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liveutk-my.sharepoint.com/personal/vsykes_utk_edu/Documents/Projects/OVT/OVT Corn/2026/Corn Report Files/"/>
    </mc:Choice>
  </mc:AlternateContent>
  <xr:revisionPtr revIDLastSave="8" documentId="8_{72DA26BD-4558-4ECA-9747-47BD8F3B60AC}" xr6:coauthVersionLast="47" xr6:coauthVersionMax="47" xr10:uidLastSave="{346F88A0-72A9-4785-9E63-33BF8DE31153}"/>
  <bookViews>
    <workbookView xWindow="660" yWindow="154" windowWidth="20700" windowHeight="16526" tabRatio="921" xr2:uid="{00000000-000D-0000-FFFF-FFFF00000000}"/>
  </bookViews>
  <sheets>
    <sheet name="Corn REC Location Info" sheetId="123" r:id="rId1"/>
    <sheet name="Corn Traits &amp; Entries" sheetId="130" r:id="rId2"/>
    <sheet name="Corn Trait Abbr" sheetId="142" r:id="rId3"/>
    <sheet name="Corn Company Contacts" sheetId="196" r:id="rId4"/>
    <sheet name="Early Corn Avg" sheetId="170" r:id="rId5"/>
    <sheet name="Early Corn Yld By Loc " sheetId="228" r:id="rId6"/>
    <sheet name="Med Corn Avg" sheetId="185" r:id="rId7"/>
    <sheet name="Med Corn Yld By Loc" sheetId="264" r:id="rId8"/>
    <sheet name="Full Corn Avg" sheetId="265" r:id="rId9"/>
    <sheet name="Full Corn Yld By Loc" sheetId="266" r:id="rId10"/>
    <sheet name="Early Corn Knoxville" sheetId="267" r:id="rId11"/>
    <sheet name="Med Corn Knoxville" sheetId="268" r:id="rId12"/>
    <sheet name="Full Corn Knoxville" sheetId="269" r:id="rId13"/>
    <sheet name="Early Corn  Greeneville" sheetId="270" r:id="rId14"/>
    <sheet name="Med Corn Greeneville" sheetId="271" r:id="rId15"/>
    <sheet name="Full Corn Greeneville" sheetId="273" r:id="rId16"/>
    <sheet name="Early Corn Springfield IR" sheetId="289" r:id="rId17"/>
    <sheet name="Med Corn Springfield IR" sheetId="290" r:id="rId18"/>
    <sheet name="Full Corn Springfield IR" sheetId="291" r:id="rId19"/>
    <sheet name="Early Corn Springfield NIR" sheetId="274" r:id="rId20"/>
    <sheet name="Med Corn Springfield NIR" sheetId="275" r:id="rId21"/>
    <sheet name="Full Corn Springfield NIR" sheetId="276" r:id="rId22"/>
    <sheet name="Early Corn Spring Hill" sheetId="277" r:id="rId23"/>
    <sheet name="Med Corn Spring Hill" sheetId="278" r:id="rId24"/>
    <sheet name="Full Corn Spring Hill" sheetId="279" r:id="rId25"/>
    <sheet name="Early Corn  Milan IR" sheetId="280" r:id="rId26"/>
    <sheet name="Med Corn Milan IR" sheetId="281" r:id="rId27"/>
    <sheet name="Full Corn Milan IR" sheetId="282" r:id="rId28"/>
    <sheet name="Early Corn Milan NIR" sheetId="283" r:id="rId29"/>
    <sheet name="Med Corn Milan NIR" sheetId="284" r:id="rId30"/>
    <sheet name="Full Corn Milan NIR" sheetId="285" r:id="rId31"/>
    <sheet name="Early Corn Jackson" sheetId="286" r:id="rId32"/>
    <sheet name="Med Corn Jackson" sheetId="287" r:id="rId33"/>
    <sheet name="Full Corn Jackson" sheetId="288" r:id="rId34"/>
    <sheet name="LSM" sheetId="262" r:id="rId35"/>
    <sheet name="ANOVA" sheetId="263" r:id="rId36"/>
  </sheets>
  <definedNames>
    <definedName name="_xlnm._FilterDatabase" localSheetId="35" hidden="1">ANOVA!$A$1:$Q$160</definedName>
    <definedName name="_xlnm._FilterDatabase" localSheetId="1" hidden="1">'Corn Traits &amp; Entries'!$A$2:$J$33</definedName>
    <definedName name="_xlnm._FilterDatabase" localSheetId="5" hidden="1">'Early Corn Yld By Loc '!$A$6:$R$30</definedName>
    <definedName name="_xlnm._FilterDatabase" localSheetId="8" hidden="1">'Full Corn Avg'!#REF!</definedName>
    <definedName name="_xlnm._FilterDatabase" localSheetId="15" hidden="1">'Full Corn Greeneville'!#REF!</definedName>
    <definedName name="_xlnm._FilterDatabase" localSheetId="33" hidden="1">'Full Corn Jackson'!#REF!</definedName>
    <definedName name="_xlnm._FilterDatabase" localSheetId="12" hidden="1">'Full Corn Knoxville'!#REF!</definedName>
    <definedName name="_xlnm._FilterDatabase" localSheetId="27" hidden="1">'Full Corn Milan IR'!#REF!</definedName>
    <definedName name="_xlnm._FilterDatabase" localSheetId="30" hidden="1">'Full Corn Milan NIR'!#REF!</definedName>
    <definedName name="_xlnm._FilterDatabase" localSheetId="24" hidden="1">'Full Corn Spring Hill'!#REF!</definedName>
    <definedName name="_xlnm._FilterDatabase" localSheetId="18" hidden="1">'Full Corn Springfield IR'!#REF!</definedName>
    <definedName name="_xlnm._FilterDatabase" localSheetId="21" hidden="1">'Full Corn Springfield NIR'!#REF!</definedName>
    <definedName name="_xlnm._FilterDatabase" localSheetId="9" hidden="1">'Full Corn Yld By Loc'!$A$6:$R$30</definedName>
    <definedName name="_xlnm._FilterDatabase" localSheetId="34" hidden="1">LSM!$A$1:$T$280</definedName>
    <definedName name="_xlnm._FilterDatabase" localSheetId="6" hidden="1">'Med Corn Avg'!#REF!</definedName>
    <definedName name="_xlnm._FilterDatabase" localSheetId="14" hidden="1">'Med Corn Greeneville'!#REF!</definedName>
    <definedName name="_xlnm._FilterDatabase" localSheetId="32" hidden="1">'Med Corn Jackson'!#REF!</definedName>
    <definedName name="_xlnm._FilterDatabase" localSheetId="11" hidden="1">'Med Corn Knoxville'!#REF!</definedName>
    <definedName name="_xlnm._FilterDatabase" localSheetId="26" hidden="1">'Med Corn Milan IR'!#REF!</definedName>
    <definedName name="_xlnm._FilterDatabase" localSheetId="29" hidden="1">'Med Corn Milan NIR'!#REF!</definedName>
    <definedName name="_xlnm._FilterDatabase" localSheetId="23" hidden="1">'Med Corn Spring Hill'!#REF!</definedName>
    <definedName name="_xlnm._FilterDatabase" localSheetId="17" hidden="1">'Med Corn Springfield IR'!#REF!</definedName>
    <definedName name="_xlnm._FilterDatabase" localSheetId="20" hidden="1">'Med Corn Springfield NIR'!#REF!</definedName>
    <definedName name="_xlnm._FilterDatabase" localSheetId="7" hidden="1">'Med Corn Yld By Loc'!$A$6:$R$28</definedName>
    <definedName name="c_a">ANOVA!$A$1:$Q$160</definedName>
    <definedName name="c_m">LSM!$A$1:$T$370</definedName>
    <definedName name="_xlnm.Print_Area" localSheetId="3">'Corn Company Contacts'!$A$1:$E$10</definedName>
    <definedName name="_xlnm.Print_Area" localSheetId="0">'Corn REC Location Info'!$A$1:$G$40</definedName>
    <definedName name="_xlnm.Print_Area" localSheetId="2">'Corn Trait Abbr'!$A$1:$C$16</definedName>
    <definedName name="_xlnm.Print_Area" localSheetId="1">'Corn Traits &amp; Entries'!$B$1:$H$35</definedName>
    <definedName name="_xlnm.Print_Area" localSheetId="13">'Early Corn  Greeneville'!$A$1:$U$28</definedName>
    <definedName name="_xlnm.Print_Area" localSheetId="25">'Early Corn  Milan IR'!$A$1:$U$28</definedName>
    <definedName name="_xlnm.Print_Area" localSheetId="4">'Early Corn Avg'!$A$1:$U$29</definedName>
    <definedName name="_xlnm.Print_Area" localSheetId="31">'Early Corn Jackson'!$A$1:$U$28</definedName>
    <definedName name="_xlnm.Print_Area" localSheetId="10">'Early Corn Knoxville'!$A$1:$U$28</definedName>
    <definedName name="_xlnm.Print_Area" localSheetId="28">'Early Corn Milan NIR'!$A$1:$U$28</definedName>
    <definedName name="_xlnm.Print_Area" localSheetId="22">'Early Corn Spring Hill'!$A$1:$U$28</definedName>
    <definedName name="_xlnm.Print_Area" localSheetId="16">'Early Corn Springfield IR'!$A$1:$U$28</definedName>
    <definedName name="_xlnm.Print_Area" localSheetId="19">'Early Corn Springfield NIR'!$A$1:$U$28</definedName>
    <definedName name="_xlnm.Print_Area" localSheetId="5">'Early Corn Yld By Loc '!$A$1:$Y$25</definedName>
    <definedName name="_xlnm.Print_Area" localSheetId="8">'Full Corn Avg'!#REF!</definedName>
    <definedName name="_xlnm.Print_Area" localSheetId="15">'Full Corn Greeneville'!#REF!</definedName>
    <definedName name="_xlnm.Print_Area" localSheetId="33">'Full Corn Jackson'!#REF!</definedName>
    <definedName name="_xlnm.Print_Area" localSheetId="12">'Full Corn Knoxville'!#REF!</definedName>
    <definedName name="_xlnm.Print_Area" localSheetId="27">'Full Corn Milan IR'!#REF!</definedName>
    <definedName name="_xlnm.Print_Area" localSheetId="30">'Full Corn Milan NIR'!#REF!</definedName>
    <definedName name="_xlnm.Print_Area" localSheetId="24">'Full Corn Spring Hill'!#REF!</definedName>
    <definedName name="_xlnm.Print_Area" localSheetId="18">'Full Corn Springfield IR'!#REF!</definedName>
    <definedName name="_xlnm.Print_Area" localSheetId="21">'Full Corn Springfield NIR'!#REF!</definedName>
    <definedName name="_xlnm.Print_Area" localSheetId="9">'Full Corn Yld By Loc'!$A$1:$Y$25</definedName>
    <definedName name="_xlnm.Print_Area" localSheetId="6">'Med Corn Avg'!#REF!</definedName>
    <definedName name="_xlnm.Print_Area" localSheetId="14">'Med Corn Greeneville'!#REF!</definedName>
    <definedName name="_xlnm.Print_Area" localSheetId="32">'Med Corn Jackson'!#REF!</definedName>
    <definedName name="_xlnm.Print_Area" localSheetId="11">'Med Corn Knoxville'!#REF!</definedName>
    <definedName name="_xlnm.Print_Area" localSheetId="26">'Med Corn Milan IR'!#REF!</definedName>
    <definedName name="_xlnm.Print_Area" localSheetId="29">'Med Corn Milan NIR'!#REF!</definedName>
    <definedName name="_xlnm.Print_Area" localSheetId="23">'Med Corn Spring Hill'!#REF!</definedName>
    <definedName name="_xlnm.Print_Area" localSheetId="17">'Med Corn Springfield IR'!#REF!</definedName>
    <definedName name="_xlnm.Print_Area" localSheetId="20">'Med Corn Springfield NIR'!#REF!</definedName>
    <definedName name="_xlnm.Print_Area" localSheetId="7">'Med Corn Yld By Loc'!$A$1:$Y$23</definedName>
    <definedName name="_xlnm.Print_Titles" localSheetId="1">'Corn Traits &amp; Entries'!$1:$2</definedName>
    <definedName name="VL_2020">'Corn Traits &amp; Entries'!$A$3:$H$33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 i="270" l="1" a="1"/>
  <c r="G6" i="270"/>
  <c r="G7" i="270" a="1"/>
  <c r="G7" i="270"/>
  <c r="G8" i="270" a="1"/>
  <c r="G8" i="270"/>
  <c r="G9" i="270" a="1"/>
  <c r="G9" i="270"/>
  <c r="G10" i="270" a="1"/>
  <c r="G10" i="270"/>
  <c r="G11" i="270" a="1"/>
  <c r="G11" i="270"/>
  <c r="G12" i="270" a="1"/>
  <c r="G12" i="270"/>
  <c r="G13" i="270" a="1"/>
  <c r="G13" i="270"/>
  <c r="G14" i="270" a="1"/>
  <c r="G14" i="270"/>
  <c r="G15" i="270" a="1"/>
  <c r="G15" i="270"/>
  <c r="G16" i="270" a="1"/>
  <c r="G16" i="270"/>
  <c r="T6" i="268" a="1"/>
  <c r="T6" i="268"/>
  <c r="U6" i="268" a="1"/>
  <c r="U6" i="268"/>
  <c r="O15" i="280" l="1" a="1"/>
  <c r="O15" i="280" s="1"/>
  <c r="E17" i="170" a="1"/>
  <c r="E17" i="170" s="1"/>
  <c r="T20" i="291" l="1" a="1"/>
  <c r="T20" i="291" s="1"/>
  <c r="R20" i="291" a="1"/>
  <c r="R20" i="291" s="1"/>
  <c r="P20" i="291" a="1"/>
  <c r="P20" i="291" s="1"/>
  <c r="O20" i="291" a="1"/>
  <c r="O20" i="291" s="1"/>
  <c r="M20" i="291" a="1"/>
  <c r="M20" i="291" s="1"/>
  <c r="K20" i="291" a="1"/>
  <c r="K20" i="291" s="1"/>
  <c r="I20" i="291" a="1"/>
  <c r="I20" i="291" s="1"/>
  <c r="G20" i="291" a="1"/>
  <c r="G20" i="291" s="1"/>
  <c r="E20" i="291" a="1"/>
  <c r="E20" i="291" s="1"/>
  <c r="T19" i="291" a="1"/>
  <c r="T19" i="291" s="1"/>
  <c r="R19" i="291" a="1"/>
  <c r="R19" i="291" s="1"/>
  <c r="P19" i="291" a="1"/>
  <c r="P19" i="291" s="1"/>
  <c r="O19" i="291" a="1"/>
  <c r="O19" i="291" s="1"/>
  <c r="M19" i="291" a="1"/>
  <c r="M19" i="291" s="1"/>
  <c r="K19" i="291" a="1"/>
  <c r="K19" i="291" s="1"/>
  <c r="I19" i="291" a="1"/>
  <c r="I19" i="291" s="1"/>
  <c r="G19" i="291" a="1"/>
  <c r="G19" i="291" s="1"/>
  <c r="E19" i="291" a="1"/>
  <c r="E19" i="291" s="1"/>
  <c r="T18" i="291" a="1"/>
  <c r="T18" i="291" s="1"/>
  <c r="R18" i="291" a="1"/>
  <c r="R18" i="291" s="1"/>
  <c r="P18" i="291" a="1"/>
  <c r="P18" i="291" s="1"/>
  <c r="O18" i="291" a="1"/>
  <c r="O18" i="291" s="1"/>
  <c r="M18" i="291" a="1"/>
  <c r="M18" i="291" s="1"/>
  <c r="K18" i="291" a="1"/>
  <c r="K18" i="291" s="1"/>
  <c r="I18" i="291" a="1"/>
  <c r="I18" i="291" s="1"/>
  <c r="G18" i="291" a="1"/>
  <c r="G18" i="291" s="1"/>
  <c r="E18" i="291" a="1"/>
  <c r="E18" i="291" s="1"/>
  <c r="T17" i="291" a="1"/>
  <c r="T17" i="291" s="1"/>
  <c r="R17" i="291" a="1"/>
  <c r="R17" i="291" s="1"/>
  <c r="P17" i="291" a="1"/>
  <c r="P17" i="291" s="1"/>
  <c r="O17" i="291" a="1"/>
  <c r="O17" i="291" s="1"/>
  <c r="M17" i="291" a="1"/>
  <c r="M17" i="291" s="1"/>
  <c r="K17" i="291" a="1"/>
  <c r="K17" i="291" s="1"/>
  <c r="I17" i="291" a="1"/>
  <c r="I17" i="291" s="1"/>
  <c r="G17" i="291" a="1"/>
  <c r="G17" i="291" s="1"/>
  <c r="E17" i="291" a="1"/>
  <c r="E17" i="291" s="1"/>
  <c r="U10" i="291" a="1"/>
  <c r="U10" i="291" s="1"/>
  <c r="T10" i="291" a="1"/>
  <c r="T10" i="291" s="1"/>
  <c r="S10" i="291" a="1"/>
  <c r="S10" i="291" s="1"/>
  <c r="R10" i="291" a="1"/>
  <c r="R10" i="291" s="1"/>
  <c r="Q10" i="291" a="1"/>
  <c r="Q10" i="291" s="1"/>
  <c r="P10" i="291" a="1"/>
  <c r="P10" i="291" s="1"/>
  <c r="O10" i="291" a="1"/>
  <c r="O10" i="291" s="1"/>
  <c r="N10" i="291" a="1"/>
  <c r="N10" i="291" s="1"/>
  <c r="M10" i="291" a="1"/>
  <c r="M10" i="291" s="1"/>
  <c r="L10" i="291" a="1"/>
  <c r="L10" i="291" s="1"/>
  <c r="K10" i="291" a="1"/>
  <c r="K10" i="291" s="1"/>
  <c r="J10" i="291" a="1"/>
  <c r="J10" i="291" s="1"/>
  <c r="I10" i="291" a="1"/>
  <c r="I10" i="291" s="1"/>
  <c r="H10" i="291" a="1"/>
  <c r="H10" i="291" s="1"/>
  <c r="G10" i="291" a="1"/>
  <c r="G10" i="291" s="1"/>
  <c r="F10" i="291" a="1"/>
  <c r="F10" i="291" s="1"/>
  <c r="E10" i="291" a="1"/>
  <c r="E10" i="291" s="1"/>
  <c r="C10" i="291"/>
  <c r="B10" i="291"/>
  <c r="A10" i="291"/>
  <c r="U14" i="291" a="1"/>
  <c r="U14" i="291" s="1"/>
  <c r="T14" i="291" a="1"/>
  <c r="T14" i="291" s="1"/>
  <c r="S14" i="291" a="1"/>
  <c r="S14" i="291" s="1"/>
  <c r="R14" i="291" a="1"/>
  <c r="R14" i="291" s="1"/>
  <c r="Q14" i="291" a="1"/>
  <c r="Q14" i="291" s="1"/>
  <c r="P14" i="291" a="1"/>
  <c r="P14" i="291" s="1"/>
  <c r="O14" i="291" a="1"/>
  <c r="O14" i="291" s="1"/>
  <c r="N14" i="291" a="1"/>
  <c r="N14" i="291" s="1"/>
  <c r="M14" i="291" a="1"/>
  <c r="M14" i="291" s="1"/>
  <c r="L14" i="291" a="1"/>
  <c r="L14" i="291" s="1"/>
  <c r="K14" i="291" a="1"/>
  <c r="K14" i="291" s="1"/>
  <c r="J14" i="291" a="1"/>
  <c r="J14" i="291" s="1"/>
  <c r="I14" i="291" a="1"/>
  <c r="I14" i="291" s="1"/>
  <c r="H14" i="291" a="1"/>
  <c r="H14" i="291" s="1"/>
  <c r="G14" i="291" a="1"/>
  <c r="G14" i="291" s="1"/>
  <c r="F14" i="291" a="1"/>
  <c r="F14" i="291" s="1"/>
  <c r="E14" i="291" a="1"/>
  <c r="E14" i="291" s="1"/>
  <c r="C14" i="291"/>
  <c r="B14" i="291"/>
  <c r="A14" i="291"/>
  <c r="U15" i="291" a="1"/>
  <c r="U15" i="291" s="1"/>
  <c r="T15" i="291" a="1"/>
  <c r="T15" i="291" s="1"/>
  <c r="S15" i="291" a="1"/>
  <c r="S15" i="291" s="1"/>
  <c r="R15" i="291" a="1"/>
  <c r="R15" i="291" s="1"/>
  <c r="Q15" i="291" a="1"/>
  <c r="Q15" i="291" s="1"/>
  <c r="P15" i="291" a="1"/>
  <c r="P15" i="291" s="1"/>
  <c r="O15" i="291" a="1"/>
  <c r="O15" i="291" s="1"/>
  <c r="N15" i="291" a="1"/>
  <c r="N15" i="291" s="1"/>
  <c r="M15" i="291" a="1"/>
  <c r="M15" i="291" s="1"/>
  <c r="L15" i="291" a="1"/>
  <c r="L15" i="291" s="1"/>
  <c r="K15" i="291" a="1"/>
  <c r="K15" i="291" s="1"/>
  <c r="J15" i="291" a="1"/>
  <c r="J15" i="291" s="1"/>
  <c r="I15" i="291" a="1"/>
  <c r="I15" i="291" s="1"/>
  <c r="H15" i="291" a="1"/>
  <c r="H15" i="291" s="1"/>
  <c r="G15" i="291" a="1"/>
  <c r="G15" i="291" s="1"/>
  <c r="F15" i="291" a="1"/>
  <c r="F15" i="291" s="1"/>
  <c r="E15" i="291" a="1"/>
  <c r="E15" i="291" s="1"/>
  <c r="C15" i="291"/>
  <c r="B15" i="291"/>
  <c r="A15" i="291"/>
  <c r="U11" i="291" a="1"/>
  <c r="U11" i="291" s="1"/>
  <c r="T11" i="291" a="1"/>
  <c r="T11" i="291" s="1"/>
  <c r="S11" i="291" a="1"/>
  <c r="S11" i="291" s="1"/>
  <c r="R11" i="291" a="1"/>
  <c r="R11" i="291" s="1"/>
  <c r="Q11" i="291" a="1"/>
  <c r="Q11" i="291" s="1"/>
  <c r="P11" i="291" a="1"/>
  <c r="P11" i="291" s="1"/>
  <c r="O11" i="291" a="1"/>
  <c r="O11" i="291" s="1"/>
  <c r="N11" i="291" a="1"/>
  <c r="N11" i="291" s="1"/>
  <c r="M11" i="291" a="1"/>
  <c r="M11" i="291" s="1"/>
  <c r="L11" i="291" a="1"/>
  <c r="L11" i="291" s="1"/>
  <c r="K11" i="291" a="1"/>
  <c r="K11" i="291" s="1"/>
  <c r="J11" i="291" a="1"/>
  <c r="J11" i="291" s="1"/>
  <c r="I11" i="291" a="1"/>
  <c r="I11" i="291" s="1"/>
  <c r="H11" i="291" a="1"/>
  <c r="H11" i="291" s="1"/>
  <c r="G11" i="291" a="1"/>
  <c r="G11" i="291" s="1"/>
  <c r="F11" i="291" a="1"/>
  <c r="F11" i="291" s="1"/>
  <c r="E11" i="291" a="1"/>
  <c r="E11" i="291" s="1"/>
  <c r="C11" i="291"/>
  <c r="B11" i="291"/>
  <c r="A11" i="291"/>
  <c r="U6" i="291" a="1"/>
  <c r="U6" i="291" s="1"/>
  <c r="T6" i="291" a="1"/>
  <c r="T6" i="291" s="1"/>
  <c r="S6" i="291" a="1"/>
  <c r="S6" i="291" s="1"/>
  <c r="R6" i="291" a="1"/>
  <c r="R6" i="291" s="1"/>
  <c r="Q6" i="291" a="1"/>
  <c r="Q6" i="291" s="1"/>
  <c r="P6" i="291" a="1"/>
  <c r="P6" i="291" s="1"/>
  <c r="O6" i="291" a="1"/>
  <c r="O6" i="291" s="1"/>
  <c r="N6" i="291" a="1"/>
  <c r="N6" i="291" s="1"/>
  <c r="M6" i="291" a="1"/>
  <c r="M6" i="291" s="1"/>
  <c r="L6" i="291" a="1"/>
  <c r="L6" i="291" s="1"/>
  <c r="K6" i="291" a="1"/>
  <c r="K6" i="291" s="1"/>
  <c r="J6" i="291" a="1"/>
  <c r="J6" i="291" s="1"/>
  <c r="I6" i="291" a="1"/>
  <c r="I6" i="291" s="1"/>
  <c r="H6" i="291" a="1"/>
  <c r="H6" i="291" s="1"/>
  <c r="G6" i="291" a="1"/>
  <c r="G6" i="291" s="1"/>
  <c r="F6" i="291" a="1"/>
  <c r="F6" i="291" s="1"/>
  <c r="E6" i="291" a="1"/>
  <c r="E6" i="291" s="1"/>
  <c r="C6" i="291"/>
  <c r="B6" i="291"/>
  <c r="A6" i="291"/>
  <c r="U12" i="291" a="1"/>
  <c r="U12" i="291" s="1"/>
  <c r="T12" i="291" a="1"/>
  <c r="T12" i="291" s="1"/>
  <c r="S12" i="291" a="1"/>
  <c r="S12" i="291" s="1"/>
  <c r="R12" i="291" a="1"/>
  <c r="R12" i="291" s="1"/>
  <c r="Q12" i="291" a="1"/>
  <c r="Q12" i="291" s="1"/>
  <c r="P12" i="291" a="1"/>
  <c r="P12" i="291" s="1"/>
  <c r="O12" i="291" a="1"/>
  <c r="O12" i="291" s="1"/>
  <c r="N12" i="291" a="1"/>
  <c r="N12" i="291" s="1"/>
  <c r="M12" i="291" a="1"/>
  <c r="M12" i="291" s="1"/>
  <c r="L12" i="291" a="1"/>
  <c r="L12" i="291" s="1"/>
  <c r="K12" i="291" a="1"/>
  <c r="K12" i="291" s="1"/>
  <c r="J12" i="291" a="1"/>
  <c r="J12" i="291" s="1"/>
  <c r="I12" i="291" a="1"/>
  <c r="I12" i="291" s="1"/>
  <c r="H12" i="291" a="1"/>
  <c r="H12" i="291" s="1"/>
  <c r="G12" i="291" a="1"/>
  <c r="G12" i="291" s="1"/>
  <c r="F12" i="291" a="1"/>
  <c r="F12" i="291" s="1"/>
  <c r="E12" i="291" a="1"/>
  <c r="E12" i="291" s="1"/>
  <c r="C12" i="291"/>
  <c r="B12" i="291"/>
  <c r="A12" i="291"/>
  <c r="U13" i="291" a="1"/>
  <c r="U13" i="291" s="1"/>
  <c r="T13" i="291" a="1"/>
  <c r="T13" i="291" s="1"/>
  <c r="S13" i="291" a="1"/>
  <c r="S13" i="291" s="1"/>
  <c r="R13" i="291" a="1"/>
  <c r="R13" i="291" s="1"/>
  <c r="Q13" i="291" a="1"/>
  <c r="Q13" i="291" s="1"/>
  <c r="P13" i="291" a="1"/>
  <c r="P13" i="291" s="1"/>
  <c r="O13" i="291" a="1"/>
  <c r="O13" i="291" s="1"/>
  <c r="N13" i="291" a="1"/>
  <c r="N13" i="291" s="1"/>
  <c r="M13" i="291" a="1"/>
  <c r="M13" i="291" s="1"/>
  <c r="L13" i="291" a="1"/>
  <c r="L13" i="291" s="1"/>
  <c r="K13" i="291" a="1"/>
  <c r="K13" i="291" s="1"/>
  <c r="J13" i="291" a="1"/>
  <c r="J13" i="291" s="1"/>
  <c r="I13" i="291" a="1"/>
  <c r="I13" i="291" s="1"/>
  <c r="H13" i="291" a="1"/>
  <c r="H13" i="291" s="1"/>
  <c r="G13" i="291" a="1"/>
  <c r="G13" i="291" s="1"/>
  <c r="F13" i="291" a="1"/>
  <c r="F13" i="291" s="1"/>
  <c r="E13" i="291" a="1"/>
  <c r="E13" i="291" s="1"/>
  <c r="C13" i="291"/>
  <c r="B13" i="291"/>
  <c r="A13" i="291"/>
  <c r="U16" i="291" a="1"/>
  <c r="U16" i="291" s="1"/>
  <c r="T16" i="291" a="1"/>
  <c r="T16" i="291" s="1"/>
  <c r="S16" i="291" a="1"/>
  <c r="S16" i="291" s="1"/>
  <c r="R16" i="291" a="1"/>
  <c r="R16" i="291" s="1"/>
  <c r="Q16" i="291" a="1"/>
  <c r="Q16" i="291" s="1"/>
  <c r="P16" i="291" a="1"/>
  <c r="P16" i="291" s="1"/>
  <c r="O16" i="291" a="1"/>
  <c r="O16" i="291" s="1"/>
  <c r="N16" i="291" a="1"/>
  <c r="N16" i="291" s="1"/>
  <c r="M16" i="291" a="1"/>
  <c r="M16" i="291" s="1"/>
  <c r="L16" i="291" a="1"/>
  <c r="L16" i="291" s="1"/>
  <c r="K16" i="291" a="1"/>
  <c r="K16" i="291" s="1"/>
  <c r="J16" i="291" a="1"/>
  <c r="J16" i="291" s="1"/>
  <c r="I16" i="291" a="1"/>
  <c r="I16" i="291" s="1"/>
  <c r="H16" i="291" a="1"/>
  <c r="H16" i="291" s="1"/>
  <c r="G16" i="291" a="1"/>
  <c r="G16" i="291" s="1"/>
  <c r="F16" i="291" a="1"/>
  <c r="F16" i="291" s="1"/>
  <c r="E16" i="291" a="1"/>
  <c r="E16" i="291" s="1"/>
  <c r="C16" i="291"/>
  <c r="B16" i="291"/>
  <c r="A16" i="291"/>
  <c r="U9" i="291" a="1"/>
  <c r="U9" i="291" s="1"/>
  <c r="T9" i="291" a="1"/>
  <c r="T9" i="291" s="1"/>
  <c r="S9" i="291" a="1"/>
  <c r="S9" i="291" s="1"/>
  <c r="R9" i="291" a="1"/>
  <c r="R9" i="291" s="1"/>
  <c r="Q9" i="291" a="1"/>
  <c r="Q9" i="291" s="1"/>
  <c r="P9" i="291" a="1"/>
  <c r="P9" i="291" s="1"/>
  <c r="O9" i="291" a="1"/>
  <c r="O9" i="291" s="1"/>
  <c r="N9" i="291" a="1"/>
  <c r="N9" i="291" s="1"/>
  <c r="M9" i="291" a="1"/>
  <c r="M9" i="291" s="1"/>
  <c r="L9" i="291" a="1"/>
  <c r="L9" i="291" s="1"/>
  <c r="K9" i="291" a="1"/>
  <c r="K9" i="291" s="1"/>
  <c r="J9" i="291" a="1"/>
  <c r="J9" i="291" s="1"/>
  <c r="I9" i="291" a="1"/>
  <c r="I9" i="291" s="1"/>
  <c r="H9" i="291" a="1"/>
  <c r="H9" i="291" s="1"/>
  <c r="G9" i="291" a="1"/>
  <c r="G9" i="291" s="1"/>
  <c r="F9" i="291" a="1"/>
  <c r="F9" i="291" s="1"/>
  <c r="E9" i="291" a="1"/>
  <c r="E9" i="291" s="1"/>
  <c r="C9" i="291"/>
  <c r="B9" i="291"/>
  <c r="A9" i="291"/>
  <c r="U8" i="291" a="1"/>
  <c r="U8" i="291" s="1"/>
  <c r="T8" i="291" a="1"/>
  <c r="T8" i="291" s="1"/>
  <c r="S8" i="291" a="1"/>
  <c r="S8" i="291" s="1"/>
  <c r="R8" i="291" a="1"/>
  <c r="R8" i="291" s="1"/>
  <c r="Q8" i="291" a="1"/>
  <c r="Q8" i="291" s="1"/>
  <c r="P8" i="291" a="1"/>
  <c r="P8" i="291" s="1"/>
  <c r="O8" i="291" a="1"/>
  <c r="O8" i="291" s="1"/>
  <c r="N8" i="291" a="1"/>
  <c r="N8" i="291" s="1"/>
  <c r="M8" i="291" a="1"/>
  <c r="M8" i="291" s="1"/>
  <c r="L8" i="291" a="1"/>
  <c r="L8" i="291" s="1"/>
  <c r="K8" i="291" a="1"/>
  <c r="K8" i="291" s="1"/>
  <c r="J8" i="291" a="1"/>
  <c r="J8" i="291" s="1"/>
  <c r="I8" i="291" a="1"/>
  <c r="I8" i="291" s="1"/>
  <c r="H8" i="291" a="1"/>
  <c r="H8" i="291" s="1"/>
  <c r="G8" i="291" a="1"/>
  <c r="G8" i="291" s="1"/>
  <c r="F8" i="291" a="1"/>
  <c r="F8" i="291" s="1"/>
  <c r="E8" i="291" a="1"/>
  <c r="E8" i="291" s="1"/>
  <c r="C8" i="291"/>
  <c r="B8" i="291"/>
  <c r="A8" i="291"/>
  <c r="U7" i="291" a="1"/>
  <c r="U7" i="291" s="1"/>
  <c r="T7" i="291" a="1"/>
  <c r="T7" i="291" s="1"/>
  <c r="S7" i="291" a="1"/>
  <c r="S7" i="291" s="1"/>
  <c r="R7" i="291" a="1"/>
  <c r="R7" i="291" s="1"/>
  <c r="Q7" i="291" a="1"/>
  <c r="Q7" i="291" s="1"/>
  <c r="P7" i="291" a="1"/>
  <c r="P7" i="291" s="1"/>
  <c r="O7" i="291" a="1"/>
  <c r="O7" i="291" s="1"/>
  <c r="N7" i="291" a="1"/>
  <c r="N7" i="291" s="1"/>
  <c r="M7" i="291" a="1"/>
  <c r="M7" i="291" s="1"/>
  <c r="L7" i="291" a="1"/>
  <c r="L7" i="291" s="1"/>
  <c r="K7" i="291" a="1"/>
  <c r="K7" i="291" s="1"/>
  <c r="J7" i="291" a="1"/>
  <c r="J7" i="291" s="1"/>
  <c r="I7" i="291" a="1"/>
  <c r="I7" i="291" s="1"/>
  <c r="H7" i="291" a="1"/>
  <c r="H7" i="291" s="1"/>
  <c r="G7" i="291" a="1"/>
  <c r="G7" i="291" s="1"/>
  <c r="F7" i="291" a="1"/>
  <c r="F7" i="291" s="1"/>
  <c r="E7" i="291" a="1"/>
  <c r="E7" i="291" s="1"/>
  <c r="C7" i="291"/>
  <c r="B7" i="291"/>
  <c r="A7" i="291"/>
  <c r="T18" i="290" a="1"/>
  <c r="T18" i="290" s="1"/>
  <c r="R18" i="290" a="1"/>
  <c r="R18" i="290" s="1"/>
  <c r="P18" i="290" a="1"/>
  <c r="P18" i="290" s="1"/>
  <c r="O18" i="290" a="1"/>
  <c r="O18" i="290" s="1"/>
  <c r="M18" i="290" a="1"/>
  <c r="M18" i="290" s="1"/>
  <c r="K18" i="290" a="1"/>
  <c r="K18" i="290" s="1"/>
  <c r="I18" i="290" a="1"/>
  <c r="I18" i="290" s="1"/>
  <c r="G18" i="290" a="1"/>
  <c r="G18" i="290" s="1"/>
  <c r="E18" i="290" a="1"/>
  <c r="E18" i="290" s="1"/>
  <c r="T17" i="290" a="1"/>
  <c r="T17" i="290" s="1"/>
  <c r="R17" i="290" a="1"/>
  <c r="R17" i="290" s="1"/>
  <c r="P17" i="290" a="1"/>
  <c r="P17" i="290" s="1"/>
  <c r="O17" i="290" a="1"/>
  <c r="O17" i="290" s="1"/>
  <c r="M17" i="290" a="1"/>
  <c r="M17" i="290" s="1"/>
  <c r="K17" i="290" a="1"/>
  <c r="K17" i="290" s="1"/>
  <c r="I17" i="290" a="1"/>
  <c r="I17" i="290" s="1"/>
  <c r="G17" i="290" a="1"/>
  <c r="G17" i="290" s="1"/>
  <c r="E17" i="290" a="1"/>
  <c r="E17" i="290" s="1"/>
  <c r="T16" i="290" a="1"/>
  <c r="T16" i="290" s="1"/>
  <c r="R16" i="290" a="1"/>
  <c r="R16" i="290" s="1"/>
  <c r="P16" i="290" a="1"/>
  <c r="P16" i="290" s="1"/>
  <c r="O16" i="290" a="1"/>
  <c r="O16" i="290" s="1"/>
  <c r="M16" i="290" a="1"/>
  <c r="M16" i="290" s="1"/>
  <c r="K16" i="290" a="1"/>
  <c r="K16" i="290" s="1"/>
  <c r="I16" i="290" a="1"/>
  <c r="I16" i="290" s="1"/>
  <c r="G16" i="290" a="1"/>
  <c r="G16" i="290" s="1"/>
  <c r="E16" i="290" a="1"/>
  <c r="E16" i="290" s="1"/>
  <c r="T15" i="290" a="1"/>
  <c r="T15" i="290" s="1"/>
  <c r="R15" i="290" a="1"/>
  <c r="R15" i="290" s="1"/>
  <c r="P15" i="290" a="1"/>
  <c r="P15" i="290" s="1"/>
  <c r="O15" i="290" a="1"/>
  <c r="O15" i="290" s="1"/>
  <c r="M15" i="290" a="1"/>
  <c r="M15" i="290" s="1"/>
  <c r="K15" i="290" a="1"/>
  <c r="K15" i="290" s="1"/>
  <c r="I15" i="290" a="1"/>
  <c r="I15" i="290" s="1"/>
  <c r="G15" i="290" a="1"/>
  <c r="G15" i="290" s="1"/>
  <c r="E15" i="290" a="1"/>
  <c r="E15" i="290" s="1"/>
  <c r="U11" i="290" a="1"/>
  <c r="U11" i="290" s="1"/>
  <c r="T11" i="290" a="1"/>
  <c r="T11" i="290" s="1"/>
  <c r="S11" i="290" a="1"/>
  <c r="S11" i="290" s="1"/>
  <c r="R11" i="290" a="1"/>
  <c r="R11" i="290" s="1"/>
  <c r="Q11" i="290" a="1"/>
  <c r="Q11" i="290" s="1"/>
  <c r="P11" i="290" a="1"/>
  <c r="P11" i="290" s="1"/>
  <c r="O11" i="290" a="1"/>
  <c r="O11" i="290" s="1"/>
  <c r="N11" i="290" a="1"/>
  <c r="N11" i="290" s="1"/>
  <c r="M11" i="290" a="1"/>
  <c r="M11" i="290" s="1"/>
  <c r="L11" i="290" a="1"/>
  <c r="L11" i="290" s="1"/>
  <c r="K11" i="290" a="1"/>
  <c r="K11" i="290" s="1"/>
  <c r="J11" i="290" a="1"/>
  <c r="J11" i="290" s="1"/>
  <c r="I11" i="290" a="1"/>
  <c r="I11" i="290" s="1"/>
  <c r="H11" i="290" a="1"/>
  <c r="H11" i="290" s="1"/>
  <c r="G11" i="290" a="1"/>
  <c r="G11" i="290" s="1"/>
  <c r="F11" i="290" a="1"/>
  <c r="F11" i="290" s="1"/>
  <c r="E11" i="290" a="1"/>
  <c r="E11" i="290" s="1"/>
  <c r="C11" i="290"/>
  <c r="B11" i="290"/>
  <c r="A11" i="290"/>
  <c r="U12" i="290" a="1"/>
  <c r="U12" i="290" s="1"/>
  <c r="T12" i="290" a="1"/>
  <c r="T12" i="290" s="1"/>
  <c r="S12" i="290" a="1"/>
  <c r="S12" i="290" s="1"/>
  <c r="R12" i="290" a="1"/>
  <c r="R12" i="290" s="1"/>
  <c r="Q12" i="290" a="1"/>
  <c r="Q12" i="290" s="1"/>
  <c r="P12" i="290" a="1"/>
  <c r="P12" i="290" s="1"/>
  <c r="O12" i="290" a="1"/>
  <c r="O12" i="290" s="1"/>
  <c r="N12" i="290" a="1"/>
  <c r="N12" i="290" s="1"/>
  <c r="M12" i="290" a="1"/>
  <c r="M12" i="290" s="1"/>
  <c r="L12" i="290" a="1"/>
  <c r="L12" i="290" s="1"/>
  <c r="K12" i="290" a="1"/>
  <c r="K12" i="290" s="1"/>
  <c r="J12" i="290" a="1"/>
  <c r="J12" i="290" s="1"/>
  <c r="I12" i="290" a="1"/>
  <c r="I12" i="290" s="1"/>
  <c r="H12" i="290" a="1"/>
  <c r="H12" i="290" s="1"/>
  <c r="G12" i="290" a="1"/>
  <c r="G12" i="290" s="1"/>
  <c r="F12" i="290" a="1"/>
  <c r="F12" i="290" s="1"/>
  <c r="E12" i="290" a="1"/>
  <c r="E12" i="290" s="1"/>
  <c r="C12" i="290"/>
  <c r="B12" i="290"/>
  <c r="A12" i="290"/>
  <c r="U9" i="290" a="1"/>
  <c r="U9" i="290" s="1"/>
  <c r="T9" i="290" a="1"/>
  <c r="T9" i="290" s="1"/>
  <c r="S9" i="290" a="1"/>
  <c r="S9" i="290" s="1"/>
  <c r="R9" i="290" a="1"/>
  <c r="R9" i="290" s="1"/>
  <c r="Q9" i="290" a="1"/>
  <c r="Q9" i="290" s="1"/>
  <c r="P9" i="290" a="1"/>
  <c r="P9" i="290" s="1"/>
  <c r="O9" i="290" a="1"/>
  <c r="O9" i="290" s="1"/>
  <c r="N9" i="290" a="1"/>
  <c r="N9" i="290" s="1"/>
  <c r="M9" i="290" a="1"/>
  <c r="M9" i="290" s="1"/>
  <c r="L9" i="290" a="1"/>
  <c r="L9" i="290" s="1"/>
  <c r="K9" i="290" a="1"/>
  <c r="K9" i="290" s="1"/>
  <c r="J9" i="290" a="1"/>
  <c r="J9" i="290" s="1"/>
  <c r="I9" i="290" a="1"/>
  <c r="I9" i="290" s="1"/>
  <c r="H9" i="290" a="1"/>
  <c r="H9" i="290" s="1"/>
  <c r="G9" i="290" a="1"/>
  <c r="G9" i="290" s="1"/>
  <c r="F9" i="290" a="1"/>
  <c r="F9" i="290" s="1"/>
  <c r="E9" i="290" a="1"/>
  <c r="E9" i="290" s="1"/>
  <c r="C9" i="290"/>
  <c r="B9" i="290"/>
  <c r="A9" i="290"/>
  <c r="U14" i="290" a="1"/>
  <c r="U14" i="290" s="1"/>
  <c r="T14" i="290" a="1"/>
  <c r="T14" i="290" s="1"/>
  <c r="S14" i="290" a="1"/>
  <c r="S14" i="290" s="1"/>
  <c r="R14" i="290" a="1"/>
  <c r="R14" i="290" s="1"/>
  <c r="Q14" i="290" a="1"/>
  <c r="Q14" i="290" s="1"/>
  <c r="P14" i="290" a="1"/>
  <c r="P14" i="290" s="1"/>
  <c r="O14" i="290" a="1"/>
  <c r="O14" i="290" s="1"/>
  <c r="N14" i="290" a="1"/>
  <c r="N14" i="290" s="1"/>
  <c r="M14" i="290" a="1"/>
  <c r="M14" i="290" s="1"/>
  <c r="L14" i="290" a="1"/>
  <c r="L14" i="290" s="1"/>
  <c r="K14" i="290" a="1"/>
  <c r="K14" i="290" s="1"/>
  <c r="J14" i="290" a="1"/>
  <c r="J14" i="290" s="1"/>
  <c r="I14" i="290" a="1"/>
  <c r="I14" i="290" s="1"/>
  <c r="H14" i="290" a="1"/>
  <c r="H14" i="290" s="1"/>
  <c r="G14" i="290" a="1"/>
  <c r="G14" i="290" s="1"/>
  <c r="F14" i="290" a="1"/>
  <c r="F14" i="290" s="1"/>
  <c r="E14" i="290" a="1"/>
  <c r="E14" i="290" s="1"/>
  <c r="C14" i="290"/>
  <c r="B14" i="290"/>
  <c r="A14" i="290"/>
  <c r="U7" i="290" a="1"/>
  <c r="U7" i="290" s="1"/>
  <c r="T7" i="290" a="1"/>
  <c r="T7" i="290" s="1"/>
  <c r="S7" i="290" a="1"/>
  <c r="S7" i="290" s="1"/>
  <c r="R7" i="290" a="1"/>
  <c r="R7" i="290" s="1"/>
  <c r="Q7" i="290" a="1"/>
  <c r="Q7" i="290" s="1"/>
  <c r="P7" i="290" a="1"/>
  <c r="P7" i="290" s="1"/>
  <c r="O7" i="290" a="1"/>
  <c r="O7" i="290" s="1"/>
  <c r="N7" i="290" a="1"/>
  <c r="N7" i="290" s="1"/>
  <c r="M7" i="290" a="1"/>
  <c r="M7" i="290" s="1"/>
  <c r="L7" i="290" a="1"/>
  <c r="L7" i="290" s="1"/>
  <c r="K7" i="290" a="1"/>
  <c r="K7" i="290" s="1"/>
  <c r="J7" i="290" a="1"/>
  <c r="J7" i="290" s="1"/>
  <c r="I7" i="290" a="1"/>
  <c r="I7" i="290" s="1"/>
  <c r="H7" i="290" a="1"/>
  <c r="H7" i="290" s="1"/>
  <c r="G7" i="290" a="1"/>
  <c r="G7" i="290" s="1"/>
  <c r="F7" i="290" a="1"/>
  <c r="F7" i="290" s="1"/>
  <c r="E7" i="290" a="1"/>
  <c r="E7" i="290" s="1"/>
  <c r="C7" i="290"/>
  <c r="B7" i="290"/>
  <c r="A7" i="290"/>
  <c r="U10" i="290" a="1"/>
  <c r="U10" i="290" s="1"/>
  <c r="T10" i="290" a="1"/>
  <c r="T10" i="290" s="1"/>
  <c r="S10" i="290" a="1"/>
  <c r="S10" i="290" s="1"/>
  <c r="R10" i="290" a="1"/>
  <c r="R10" i="290" s="1"/>
  <c r="Q10" i="290" a="1"/>
  <c r="Q10" i="290" s="1"/>
  <c r="P10" i="290" a="1"/>
  <c r="P10" i="290" s="1"/>
  <c r="O10" i="290" a="1"/>
  <c r="O10" i="290" s="1"/>
  <c r="N10" i="290" a="1"/>
  <c r="N10" i="290" s="1"/>
  <c r="M10" i="290" a="1"/>
  <c r="M10" i="290" s="1"/>
  <c r="L10" i="290" a="1"/>
  <c r="L10" i="290" s="1"/>
  <c r="K10" i="290" a="1"/>
  <c r="K10" i="290" s="1"/>
  <c r="J10" i="290" a="1"/>
  <c r="J10" i="290" s="1"/>
  <c r="I10" i="290" a="1"/>
  <c r="I10" i="290" s="1"/>
  <c r="H10" i="290" a="1"/>
  <c r="H10" i="290" s="1"/>
  <c r="G10" i="290" a="1"/>
  <c r="G10" i="290" s="1"/>
  <c r="F10" i="290" a="1"/>
  <c r="F10" i="290" s="1"/>
  <c r="E10" i="290" a="1"/>
  <c r="E10" i="290" s="1"/>
  <c r="C10" i="290"/>
  <c r="B10" i="290"/>
  <c r="A10" i="290"/>
  <c r="U13" i="290" a="1"/>
  <c r="U13" i="290" s="1"/>
  <c r="T13" i="290" a="1"/>
  <c r="T13" i="290" s="1"/>
  <c r="S13" i="290" a="1"/>
  <c r="S13" i="290" s="1"/>
  <c r="R13" i="290" a="1"/>
  <c r="R13" i="290" s="1"/>
  <c r="Q13" i="290" a="1"/>
  <c r="Q13" i="290" s="1"/>
  <c r="P13" i="290" a="1"/>
  <c r="P13" i="290" s="1"/>
  <c r="O13" i="290" a="1"/>
  <c r="O13" i="290" s="1"/>
  <c r="N13" i="290" a="1"/>
  <c r="N13" i="290" s="1"/>
  <c r="M13" i="290" a="1"/>
  <c r="M13" i="290" s="1"/>
  <c r="L13" i="290" a="1"/>
  <c r="L13" i="290" s="1"/>
  <c r="K13" i="290" a="1"/>
  <c r="K13" i="290" s="1"/>
  <c r="J13" i="290" a="1"/>
  <c r="J13" i="290" s="1"/>
  <c r="I13" i="290" a="1"/>
  <c r="I13" i="290" s="1"/>
  <c r="H13" i="290" a="1"/>
  <c r="H13" i="290" s="1"/>
  <c r="G13" i="290" a="1"/>
  <c r="G13" i="290" s="1"/>
  <c r="F13" i="290" a="1"/>
  <c r="F13" i="290" s="1"/>
  <c r="E13" i="290" a="1"/>
  <c r="E13" i="290" s="1"/>
  <c r="C13" i="290"/>
  <c r="B13" i="290"/>
  <c r="A13" i="290"/>
  <c r="U6" i="290" a="1"/>
  <c r="U6" i="290" s="1"/>
  <c r="T6" i="290" a="1"/>
  <c r="T6" i="290" s="1"/>
  <c r="S6" i="290" a="1"/>
  <c r="S6" i="290" s="1"/>
  <c r="R6" i="290" a="1"/>
  <c r="R6" i="290" s="1"/>
  <c r="Q6" i="290" a="1"/>
  <c r="Q6" i="290" s="1"/>
  <c r="P6" i="290" a="1"/>
  <c r="P6" i="290" s="1"/>
  <c r="O6" i="290" a="1"/>
  <c r="O6" i="290" s="1"/>
  <c r="N6" i="290" a="1"/>
  <c r="N6" i="290" s="1"/>
  <c r="M6" i="290" a="1"/>
  <c r="M6" i="290" s="1"/>
  <c r="L6" i="290" a="1"/>
  <c r="L6" i="290" s="1"/>
  <c r="K6" i="290" a="1"/>
  <c r="K6" i="290" s="1"/>
  <c r="J6" i="290" a="1"/>
  <c r="J6" i="290" s="1"/>
  <c r="I6" i="290" a="1"/>
  <c r="I6" i="290" s="1"/>
  <c r="H6" i="290" a="1"/>
  <c r="H6" i="290" s="1"/>
  <c r="G6" i="290" a="1"/>
  <c r="G6" i="290" s="1"/>
  <c r="F6" i="290" a="1"/>
  <c r="F6" i="290" s="1"/>
  <c r="E6" i="290" a="1"/>
  <c r="E6" i="290" s="1"/>
  <c r="C6" i="290"/>
  <c r="B6" i="290"/>
  <c r="A6" i="290"/>
  <c r="U8" i="290" a="1"/>
  <c r="U8" i="290" s="1"/>
  <c r="T8" i="290" a="1"/>
  <c r="T8" i="290" s="1"/>
  <c r="S8" i="290" a="1"/>
  <c r="S8" i="290" s="1"/>
  <c r="R8" i="290" a="1"/>
  <c r="R8" i="290" s="1"/>
  <c r="Q8" i="290" a="1"/>
  <c r="Q8" i="290" s="1"/>
  <c r="P8" i="290" a="1"/>
  <c r="P8" i="290" s="1"/>
  <c r="O8" i="290" a="1"/>
  <c r="O8" i="290" s="1"/>
  <c r="N8" i="290" a="1"/>
  <c r="N8" i="290" s="1"/>
  <c r="M8" i="290" a="1"/>
  <c r="M8" i="290" s="1"/>
  <c r="L8" i="290" a="1"/>
  <c r="L8" i="290" s="1"/>
  <c r="K8" i="290" a="1"/>
  <c r="K8" i="290" s="1"/>
  <c r="J8" i="290" a="1"/>
  <c r="J8" i="290" s="1"/>
  <c r="I8" i="290" a="1"/>
  <c r="I8" i="290" s="1"/>
  <c r="H8" i="290" a="1"/>
  <c r="H8" i="290" s="1"/>
  <c r="G8" i="290" a="1"/>
  <c r="G8" i="290" s="1"/>
  <c r="F8" i="290" a="1"/>
  <c r="F8" i="290" s="1"/>
  <c r="E8" i="290" a="1"/>
  <c r="E8" i="290" s="1"/>
  <c r="C8" i="290"/>
  <c r="B8" i="290"/>
  <c r="A8" i="290"/>
  <c r="T20" i="289" a="1"/>
  <c r="T20" i="289" s="1"/>
  <c r="R20" i="289" a="1"/>
  <c r="R20" i="289" s="1"/>
  <c r="P20" i="289" a="1"/>
  <c r="P20" i="289" s="1"/>
  <c r="O20" i="289" a="1"/>
  <c r="O20" i="289" s="1"/>
  <c r="M20" i="289" a="1"/>
  <c r="M20" i="289" s="1"/>
  <c r="K20" i="289" a="1"/>
  <c r="K20" i="289" s="1"/>
  <c r="I20" i="289" a="1"/>
  <c r="I20" i="289" s="1"/>
  <c r="G20" i="289" a="1"/>
  <c r="G20" i="289" s="1"/>
  <c r="E20" i="289" a="1"/>
  <c r="E20" i="289" s="1"/>
  <c r="T19" i="289" a="1"/>
  <c r="T19" i="289" s="1"/>
  <c r="R19" i="289" a="1"/>
  <c r="R19" i="289" s="1"/>
  <c r="P19" i="289" a="1"/>
  <c r="P19" i="289" s="1"/>
  <c r="O19" i="289" a="1"/>
  <c r="O19" i="289" s="1"/>
  <c r="M19" i="289" a="1"/>
  <c r="M19" i="289" s="1"/>
  <c r="K19" i="289" a="1"/>
  <c r="K19" i="289" s="1"/>
  <c r="I19" i="289" a="1"/>
  <c r="I19" i="289" s="1"/>
  <c r="G19" i="289" a="1"/>
  <c r="G19" i="289" s="1"/>
  <c r="E19" i="289" a="1"/>
  <c r="E19" i="289" s="1"/>
  <c r="T18" i="289" a="1"/>
  <c r="T18" i="289" s="1"/>
  <c r="R18" i="289" a="1"/>
  <c r="R18" i="289" s="1"/>
  <c r="P18" i="289" a="1"/>
  <c r="P18" i="289" s="1"/>
  <c r="O18" i="289" a="1"/>
  <c r="O18" i="289" s="1"/>
  <c r="M18" i="289" a="1"/>
  <c r="M18" i="289" s="1"/>
  <c r="K18" i="289" a="1"/>
  <c r="K18" i="289" s="1"/>
  <c r="I18" i="289" a="1"/>
  <c r="I18" i="289" s="1"/>
  <c r="G18" i="289" a="1"/>
  <c r="G18" i="289" s="1"/>
  <c r="E18" i="289" a="1"/>
  <c r="E18" i="289" s="1"/>
  <c r="T17" i="289" a="1"/>
  <c r="T17" i="289" s="1"/>
  <c r="R17" i="289" a="1"/>
  <c r="R17" i="289" s="1"/>
  <c r="P17" i="289" a="1"/>
  <c r="P17" i="289" s="1"/>
  <c r="O17" i="289" a="1"/>
  <c r="O17" i="289" s="1"/>
  <c r="M17" i="289" a="1"/>
  <c r="M17" i="289" s="1"/>
  <c r="K17" i="289" a="1"/>
  <c r="K17" i="289" s="1"/>
  <c r="I17" i="289" a="1"/>
  <c r="I17" i="289" s="1"/>
  <c r="G17" i="289" a="1"/>
  <c r="G17" i="289" s="1"/>
  <c r="E17" i="289" a="1"/>
  <c r="E17" i="289" s="1"/>
  <c r="U9" i="289" a="1"/>
  <c r="U9" i="289" s="1"/>
  <c r="T9" i="289" a="1"/>
  <c r="T9" i="289" s="1"/>
  <c r="S9" i="289" a="1"/>
  <c r="S9" i="289" s="1"/>
  <c r="R9" i="289" a="1"/>
  <c r="R9" i="289" s="1"/>
  <c r="Q9" i="289" a="1"/>
  <c r="Q9" i="289" s="1"/>
  <c r="P9" i="289" a="1"/>
  <c r="P9" i="289" s="1"/>
  <c r="O9" i="289" a="1"/>
  <c r="O9" i="289" s="1"/>
  <c r="N9" i="289" a="1"/>
  <c r="N9" i="289" s="1"/>
  <c r="M9" i="289" a="1"/>
  <c r="M9" i="289" s="1"/>
  <c r="L9" i="289" a="1"/>
  <c r="L9" i="289" s="1"/>
  <c r="K9" i="289" a="1"/>
  <c r="K9" i="289" s="1"/>
  <c r="J9" i="289" a="1"/>
  <c r="J9" i="289" s="1"/>
  <c r="I9" i="289" a="1"/>
  <c r="I9" i="289" s="1"/>
  <c r="H9" i="289" a="1"/>
  <c r="H9" i="289" s="1"/>
  <c r="G9" i="289" a="1"/>
  <c r="G9" i="289" s="1"/>
  <c r="F9" i="289" a="1"/>
  <c r="F9" i="289" s="1"/>
  <c r="E9" i="289" a="1"/>
  <c r="E9" i="289" s="1"/>
  <c r="C9" i="289"/>
  <c r="B9" i="289"/>
  <c r="A9" i="289"/>
  <c r="U12" i="289" a="1"/>
  <c r="U12" i="289" s="1"/>
  <c r="T12" i="289" a="1"/>
  <c r="T12" i="289" s="1"/>
  <c r="S12" i="289" a="1"/>
  <c r="S12" i="289" s="1"/>
  <c r="R12" i="289" a="1"/>
  <c r="R12" i="289" s="1"/>
  <c r="Q12" i="289" a="1"/>
  <c r="Q12" i="289" s="1"/>
  <c r="P12" i="289" a="1"/>
  <c r="P12" i="289" s="1"/>
  <c r="O12" i="289" a="1"/>
  <c r="O12" i="289" s="1"/>
  <c r="N12" i="289" a="1"/>
  <c r="N12" i="289" s="1"/>
  <c r="M12" i="289" a="1"/>
  <c r="M12" i="289" s="1"/>
  <c r="L12" i="289" a="1"/>
  <c r="L12" i="289" s="1"/>
  <c r="K12" i="289" a="1"/>
  <c r="K12" i="289" s="1"/>
  <c r="J12" i="289" a="1"/>
  <c r="J12" i="289" s="1"/>
  <c r="I12" i="289" a="1"/>
  <c r="I12" i="289" s="1"/>
  <c r="H12" i="289" a="1"/>
  <c r="H12" i="289" s="1"/>
  <c r="G12" i="289" a="1"/>
  <c r="G12" i="289" s="1"/>
  <c r="F12" i="289" a="1"/>
  <c r="F12" i="289" s="1"/>
  <c r="E12" i="289" a="1"/>
  <c r="E12" i="289" s="1"/>
  <c r="C12" i="289"/>
  <c r="B12" i="289"/>
  <c r="A12" i="289"/>
  <c r="U14" i="289" a="1"/>
  <c r="U14" i="289" s="1"/>
  <c r="T14" i="289" a="1"/>
  <c r="T14" i="289" s="1"/>
  <c r="S14" i="289" a="1"/>
  <c r="S14" i="289" s="1"/>
  <c r="R14" i="289" a="1"/>
  <c r="R14" i="289" s="1"/>
  <c r="Q14" i="289" a="1"/>
  <c r="Q14" i="289" s="1"/>
  <c r="P14" i="289" a="1"/>
  <c r="P14" i="289" s="1"/>
  <c r="O14" i="289" a="1"/>
  <c r="O14" i="289" s="1"/>
  <c r="N14" i="289" a="1"/>
  <c r="N14" i="289" s="1"/>
  <c r="M14" i="289" a="1"/>
  <c r="M14" i="289" s="1"/>
  <c r="L14" i="289" a="1"/>
  <c r="L14" i="289" s="1"/>
  <c r="K14" i="289" a="1"/>
  <c r="K14" i="289" s="1"/>
  <c r="J14" i="289" a="1"/>
  <c r="J14" i="289" s="1"/>
  <c r="I14" i="289" a="1"/>
  <c r="I14" i="289" s="1"/>
  <c r="H14" i="289" a="1"/>
  <c r="H14" i="289" s="1"/>
  <c r="G14" i="289" a="1"/>
  <c r="G14" i="289" s="1"/>
  <c r="F14" i="289" a="1"/>
  <c r="F14" i="289" s="1"/>
  <c r="E14" i="289" a="1"/>
  <c r="E14" i="289" s="1"/>
  <c r="C14" i="289"/>
  <c r="B14" i="289"/>
  <c r="A14" i="289"/>
  <c r="U10" i="289" a="1"/>
  <c r="U10" i="289" s="1"/>
  <c r="T10" i="289" a="1"/>
  <c r="T10" i="289" s="1"/>
  <c r="S10" i="289" a="1"/>
  <c r="S10" i="289" s="1"/>
  <c r="R10" i="289" a="1"/>
  <c r="R10" i="289" s="1"/>
  <c r="Q10" i="289" a="1"/>
  <c r="Q10" i="289" s="1"/>
  <c r="P10" i="289" a="1"/>
  <c r="P10" i="289" s="1"/>
  <c r="O10" i="289" a="1"/>
  <c r="O10" i="289" s="1"/>
  <c r="N10" i="289" a="1"/>
  <c r="N10" i="289" s="1"/>
  <c r="M10" i="289" a="1"/>
  <c r="M10" i="289" s="1"/>
  <c r="L10" i="289" a="1"/>
  <c r="L10" i="289" s="1"/>
  <c r="K10" i="289" a="1"/>
  <c r="K10" i="289" s="1"/>
  <c r="J10" i="289" a="1"/>
  <c r="J10" i="289" s="1"/>
  <c r="I10" i="289" a="1"/>
  <c r="I10" i="289" s="1"/>
  <c r="H10" i="289" a="1"/>
  <c r="H10" i="289" s="1"/>
  <c r="G10" i="289" a="1"/>
  <c r="G10" i="289" s="1"/>
  <c r="F10" i="289" a="1"/>
  <c r="F10" i="289" s="1"/>
  <c r="E10" i="289" a="1"/>
  <c r="E10" i="289" s="1"/>
  <c r="C10" i="289"/>
  <c r="B10" i="289"/>
  <c r="A10" i="289"/>
  <c r="U7" i="289" a="1"/>
  <c r="U7" i="289" s="1"/>
  <c r="T7" i="289" a="1"/>
  <c r="T7" i="289" s="1"/>
  <c r="S7" i="289" a="1"/>
  <c r="S7" i="289" s="1"/>
  <c r="R7" i="289" a="1"/>
  <c r="R7" i="289" s="1"/>
  <c r="Q7" i="289" a="1"/>
  <c r="Q7" i="289" s="1"/>
  <c r="P7" i="289" a="1"/>
  <c r="P7" i="289" s="1"/>
  <c r="O7" i="289" a="1"/>
  <c r="O7" i="289" s="1"/>
  <c r="N7" i="289" a="1"/>
  <c r="N7" i="289" s="1"/>
  <c r="M7" i="289" a="1"/>
  <c r="M7" i="289" s="1"/>
  <c r="L7" i="289" a="1"/>
  <c r="L7" i="289" s="1"/>
  <c r="K7" i="289" a="1"/>
  <c r="K7" i="289" s="1"/>
  <c r="J7" i="289" a="1"/>
  <c r="J7" i="289" s="1"/>
  <c r="I7" i="289" a="1"/>
  <c r="I7" i="289" s="1"/>
  <c r="H7" i="289" a="1"/>
  <c r="H7" i="289" s="1"/>
  <c r="G7" i="289" a="1"/>
  <c r="G7" i="289" s="1"/>
  <c r="F7" i="289" a="1"/>
  <c r="F7" i="289" s="1"/>
  <c r="E7" i="289" a="1"/>
  <c r="E7" i="289" s="1"/>
  <c r="C7" i="289"/>
  <c r="B7" i="289"/>
  <c r="A7" i="289"/>
  <c r="U6" i="289" a="1"/>
  <c r="U6" i="289" s="1"/>
  <c r="T6" i="289" a="1"/>
  <c r="T6" i="289" s="1"/>
  <c r="S6" i="289" a="1"/>
  <c r="S6" i="289" s="1"/>
  <c r="R6" i="289" a="1"/>
  <c r="R6" i="289" s="1"/>
  <c r="Q6" i="289" a="1"/>
  <c r="Q6" i="289" s="1"/>
  <c r="P6" i="289" a="1"/>
  <c r="P6" i="289" s="1"/>
  <c r="O6" i="289" a="1"/>
  <c r="O6" i="289" s="1"/>
  <c r="N6" i="289" a="1"/>
  <c r="N6" i="289" s="1"/>
  <c r="M6" i="289" a="1"/>
  <c r="M6" i="289" s="1"/>
  <c r="L6" i="289" a="1"/>
  <c r="L6" i="289" s="1"/>
  <c r="K6" i="289" a="1"/>
  <c r="K6" i="289" s="1"/>
  <c r="J6" i="289" a="1"/>
  <c r="J6" i="289" s="1"/>
  <c r="I6" i="289" a="1"/>
  <c r="I6" i="289" s="1"/>
  <c r="H6" i="289" a="1"/>
  <c r="H6" i="289" s="1"/>
  <c r="G6" i="289" a="1"/>
  <c r="G6" i="289" s="1"/>
  <c r="F6" i="289" a="1"/>
  <c r="F6" i="289" s="1"/>
  <c r="E6" i="289" a="1"/>
  <c r="E6" i="289" s="1"/>
  <c r="C6" i="289"/>
  <c r="B6" i="289"/>
  <c r="A6" i="289"/>
  <c r="U11" i="289" a="1"/>
  <c r="U11" i="289" s="1"/>
  <c r="T11" i="289" a="1"/>
  <c r="T11" i="289" s="1"/>
  <c r="S11" i="289" a="1"/>
  <c r="S11" i="289" s="1"/>
  <c r="R11" i="289" a="1"/>
  <c r="R11" i="289" s="1"/>
  <c r="Q11" i="289" a="1"/>
  <c r="Q11" i="289" s="1"/>
  <c r="P11" i="289" a="1"/>
  <c r="P11" i="289" s="1"/>
  <c r="O11" i="289" a="1"/>
  <c r="O11" i="289" s="1"/>
  <c r="N11" i="289" a="1"/>
  <c r="N11" i="289" s="1"/>
  <c r="M11" i="289" a="1"/>
  <c r="M11" i="289" s="1"/>
  <c r="L11" i="289" a="1"/>
  <c r="L11" i="289" s="1"/>
  <c r="K11" i="289" a="1"/>
  <c r="K11" i="289" s="1"/>
  <c r="J11" i="289" a="1"/>
  <c r="J11" i="289" s="1"/>
  <c r="I11" i="289" a="1"/>
  <c r="I11" i="289" s="1"/>
  <c r="H11" i="289" a="1"/>
  <c r="H11" i="289" s="1"/>
  <c r="G11" i="289" a="1"/>
  <c r="G11" i="289" s="1"/>
  <c r="F11" i="289" a="1"/>
  <c r="F11" i="289" s="1"/>
  <c r="E11" i="289" a="1"/>
  <c r="E11" i="289" s="1"/>
  <c r="C11" i="289"/>
  <c r="B11" i="289"/>
  <c r="A11" i="289"/>
  <c r="U16" i="289" a="1"/>
  <c r="U16" i="289" s="1"/>
  <c r="T16" i="289" a="1"/>
  <c r="T16" i="289" s="1"/>
  <c r="S16" i="289" a="1"/>
  <c r="S16" i="289" s="1"/>
  <c r="R16" i="289" a="1"/>
  <c r="R16" i="289" s="1"/>
  <c r="Q16" i="289" a="1"/>
  <c r="Q16" i="289" s="1"/>
  <c r="P16" i="289" a="1"/>
  <c r="P16" i="289" s="1"/>
  <c r="O16" i="289" a="1"/>
  <c r="O16" i="289" s="1"/>
  <c r="N16" i="289" a="1"/>
  <c r="N16" i="289" s="1"/>
  <c r="M16" i="289" a="1"/>
  <c r="M16" i="289" s="1"/>
  <c r="L16" i="289" a="1"/>
  <c r="L16" i="289" s="1"/>
  <c r="K16" i="289" a="1"/>
  <c r="K16" i="289" s="1"/>
  <c r="J16" i="289" a="1"/>
  <c r="J16" i="289" s="1"/>
  <c r="I16" i="289" a="1"/>
  <c r="I16" i="289" s="1"/>
  <c r="H16" i="289" a="1"/>
  <c r="H16" i="289" s="1"/>
  <c r="G16" i="289" a="1"/>
  <c r="G16" i="289" s="1"/>
  <c r="F16" i="289" a="1"/>
  <c r="F16" i="289" s="1"/>
  <c r="E16" i="289" a="1"/>
  <c r="E16" i="289" s="1"/>
  <c r="C16" i="289"/>
  <c r="B16" i="289"/>
  <c r="A16" i="289"/>
  <c r="U8" i="289" a="1"/>
  <c r="U8" i="289" s="1"/>
  <c r="T8" i="289" a="1"/>
  <c r="T8" i="289" s="1"/>
  <c r="S8" i="289" a="1"/>
  <c r="S8" i="289" s="1"/>
  <c r="R8" i="289" a="1"/>
  <c r="R8" i="289" s="1"/>
  <c r="Q8" i="289" a="1"/>
  <c r="Q8" i="289" s="1"/>
  <c r="P8" i="289" a="1"/>
  <c r="P8" i="289" s="1"/>
  <c r="O8" i="289" a="1"/>
  <c r="O8" i="289" s="1"/>
  <c r="N8" i="289" a="1"/>
  <c r="N8" i="289" s="1"/>
  <c r="M8" i="289" a="1"/>
  <c r="M8" i="289" s="1"/>
  <c r="L8" i="289" a="1"/>
  <c r="L8" i="289" s="1"/>
  <c r="K8" i="289" a="1"/>
  <c r="K8" i="289" s="1"/>
  <c r="J8" i="289" a="1"/>
  <c r="J8" i="289" s="1"/>
  <c r="I8" i="289" a="1"/>
  <c r="I8" i="289" s="1"/>
  <c r="H8" i="289" a="1"/>
  <c r="H8" i="289" s="1"/>
  <c r="G8" i="289" a="1"/>
  <c r="G8" i="289" s="1"/>
  <c r="F8" i="289" a="1"/>
  <c r="F8" i="289" s="1"/>
  <c r="E8" i="289" a="1"/>
  <c r="E8" i="289" s="1"/>
  <c r="C8" i="289"/>
  <c r="B8" i="289"/>
  <c r="A8" i="289"/>
  <c r="U13" i="289" a="1"/>
  <c r="U13" i="289" s="1"/>
  <c r="T13" i="289" a="1"/>
  <c r="T13" i="289" s="1"/>
  <c r="S13" i="289" a="1"/>
  <c r="S13" i="289" s="1"/>
  <c r="R13" i="289" a="1"/>
  <c r="R13" i="289" s="1"/>
  <c r="Q13" i="289" a="1"/>
  <c r="Q13" i="289" s="1"/>
  <c r="P13" i="289" a="1"/>
  <c r="P13" i="289" s="1"/>
  <c r="O13" i="289" a="1"/>
  <c r="O13" i="289" s="1"/>
  <c r="N13" i="289" a="1"/>
  <c r="N13" i="289" s="1"/>
  <c r="M13" i="289" a="1"/>
  <c r="M13" i="289" s="1"/>
  <c r="L13" i="289" a="1"/>
  <c r="L13" i="289" s="1"/>
  <c r="K13" i="289" a="1"/>
  <c r="K13" i="289" s="1"/>
  <c r="J13" i="289" a="1"/>
  <c r="J13" i="289" s="1"/>
  <c r="I13" i="289" a="1"/>
  <c r="I13" i="289" s="1"/>
  <c r="H13" i="289" a="1"/>
  <c r="H13" i="289" s="1"/>
  <c r="G13" i="289" a="1"/>
  <c r="G13" i="289" s="1"/>
  <c r="F13" i="289" a="1"/>
  <c r="F13" i="289" s="1"/>
  <c r="E13" i="289" a="1"/>
  <c r="E13" i="289" s="1"/>
  <c r="C13" i="289"/>
  <c r="B13" i="289"/>
  <c r="A13" i="289"/>
  <c r="U15" i="289" a="1"/>
  <c r="U15" i="289" s="1"/>
  <c r="T15" i="289" a="1"/>
  <c r="T15" i="289" s="1"/>
  <c r="S15" i="289" a="1"/>
  <c r="S15" i="289" s="1"/>
  <c r="R15" i="289" a="1"/>
  <c r="R15" i="289" s="1"/>
  <c r="Q15" i="289" a="1"/>
  <c r="Q15" i="289" s="1"/>
  <c r="P15" i="289" a="1"/>
  <c r="P15" i="289" s="1"/>
  <c r="O15" i="289" a="1"/>
  <c r="O15" i="289" s="1"/>
  <c r="N15" i="289" a="1"/>
  <c r="N15" i="289" s="1"/>
  <c r="M15" i="289" a="1"/>
  <c r="M15" i="289" s="1"/>
  <c r="L15" i="289" a="1"/>
  <c r="L15" i="289" s="1"/>
  <c r="K15" i="289" a="1"/>
  <c r="K15" i="289" s="1"/>
  <c r="J15" i="289" a="1"/>
  <c r="J15" i="289" s="1"/>
  <c r="I15" i="289" a="1"/>
  <c r="I15" i="289" s="1"/>
  <c r="H15" i="289" a="1"/>
  <c r="H15" i="289" s="1"/>
  <c r="G15" i="289" a="1"/>
  <c r="G15" i="289" s="1"/>
  <c r="F15" i="289" a="1"/>
  <c r="F15" i="289" s="1"/>
  <c r="E15" i="289" a="1"/>
  <c r="E15" i="289" s="1"/>
  <c r="C15" i="289"/>
  <c r="B15" i="289"/>
  <c r="A15" i="289"/>
  <c r="T20" i="288" a="1"/>
  <c r="T20" i="288" s="1"/>
  <c r="R20" i="288" a="1"/>
  <c r="R20" i="288" s="1"/>
  <c r="P20" i="288" a="1"/>
  <c r="P20" i="288" s="1"/>
  <c r="O20" i="288" a="1"/>
  <c r="O20" i="288" s="1"/>
  <c r="M20" i="288" a="1"/>
  <c r="M20" i="288" s="1"/>
  <c r="K20" i="288" a="1"/>
  <c r="K20" i="288" s="1"/>
  <c r="I20" i="288" a="1"/>
  <c r="I20" i="288" s="1"/>
  <c r="G20" i="288" a="1"/>
  <c r="G20" i="288" s="1"/>
  <c r="E20" i="288" a="1"/>
  <c r="E20" i="288" s="1"/>
  <c r="T19" i="288" a="1"/>
  <c r="T19" i="288" s="1"/>
  <c r="R19" i="288" a="1"/>
  <c r="R19" i="288" s="1"/>
  <c r="P19" i="288" a="1"/>
  <c r="P19" i="288" s="1"/>
  <c r="O19" i="288" a="1"/>
  <c r="O19" i="288" s="1"/>
  <c r="M19" i="288" a="1"/>
  <c r="M19" i="288" s="1"/>
  <c r="K19" i="288" a="1"/>
  <c r="K19" i="288" s="1"/>
  <c r="I19" i="288" a="1"/>
  <c r="I19" i="288" s="1"/>
  <c r="G19" i="288" a="1"/>
  <c r="G19" i="288" s="1"/>
  <c r="E19" i="288" a="1"/>
  <c r="E19" i="288" s="1"/>
  <c r="T18" i="288" a="1"/>
  <c r="T18" i="288" s="1"/>
  <c r="R18" i="288" a="1"/>
  <c r="R18" i="288" s="1"/>
  <c r="P18" i="288" a="1"/>
  <c r="P18" i="288" s="1"/>
  <c r="O18" i="288" a="1"/>
  <c r="O18" i="288" s="1"/>
  <c r="M18" i="288" a="1"/>
  <c r="M18" i="288" s="1"/>
  <c r="K18" i="288" a="1"/>
  <c r="K18" i="288" s="1"/>
  <c r="I18" i="288" a="1"/>
  <c r="I18" i="288" s="1"/>
  <c r="G18" i="288" a="1"/>
  <c r="G18" i="288" s="1"/>
  <c r="E18" i="288" a="1"/>
  <c r="E18" i="288" s="1"/>
  <c r="T17" i="288" a="1"/>
  <c r="T17" i="288" s="1"/>
  <c r="R17" i="288" a="1"/>
  <c r="R17" i="288" s="1"/>
  <c r="P17" i="288" a="1"/>
  <c r="P17" i="288" s="1"/>
  <c r="O17" i="288" a="1"/>
  <c r="O17" i="288" s="1"/>
  <c r="M17" i="288" a="1"/>
  <c r="M17" i="288" s="1"/>
  <c r="K17" i="288" a="1"/>
  <c r="K17" i="288" s="1"/>
  <c r="I17" i="288" a="1"/>
  <c r="I17" i="288" s="1"/>
  <c r="G17" i="288" a="1"/>
  <c r="G17" i="288" s="1"/>
  <c r="E17" i="288" a="1"/>
  <c r="E17" i="288" s="1"/>
  <c r="U6" i="288" a="1"/>
  <c r="U6" i="288" s="1"/>
  <c r="T6" i="288" a="1"/>
  <c r="T6" i="288" s="1"/>
  <c r="S6" i="288" a="1"/>
  <c r="S6" i="288" s="1"/>
  <c r="R6" i="288" a="1"/>
  <c r="R6" i="288" s="1"/>
  <c r="Q6" i="288" a="1"/>
  <c r="Q6" i="288" s="1"/>
  <c r="P6" i="288" a="1"/>
  <c r="P6" i="288" s="1"/>
  <c r="O6" i="288" a="1"/>
  <c r="O6" i="288" s="1"/>
  <c r="N6" i="288" a="1"/>
  <c r="N6" i="288" s="1"/>
  <c r="M6" i="288" a="1"/>
  <c r="M6" i="288" s="1"/>
  <c r="L6" i="288" a="1"/>
  <c r="L6" i="288" s="1"/>
  <c r="K6" i="288" a="1"/>
  <c r="K6" i="288" s="1"/>
  <c r="J6" i="288" a="1"/>
  <c r="J6" i="288" s="1"/>
  <c r="I6" i="288" a="1"/>
  <c r="I6" i="288" s="1"/>
  <c r="H6" i="288" a="1"/>
  <c r="H6" i="288" s="1"/>
  <c r="G6" i="288" a="1"/>
  <c r="G6" i="288" s="1"/>
  <c r="F6" i="288" a="1"/>
  <c r="F6" i="288" s="1"/>
  <c r="E6" i="288" a="1"/>
  <c r="E6" i="288" s="1"/>
  <c r="C6" i="288"/>
  <c r="B6" i="288"/>
  <c r="A6" i="288"/>
  <c r="U8" i="288" a="1"/>
  <c r="U8" i="288" s="1"/>
  <c r="T8" i="288" a="1"/>
  <c r="T8" i="288" s="1"/>
  <c r="S8" i="288" a="1"/>
  <c r="S8" i="288" s="1"/>
  <c r="R8" i="288" a="1"/>
  <c r="R8" i="288" s="1"/>
  <c r="Q8" i="288" a="1"/>
  <c r="Q8" i="288" s="1"/>
  <c r="P8" i="288" a="1"/>
  <c r="P8" i="288" s="1"/>
  <c r="O8" i="288" a="1"/>
  <c r="O8" i="288" s="1"/>
  <c r="N8" i="288" a="1"/>
  <c r="N8" i="288" s="1"/>
  <c r="M8" i="288" a="1"/>
  <c r="M8" i="288" s="1"/>
  <c r="L8" i="288" a="1"/>
  <c r="L8" i="288" s="1"/>
  <c r="K8" i="288" a="1"/>
  <c r="K8" i="288" s="1"/>
  <c r="J8" i="288" a="1"/>
  <c r="J8" i="288" s="1"/>
  <c r="I8" i="288" a="1"/>
  <c r="I8" i="288" s="1"/>
  <c r="H8" i="288" a="1"/>
  <c r="H8" i="288" s="1"/>
  <c r="G8" i="288" a="1"/>
  <c r="G8" i="288" s="1"/>
  <c r="F8" i="288" a="1"/>
  <c r="F8" i="288" s="1"/>
  <c r="E8" i="288" a="1"/>
  <c r="E8" i="288" s="1"/>
  <c r="C8" i="288"/>
  <c r="B8" i="288"/>
  <c r="A8" i="288"/>
  <c r="U12" i="288" a="1"/>
  <c r="U12" i="288" s="1"/>
  <c r="T12" i="288" a="1"/>
  <c r="T12" i="288" s="1"/>
  <c r="S12" i="288" a="1"/>
  <c r="S12" i="288" s="1"/>
  <c r="R12" i="288" a="1"/>
  <c r="R12" i="288" s="1"/>
  <c r="Q12" i="288" a="1"/>
  <c r="Q12" i="288" s="1"/>
  <c r="P12" i="288" a="1"/>
  <c r="P12" i="288" s="1"/>
  <c r="O12" i="288" a="1"/>
  <c r="O12" i="288" s="1"/>
  <c r="N12" i="288" a="1"/>
  <c r="N12" i="288" s="1"/>
  <c r="M12" i="288" a="1"/>
  <c r="M12" i="288" s="1"/>
  <c r="L12" i="288" a="1"/>
  <c r="L12" i="288" s="1"/>
  <c r="K12" i="288" a="1"/>
  <c r="K12" i="288" s="1"/>
  <c r="J12" i="288" a="1"/>
  <c r="J12" i="288" s="1"/>
  <c r="I12" i="288" a="1"/>
  <c r="I12" i="288" s="1"/>
  <c r="H12" i="288" a="1"/>
  <c r="H12" i="288" s="1"/>
  <c r="G12" i="288" a="1"/>
  <c r="G12" i="288" s="1"/>
  <c r="F12" i="288" a="1"/>
  <c r="F12" i="288" s="1"/>
  <c r="E12" i="288" a="1"/>
  <c r="E12" i="288" s="1"/>
  <c r="C12" i="288"/>
  <c r="B12" i="288"/>
  <c r="A12" i="288"/>
  <c r="U13" i="288" a="1"/>
  <c r="U13" i="288" s="1"/>
  <c r="T13" i="288" a="1"/>
  <c r="T13" i="288" s="1"/>
  <c r="S13" i="288" a="1"/>
  <c r="S13" i="288" s="1"/>
  <c r="R13" i="288" a="1"/>
  <c r="R13" i="288" s="1"/>
  <c r="Q13" i="288" a="1"/>
  <c r="Q13" i="288" s="1"/>
  <c r="P13" i="288" a="1"/>
  <c r="P13" i="288" s="1"/>
  <c r="O13" i="288" a="1"/>
  <c r="O13" i="288" s="1"/>
  <c r="N13" i="288" a="1"/>
  <c r="N13" i="288" s="1"/>
  <c r="M13" i="288" a="1"/>
  <c r="M13" i="288" s="1"/>
  <c r="L13" i="288" a="1"/>
  <c r="L13" i="288" s="1"/>
  <c r="K13" i="288" a="1"/>
  <c r="K13" i="288" s="1"/>
  <c r="J13" i="288" a="1"/>
  <c r="J13" i="288" s="1"/>
  <c r="I13" i="288" a="1"/>
  <c r="I13" i="288" s="1"/>
  <c r="H13" i="288" a="1"/>
  <c r="H13" i="288" s="1"/>
  <c r="G13" i="288" a="1"/>
  <c r="G13" i="288" s="1"/>
  <c r="F13" i="288" a="1"/>
  <c r="F13" i="288" s="1"/>
  <c r="E13" i="288" a="1"/>
  <c r="E13" i="288" s="1"/>
  <c r="C13" i="288"/>
  <c r="B13" i="288"/>
  <c r="A13" i="288"/>
  <c r="U11" i="288" a="1"/>
  <c r="U11" i="288" s="1"/>
  <c r="T11" i="288" a="1"/>
  <c r="T11" i="288" s="1"/>
  <c r="S11" i="288" a="1"/>
  <c r="S11" i="288" s="1"/>
  <c r="R11" i="288" a="1"/>
  <c r="R11" i="288" s="1"/>
  <c r="Q11" i="288" a="1"/>
  <c r="Q11" i="288" s="1"/>
  <c r="P11" i="288" a="1"/>
  <c r="P11" i="288" s="1"/>
  <c r="O11" i="288" a="1"/>
  <c r="O11" i="288" s="1"/>
  <c r="N11" i="288" a="1"/>
  <c r="N11" i="288" s="1"/>
  <c r="M11" i="288" a="1"/>
  <c r="M11" i="288" s="1"/>
  <c r="L11" i="288" a="1"/>
  <c r="L11" i="288" s="1"/>
  <c r="K11" i="288" a="1"/>
  <c r="K11" i="288" s="1"/>
  <c r="J11" i="288" a="1"/>
  <c r="J11" i="288" s="1"/>
  <c r="I11" i="288" a="1"/>
  <c r="I11" i="288" s="1"/>
  <c r="H11" i="288" a="1"/>
  <c r="H11" i="288" s="1"/>
  <c r="G11" i="288" a="1"/>
  <c r="G11" i="288" s="1"/>
  <c r="F11" i="288" a="1"/>
  <c r="F11" i="288" s="1"/>
  <c r="E11" i="288" a="1"/>
  <c r="E11" i="288" s="1"/>
  <c r="C11" i="288"/>
  <c r="B11" i="288"/>
  <c r="A11" i="288"/>
  <c r="U9" i="288" a="1"/>
  <c r="U9" i="288" s="1"/>
  <c r="T9" i="288" a="1"/>
  <c r="T9" i="288" s="1"/>
  <c r="S9" i="288" a="1"/>
  <c r="S9" i="288" s="1"/>
  <c r="R9" i="288" a="1"/>
  <c r="R9" i="288" s="1"/>
  <c r="Q9" i="288" a="1"/>
  <c r="Q9" i="288" s="1"/>
  <c r="P9" i="288" a="1"/>
  <c r="P9" i="288" s="1"/>
  <c r="O9" i="288" a="1"/>
  <c r="O9" i="288" s="1"/>
  <c r="N9" i="288" a="1"/>
  <c r="N9" i="288" s="1"/>
  <c r="M9" i="288" a="1"/>
  <c r="M9" i="288" s="1"/>
  <c r="L9" i="288" a="1"/>
  <c r="L9" i="288" s="1"/>
  <c r="K9" i="288" a="1"/>
  <c r="K9" i="288" s="1"/>
  <c r="J9" i="288" a="1"/>
  <c r="J9" i="288" s="1"/>
  <c r="I9" i="288" a="1"/>
  <c r="I9" i="288" s="1"/>
  <c r="H9" i="288" a="1"/>
  <c r="H9" i="288" s="1"/>
  <c r="G9" i="288" a="1"/>
  <c r="G9" i="288" s="1"/>
  <c r="F9" i="288" a="1"/>
  <c r="F9" i="288" s="1"/>
  <c r="E9" i="288" a="1"/>
  <c r="E9" i="288" s="1"/>
  <c r="C9" i="288"/>
  <c r="B9" i="288"/>
  <c r="A9" i="288"/>
  <c r="U15" i="288" a="1"/>
  <c r="U15" i="288" s="1"/>
  <c r="T15" i="288" a="1"/>
  <c r="T15" i="288" s="1"/>
  <c r="S15" i="288" a="1"/>
  <c r="S15" i="288" s="1"/>
  <c r="R15" i="288" a="1"/>
  <c r="R15" i="288" s="1"/>
  <c r="Q15" i="288" a="1"/>
  <c r="Q15" i="288" s="1"/>
  <c r="P15" i="288" a="1"/>
  <c r="P15" i="288" s="1"/>
  <c r="O15" i="288" a="1"/>
  <c r="O15" i="288" s="1"/>
  <c r="N15" i="288" a="1"/>
  <c r="N15" i="288" s="1"/>
  <c r="M15" i="288" a="1"/>
  <c r="M15" i="288" s="1"/>
  <c r="L15" i="288" a="1"/>
  <c r="L15" i="288" s="1"/>
  <c r="K15" i="288" a="1"/>
  <c r="K15" i="288" s="1"/>
  <c r="J15" i="288" a="1"/>
  <c r="J15" i="288" s="1"/>
  <c r="I15" i="288" a="1"/>
  <c r="I15" i="288" s="1"/>
  <c r="H15" i="288" a="1"/>
  <c r="H15" i="288" s="1"/>
  <c r="G15" i="288" a="1"/>
  <c r="G15" i="288" s="1"/>
  <c r="F15" i="288" a="1"/>
  <c r="F15" i="288" s="1"/>
  <c r="E15" i="288" a="1"/>
  <c r="E15" i="288" s="1"/>
  <c r="C15" i="288"/>
  <c r="B15" i="288"/>
  <c r="A15" i="288"/>
  <c r="U14" i="288" a="1"/>
  <c r="U14" i="288" s="1"/>
  <c r="T14" i="288" a="1"/>
  <c r="T14" i="288" s="1"/>
  <c r="S14" i="288" a="1"/>
  <c r="S14" i="288" s="1"/>
  <c r="R14" i="288" a="1"/>
  <c r="R14" i="288" s="1"/>
  <c r="Q14" i="288" a="1"/>
  <c r="Q14" i="288" s="1"/>
  <c r="P14" i="288" a="1"/>
  <c r="P14" i="288" s="1"/>
  <c r="O14" i="288" a="1"/>
  <c r="O14" i="288" s="1"/>
  <c r="N14" i="288" a="1"/>
  <c r="N14" i="288" s="1"/>
  <c r="M14" i="288" a="1"/>
  <c r="M14" i="288" s="1"/>
  <c r="L14" i="288" a="1"/>
  <c r="L14" i="288" s="1"/>
  <c r="K14" i="288" a="1"/>
  <c r="K14" i="288" s="1"/>
  <c r="J14" i="288" a="1"/>
  <c r="J14" i="288" s="1"/>
  <c r="I14" i="288" a="1"/>
  <c r="I14" i="288" s="1"/>
  <c r="H14" i="288" a="1"/>
  <c r="H14" i="288" s="1"/>
  <c r="G14" i="288" a="1"/>
  <c r="G14" i="288" s="1"/>
  <c r="F14" i="288" a="1"/>
  <c r="F14" i="288" s="1"/>
  <c r="E14" i="288" a="1"/>
  <c r="E14" i="288" s="1"/>
  <c r="C14" i="288"/>
  <c r="B14" i="288"/>
  <c r="A14" i="288"/>
  <c r="U10" i="288" a="1"/>
  <c r="U10" i="288" s="1"/>
  <c r="T10" i="288" a="1"/>
  <c r="T10" i="288" s="1"/>
  <c r="S10" i="288" a="1"/>
  <c r="S10" i="288" s="1"/>
  <c r="R10" i="288" a="1"/>
  <c r="R10" i="288" s="1"/>
  <c r="Q10" i="288" a="1"/>
  <c r="Q10" i="288" s="1"/>
  <c r="P10" i="288" a="1"/>
  <c r="P10" i="288" s="1"/>
  <c r="O10" i="288" a="1"/>
  <c r="O10" i="288" s="1"/>
  <c r="N10" i="288" a="1"/>
  <c r="N10" i="288" s="1"/>
  <c r="M10" i="288" a="1"/>
  <c r="M10" i="288" s="1"/>
  <c r="L10" i="288" a="1"/>
  <c r="L10" i="288" s="1"/>
  <c r="K10" i="288" a="1"/>
  <c r="K10" i="288" s="1"/>
  <c r="J10" i="288" a="1"/>
  <c r="J10" i="288" s="1"/>
  <c r="I10" i="288" a="1"/>
  <c r="I10" i="288" s="1"/>
  <c r="H10" i="288" a="1"/>
  <c r="H10" i="288" s="1"/>
  <c r="G10" i="288" a="1"/>
  <c r="G10" i="288" s="1"/>
  <c r="F10" i="288" a="1"/>
  <c r="F10" i="288" s="1"/>
  <c r="E10" i="288" a="1"/>
  <c r="E10" i="288" s="1"/>
  <c r="C10" i="288"/>
  <c r="B10" i="288"/>
  <c r="A10" i="288"/>
  <c r="U16" i="288" a="1"/>
  <c r="U16" i="288" s="1"/>
  <c r="T16" i="288" a="1"/>
  <c r="T16" i="288" s="1"/>
  <c r="S16" i="288" a="1"/>
  <c r="S16" i="288" s="1"/>
  <c r="R16" i="288" a="1"/>
  <c r="R16" i="288" s="1"/>
  <c r="Q16" i="288" a="1"/>
  <c r="Q16" i="288" s="1"/>
  <c r="P16" i="288" a="1"/>
  <c r="P16" i="288" s="1"/>
  <c r="O16" i="288" a="1"/>
  <c r="O16" i="288" s="1"/>
  <c r="N16" i="288" a="1"/>
  <c r="N16" i="288" s="1"/>
  <c r="M16" i="288" a="1"/>
  <c r="M16" i="288" s="1"/>
  <c r="L16" i="288" a="1"/>
  <c r="L16" i="288" s="1"/>
  <c r="K16" i="288" a="1"/>
  <c r="K16" i="288" s="1"/>
  <c r="J16" i="288" a="1"/>
  <c r="J16" i="288" s="1"/>
  <c r="I16" i="288" a="1"/>
  <c r="I16" i="288" s="1"/>
  <c r="H16" i="288" a="1"/>
  <c r="H16" i="288" s="1"/>
  <c r="G16" i="288" a="1"/>
  <c r="G16" i="288" s="1"/>
  <c r="F16" i="288" a="1"/>
  <c r="F16" i="288" s="1"/>
  <c r="E16" i="288" a="1"/>
  <c r="E16" i="288" s="1"/>
  <c r="C16" i="288"/>
  <c r="B16" i="288"/>
  <c r="A16" i="288"/>
  <c r="U7" i="288" a="1"/>
  <c r="U7" i="288" s="1"/>
  <c r="T7" i="288" a="1"/>
  <c r="T7" i="288" s="1"/>
  <c r="S7" i="288" a="1"/>
  <c r="S7" i="288" s="1"/>
  <c r="R7" i="288" a="1"/>
  <c r="R7" i="288" s="1"/>
  <c r="Q7" i="288" a="1"/>
  <c r="Q7" i="288" s="1"/>
  <c r="P7" i="288" a="1"/>
  <c r="P7" i="288" s="1"/>
  <c r="O7" i="288" a="1"/>
  <c r="O7" i="288" s="1"/>
  <c r="N7" i="288" a="1"/>
  <c r="N7" i="288" s="1"/>
  <c r="M7" i="288" a="1"/>
  <c r="M7" i="288" s="1"/>
  <c r="L7" i="288" a="1"/>
  <c r="L7" i="288" s="1"/>
  <c r="K7" i="288" a="1"/>
  <c r="K7" i="288" s="1"/>
  <c r="J7" i="288" a="1"/>
  <c r="J7" i="288" s="1"/>
  <c r="I7" i="288" a="1"/>
  <c r="I7" i="288" s="1"/>
  <c r="H7" i="288" a="1"/>
  <c r="H7" i="288" s="1"/>
  <c r="G7" i="288" a="1"/>
  <c r="G7" i="288" s="1"/>
  <c r="F7" i="288" a="1"/>
  <c r="F7" i="288" s="1"/>
  <c r="E7" i="288" a="1"/>
  <c r="E7" i="288" s="1"/>
  <c r="C7" i="288"/>
  <c r="B7" i="288"/>
  <c r="A7" i="288"/>
  <c r="T18" i="287" a="1"/>
  <c r="T18" i="287" s="1"/>
  <c r="R18" i="287" a="1"/>
  <c r="R18" i="287" s="1"/>
  <c r="P18" i="287" a="1"/>
  <c r="P18" i="287" s="1"/>
  <c r="O18" i="287" a="1"/>
  <c r="O18" i="287" s="1"/>
  <c r="M18" i="287" a="1"/>
  <c r="M18" i="287" s="1"/>
  <c r="K18" i="287" a="1"/>
  <c r="K18" i="287" s="1"/>
  <c r="I18" i="287" a="1"/>
  <c r="I18" i="287" s="1"/>
  <c r="G18" i="287" a="1"/>
  <c r="G18" i="287" s="1"/>
  <c r="E18" i="287" a="1"/>
  <c r="E18" i="287" s="1"/>
  <c r="T17" i="287" a="1"/>
  <c r="T17" i="287" s="1"/>
  <c r="R17" i="287" a="1"/>
  <c r="R17" i="287" s="1"/>
  <c r="P17" i="287" a="1"/>
  <c r="P17" i="287" s="1"/>
  <c r="O17" i="287" a="1"/>
  <c r="O17" i="287" s="1"/>
  <c r="M17" i="287" a="1"/>
  <c r="M17" i="287" s="1"/>
  <c r="K17" i="287" a="1"/>
  <c r="K17" i="287" s="1"/>
  <c r="I17" i="287" a="1"/>
  <c r="I17" i="287" s="1"/>
  <c r="G17" i="287" a="1"/>
  <c r="G17" i="287" s="1"/>
  <c r="E17" i="287" a="1"/>
  <c r="E17" i="287" s="1"/>
  <c r="T16" i="287" a="1"/>
  <c r="T16" i="287" s="1"/>
  <c r="R16" i="287" a="1"/>
  <c r="R16" i="287" s="1"/>
  <c r="P16" i="287" a="1"/>
  <c r="P16" i="287" s="1"/>
  <c r="O16" i="287" a="1"/>
  <c r="O16" i="287" s="1"/>
  <c r="M16" i="287" a="1"/>
  <c r="M16" i="287" s="1"/>
  <c r="K16" i="287" a="1"/>
  <c r="K16" i="287" s="1"/>
  <c r="I16" i="287" a="1"/>
  <c r="I16" i="287" s="1"/>
  <c r="G16" i="287" a="1"/>
  <c r="G16" i="287" s="1"/>
  <c r="E16" i="287" a="1"/>
  <c r="E16" i="287" s="1"/>
  <c r="T15" i="287" a="1"/>
  <c r="T15" i="287" s="1"/>
  <c r="R15" i="287" a="1"/>
  <c r="R15" i="287" s="1"/>
  <c r="P15" i="287" a="1"/>
  <c r="P15" i="287" s="1"/>
  <c r="O15" i="287" a="1"/>
  <c r="O15" i="287" s="1"/>
  <c r="M15" i="287" a="1"/>
  <c r="M15" i="287" s="1"/>
  <c r="K15" i="287" a="1"/>
  <c r="K15" i="287" s="1"/>
  <c r="I15" i="287" a="1"/>
  <c r="I15" i="287" s="1"/>
  <c r="G15" i="287" a="1"/>
  <c r="G15" i="287" s="1"/>
  <c r="E15" i="287" a="1"/>
  <c r="E15" i="287" s="1"/>
  <c r="U12" i="287" a="1"/>
  <c r="U12" i="287" s="1"/>
  <c r="T12" i="287" a="1"/>
  <c r="T12" i="287" s="1"/>
  <c r="S12" i="287" a="1"/>
  <c r="S12" i="287" s="1"/>
  <c r="R12" i="287" a="1"/>
  <c r="R12" i="287" s="1"/>
  <c r="Q12" i="287" a="1"/>
  <c r="Q12" i="287" s="1"/>
  <c r="P12" i="287" a="1"/>
  <c r="P12" i="287" s="1"/>
  <c r="O12" i="287" a="1"/>
  <c r="O12" i="287" s="1"/>
  <c r="N12" i="287" a="1"/>
  <c r="N12" i="287" s="1"/>
  <c r="M12" i="287" a="1"/>
  <c r="M12" i="287" s="1"/>
  <c r="L12" i="287" a="1"/>
  <c r="L12" i="287" s="1"/>
  <c r="K12" i="287" a="1"/>
  <c r="K12" i="287" s="1"/>
  <c r="J12" i="287" a="1"/>
  <c r="J12" i="287" s="1"/>
  <c r="I12" i="287" a="1"/>
  <c r="I12" i="287" s="1"/>
  <c r="H12" i="287" a="1"/>
  <c r="H12" i="287" s="1"/>
  <c r="G12" i="287" a="1"/>
  <c r="G12" i="287" s="1"/>
  <c r="F12" i="287" a="1"/>
  <c r="F12" i="287" s="1"/>
  <c r="E12" i="287" a="1"/>
  <c r="E12" i="287" s="1"/>
  <c r="C12" i="287"/>
  <c r="B12" i="287"/>
  <c r="A12" i="287"/>
  <c r="U8" i="287" a="1"/>
  <c r="U8" i="287" s="1"/>
  <c r="T8" i="287" a="1"/>
  <c r="T8" i="287" s="1"/>
  <c r="S8" i="287" a="1"/>
  <c r="S8" i="287" s="1"/>
  <c r="R8" i="287" a="1"/>
  <c r="R8" i="287" s="1"/>
  <c r="Q8" i="287" a="1"/>
  <c r="Q8" i="287" s="1"/>
  <c r="P8" i="287" a="1"/>
  <c r="P8" i="287" s="1"/>
  <c r="O8" i="287" a="1"/>
  <c r="O8" i="287" s="1"/>
  <c r="N8" i="287" a="1"/>
  <c r="N8" i="287" s="1"/>
  <c r="M8" i="287" a="1"/>
  <c r="M8" i="287" s="1"/>
  <c r="L8" i="287" a="1"/>
  <c r="L8" i="287" s="1"/>
  <c r="K8" i="287" a="1"/>
  <c r="K8" i="287" s="1"/>
  <c r="J8" i="287" a="1"/>
  <c r="J8" i="287" s="1"/>
  <c r="I8" i="287" a="1"/>
  <c r="I8" i="287" s="1"/>
  <c r="H8" i="287" a="1"/>
  <c r="H8" i="287" s="1"/>
  <c r="G8" i="287" a="1"/>
  <c r="G8" i="287" s="1"/>
  <c r="F8" i="287" a="1"/>
  <c r="F8" i="287" s="1"/>
  <c r="E8" i="287" a="1"/>
  <c r="E8" i="287" s="1"/>
  <c r="C8" i="287"/>
  <c r="B8" i="287"/>
  <c r="A8" i="287"/>
  <c r="U11" i="287" a="1"/>
  <c r="U11" i="287" s="1"/>
  <c r="T11" i="287" a="1"/>
  <c r="T11" i="287" s="1"/>
  <c r="S11" i="287" a="1"/>
  <c r="S11" i="287" s="1"/>
  <c r="R11" i="287" a="1"/>
  <c r="R11" i="287" s="1"/>
  <c r="Q11" i="287" a="1"/>
  <c r="Q11" i="287" s="1"/>
  <c r="P11" i="287" a="1"/>
  <c r="P11" i="287" s="1"/>
  <c r="O11" i="287" a="1"/>
  <c r="O11" i="287" s="1"/>
  <c r="N11" i="287" a="1"/>
  <c r="N11" i="287" s="1"/>
  <c r="M11" i="287" a="1"/>
  <c r="M11" i="287" s="1"/>
  <c r="L11" i="287" a="1"/>
  <c r="L11" i="287" s="1"/>
  <c r="K11" i="287" a="1"/>
  <c r="K11" i="287" s="1"/>
  <c r="J11" i="287" a="1"/>
  <c r="J11" i="287" s="1"/>
  <c r="I11" i="287" a="1"/>
  <c r="I11" i="287" s="1"/>
  <c r="H11" i="287" a="1"/>
  <c r="H11" i="287" s="1"/>
  <c r="G11" i="287" a="1"/>
  <c r="G11" i="287" s="1"/>
  <c r="F11" i="287" a="1"/>
  <c r="F11" i="287" s="1"/>
  <c r="E11" i="287" a="1"/>
  <c r="E11" i="287" s="1"/>
  <c r="C11" i="287"/>
  <c r="B11" i="287"/>
  <c r="A11" i="287"/>
  <c r="U14" i="287" a="1"/>
  <c r="U14" i="287" s="1"/>
  <c r="T14" i="287" a="1"/>
  <c r="T14" i="287" s="1"/>
  <c r="S14" i="287" a="1"/>
  <c r="S14" i="287" s="1"/>
  <c r="R14" i="287" a="1"/>
  <c r="R14" i="287" s="1"/>
  <c r="Q14" i="287" a="1"/>
  <c r="Q14" i="287" s="1"/>
  <c r="P14" i="287" a="1"/>
  <c r="P14" i="287" s="1"/>
  <c r="O14" i="287" a="1"/>
  <c r="O14" i="287" s="1"/>
  <c r="N14" i="287" a="1"/>
  <c r="N14" i="287" s="1"/>
  <c r="M14" i="287" a="1"/>
  <c r="M14" i="287" s="1"/>
  <c r="L14" i="287" a="1"/>
  <c r="L14" i="287" s="1"/>
  <c r="K14" i="287" a="1"/>
  <c r="K14" i="287" s="1"/>
  <c r="J14" i="287" a="1"/>
  <c r="J14" i="287" s="1"/>
  <c r="I14" i="287" a="1"/>
  <c r="I14" i="287" s="1"/>
  <c r="H14" i="287" a="1"/>
  <c r="H14" i="287" s="1"/>
  <c r="G14" i="287" a="1"/>
  <c r="G14" i="287" s="1"/>
  <c r="F14" i="287" a="1"/>
  <c r="F14" i="287" s="1"/>
  <c r="E14" i="287" a="1"/>
  <c r="E14" i="287" s="1"/>
  <c r="C14" i="287"/>
  <c r="B14" i="287"/>
  <c r="A14" i="287"/>
  <c r="U13" i="287" a="1"/>
  <c r="U13" i="287" s="1"/>
  <c r="T13" i="287" a="1"/>
  <c r="T13" i="287" s="1"/>
  <c r="S13" i="287" a="1"/>
  <c r="S13" i="287" s="1"/>
  <c r="R13" i="287" a="1"/>
  <c r="R13" i="287" s="1"/>
  <c r="Q13" i="287" a="1"/>
  <c r="Q13" i="287" s="1"/>
  <c r="P13" i="287" a="1"/>
  <c r="P13" i="287" s="1"/>
  <c r="O13" i="287" a="1"/>
  <c r="O13" i="287" s="1"/>
  <c r="N13" i="287" a="1"/>
  <c r="N13" i="287" s="1"/>
  <c r="M13" i="287" a="1"/>
  <c r="M13" i="287" s="1"/>
  <c r="L13" i="287" a="1"/>
  <c r="L13" i="287" s="1"/>
  <c r="K13" i="287" a="1"/>
  <c r="K13" i="287" s="1"/>
  <c r="J13" i="287" a="1"/>
  <c r="J13" i="287" s="1"/>
  <c r="I13" i="287" a="1"/>
  <c r="I13" i="287" s="1"/>
  <c r="H13" i="287" a="1"/>
  <c r="H13" i="287" s="1"/>
  <c r="G13" i="287" a="1"/>
  <c r="G13" i="287" s="1"/>
  <c r="F13" i="287" a="1"/>
  <c r="F13" i="287" s="1"/>
  <c r="E13" i="287" a="1"/>
  <c r="E13" i="287" s="1"/>
  <c r="C13" i="287"/>
  <c r="B13" i="287"/>
  <c r="A13" i="287"/>
  <c r="U10" i="287" a="1"/>
  <c r="U10" i="287" s="1"/>
  <c r="T10" i="287" a="1"/>
  <c r="T10" i="287" s="1"/>
  <c r="S10" i="287" a="1"/>
  <c r="S10" i="287" s="1"/>
  <c r="R10" i="287" a="1"/>
  <c r="R10" i="287" s="1"/>
  <c r="Q10" i="287" a="1"/>
  <c r="Q10" i="287" s="1"/>
  <c r="P10" i="287" a="1"/>
  <c r="P10" i="287" s="1"/>
  <c r="O10" i="287" a="1"/>
  <c r="O10" i="287" s="1"/>
  <c r="N10" i="287" a="1"/>
  <c r="N10" i="287" s="1"/>
  <c r="M10" i="287" a="1"/>
  <c r="M10" i="287" s="1"/>
  <c r="L10" i="287" a="1"/>
  <c r="L10" i="287" s="1"/>
  <c r="K10" i="287" a="1"/>
  <c r="K10" i="287" s="1"/>
  <c r="J10" i="287" a="1"/>
  <c r="J10" i="287" s="1"/>
  <c r="I10" i="287" a="1"/>
  <c r="I10" i="287" s="1"/>
  <c r="H10" i="287" a="1"/>
  <c r="H10" i="287" s="1"/>
  <c r="G10" i="287" a="1"/>
  <c r="G10" i="287" s="1"/>
  <c r="F10" i="287" a="1"/>
  <c r="F10" i="287" s="1"/>
  <c r="E10" i="287" a="1"/>
  <c r="E10" i="287" s="1"/>
  <c r="C10" i="287"/>
  <c r="B10" i="287"/>
  <c r="A10" i="287"/>
  <c r="U6" i="287" a="1"/>
  <c r="U6" i="287" s="1"/>
  <c r="T6" i="287" a="1"/>
  <c r="T6" i="287" s="1"/>
  <c r="S6" i="287" a="1"/>
  <c r="S6" i="287" s="1"/>
  <c r="R6" i="287" a="1"/>
  <c r="R6" i="287" s="1"/>
  <c r="Q6" i="287" a="1"/>
  <c r="Q6" i="287" s="1"/>
  <c r="P6" i="287" a="1"/>
  <c r="P6" i="287" s="1"/>
  <c r="O6" i="287" a="1"/>
  <c r="O6" i="287" s="1"/>
  <c r="N6" i="287" a="1"/>
  <c r="N6" i="287" s="1"/>
  <c r="M6" i="287" a="1"/>
  <c r="M6" i="287" s="1"/>
  <c r="L6" i="287" a="1"/>
  <c r="L6" i="287" s="1"/>
  <c r="K6" i="287" a="1"/>
  <c r="K6" i="287" s="1"/>
  <c r="J6" i="287" a="1"/>
  <c r="J6" i="287" s="1"/>
  <c r="I6" i="287" a="1"/>
  <c r="I6" i="287" s="1"/>
  <c r="H6" i="287" a="1"/>
  <c r="H6" i="287" s="1"/>
  <c r="G6" i="287" a="1"/>
  <c r="G6" i="287" s="1"/>
  <c r="F6" i="287" a="1"/>
  <c r="F6" i="287" s="1"/>
  <c r="E6" i="287" a="1"/>
  <c r="E6" i="287" s="1"/>
  <c r="C6" i="287"/>
  <c r="B6" i="287"/>
  <c r="A6" i="287"/>
  <c r="U7" i="287" a="1"/>
  <c r="U7" i="287" s="1"/>
  <c r="T7" i="287" a="1"/>
  <c r="T7" i="287" s="1"/>
  <c r="S7" i="287" a="1"/>
  <c r="S7" i="287" s="1"/>
  <c r="R7" i="287" a="1"/>
  <c r="R7" i="287" s="1"/>
  <c r="Q7" i="287" a="1"/>
  <c r="Q7" i="287" s="1"/>
  <c r="P7" i="287" a="1"/>
  <c r="P7" i="287" s="1"/>
  <c r="O7" i="287" a="1"/>
  <c r="O7" i="287" s="1"/>
  <c r="N7" i="287" a="1"/>
  <c r="N7" i="287" s="1"/>
  <c r="M7" i="287" a="1"/>
  <c r="M7" i="287" s="1"/>
  <c r="L7" i="287" a="1"/>
  <c r="L7" i="287" s="1"/>
  <c r="K7" i="287" a="1"/>
  <c r="K7" i="287" s="1"/>
  <c r="J7" i="287" a="1"/>
  <c r="J7" i="287" s="1"/>
  <c r="I7" i="287" a="1"/>
  <c r="I7" i="287" s="1"/>
  <c r="H7" i="287" a="1"/>
  <c r="H7" i="287" s="1"/>
  <c r="G7" i="287" a="1"/>
  <c r="G7" i="287" s="1"/>
  <c r="F7" i="287" a="1"/>
  <c r="F7" i="287" s="1"/>
  <c r="E7" i="287" a="1"/>
  <c r="E7" i="287" s="1"/>
  <c r="C7" i="287"/>
  <c r="B7" i="287"/>
  <c r="A7" i="287"/>
  <c r="U9" i="287" a="1"/>
  <c r="U9" i="287" s="1"/>
  <c r="T9" i="287" a="1"/>
  <c r="T9" i="287" s="1"/>
  <c r="S9" i="287" a="1"/>
  <c r="S9" i="287" s="1"/>
  <c r="R9" i="287" a="1"/>
  <c r="R9" i="287" s="1"/>
  <c r="Q9" i="287" a="1"/>
  <c r="Q9" i="287" s="1"/>
  <c r="P9" i="287" a="1"/>
  <c r="P9" i="287" s="1"/>
  <c r="O9" i="287" a="1"/>
  <c r="O9" i="287" s="1"/>
  <c r="N9" i="287" a="1"/>
  <c r="N9" i="287" s="1"/>
  <c r="M9" i="287" a="1"/>
  <c r="M9" i="287" s="1"/>
  <c r="L9" i="287" a="1"/>
  <c r="L9" i="287" s="1"/>
  <c r="K9" i="287" a="1"/>
  <c r="K9" i="287" s="1"/>
  <c r="J9" i="287" a="1"/>
  <c r="J9" i="287" s="1"/>
  <c r="I9" i="287" a="1"/>
  <c r="I9" i="287" s="1"/>
  <c r="H9" i="287" a="1"/>
  <c r="H9" i="287" s="1"/>
  <c r="G9" i="287" a="1"/>
  <c r="G9" i="287" s="1"/>
  <c r="F9" i="287" a="1"/>
  <c r="F9" i="287" s="1"/>
  <c r="E9" i="287" a="1"/>
  <c r="E9" i="287" s="1"/>
  <c r="C9" i="287"/>
  <c r="B9" i="287"/>
  <c r="A9" i="287"/>
  <c r="T20" i="286" a="1"/>
  <c r="T20" i="286" s="1"/>
  <c r="R20" i="286" a="1"/>
  <c r="R20" i="286" s="1"/>
  <c r="P20" i="286" a="1"/>
  <c r="P20" i="286" s="1"/>
  <c r="O20" i="286" a="1"/>
  <c r="O20" i="286" s="1"/>
  <c r="M20" i="286" a="1"/>
  <c r="M20" i="286" s="1"/>
  <c r="K20" i="286" a="1"/>
  <c r="K20" i="286" s="1"/>
  <c r="I20" i="286" a="1"/>
  <c r="I20" i="286" s="1"/>
  <c r="G20" i="286" a="1"/>
  <c r="G20" i="286" s="1"/>
  <c r="E20" i="286" a="1"/>
  <c r="E20" i="286" s="1"/>
  <c r="T19" i="286" a="1"/>
  <c r="T19" i="286" s="1"/>
  <c r="R19" i="286" a="1"/>
  <c r="R19" i="286" s="1"/>
  <c r="P19" i="286" a="1"/>
  <c r="P19" i="286" s="1"/>
  <c r="O19" i="286" a="1"/>
  <c r="O19" i="286" s="1"/>
  <c r="M19" i="286" a="1"/>
  <c r="M19" i="286" s="1"/>
  <c r="K19" i="286" a="1"/>
  <c r="K19" i="286" s="1"/>
  <c r="I19" i="286" a="1"/>
  <c r="I19" i="286" s="1"/>
  <c r="G19" i="286" a="1"/>
  <c r="G19" i="286" s="1"/>
  <c r="E19" i="286" a="1"/>
  <c r="E19" i="286" s="1"/>
  <c r="T18" i="286" a="1"/>
  <c r="T18" i="286" s="1"/>
  <c r="R18" i="286" a="1"/>
  <c r="R18" i="286" s="1"/>
  <c r="P18" i="286" a="1"/>
  <c r="P18" i="286" s="1"/>
  <c r="O18" i="286" a="1"/>
  <c r="O18" i="286" s="1"/>
  <c r="M18" i="286" a="1"/>
  <c r="M18" i="286" s="1"/>
  <c r="K18" i="286" a="1"/>
  <c r="K18" i="286" s="1"/>
  <c r="I18" i="286" a="1"/>
  <c r="I18" i="286" s="1"/>
  <c r="G18" i="286" a="1"/>
  <c r="G18" i="286" s="1"/>
  <c r="E18" i="286" a="1"/>
  <c r="E18" i="286" s="1"/>
  <c r="T17" i="286" a="1"/>
  <c r="T17" i="286" s="1"/>
  <c r="R17" i="286" a="1"/>
  <c r="R17" i="286" s="1"/>
  <c r="P17" i="286" a="1"/>
  <c r="P17" i="286" s="1"/>
  <c r="O17" i="286" a="1"/>
  <c r="O17" i="286" s="1"/>
  <c r="M17" i="286" a="1"/>
  <c r="M17" i="286" s="1"/>
  <c r="K17" i="286" a="1"/>
  <c r="K17" i="286" s="1"/>
  <c r="I17" i="286" a="1"/>
  <c r="I17" i="286" s="1"/>
  <c r="G17" i="286" a="1"/>
  <c r="G17" i="286" s="1"/>
  <c r="E17" i="286" a="1"/>
  <c r="E17" i="286" s="1"/>
  <c r="U6" i="286" a="1"/>
  <c r="U6" i="286" s="1"/>
  <c r="T6" i="286" a="1"/>
  <c r="T6" i="286" s="1"/>
  <c r="S6" i="286" a="1"/>
  <c r="S6" i="286" s="1"/>
  <c r="R6" i="286" a="1"/>
  <c r="R6" i="286" s="1"/>
  <c r="Q6" i="286" a="1"/>
  <c r="Q6" i="286" s="1"/>
  <c r="P6" i="286" a="1"/>
  <c r="P6" i="286" s="1"/>
  <c r="O6" i="286" a="1"/>
  <c r="O6" i="286" s="1"/>
  <c r="N6" i="286" a="1"/>
  <c r="N6" i="286" s="1"/>
  <c r="M6" i="286" a="1"/>
  <c r="M6" i="286" s="1"/>
  <c r="L6" i="286" a="1"/>
  <c r="L6" i="286" s="1"/>
  <c r="K6" i="286" a="1"/>
  <c r="K6" i="286" s="1"/>
  <c r="J6" i="286" a="1"/>
  <c r="J6" i="286" s="1"/>
  <c r="I6" i="286" a="1"/>
  <c r="I6" i="286" s="1"/>
  <c r="H6" i="286" a="1"/>
  <c r="H6" i="286" s="1"/>
  <c r="G6" i="286" a="1"/>
  <c r="G6" i="286" s="1"/>
  <c r="F6" i="286" a="1"/>
  <c r="F6" i="286" s="1"/>
  <c r="E6" i="286" a="1"/>
  <c r="E6" i="286" s="1"/>
  <c r="C6" i="286"/>
  <c r="B6" i="286"/>
  <c r="A6" i="286"/>
  <c r="U15" i="286" a="1"/>
  <c r="U15" i="286" s="1"/>
  <c r="T15" i="286" a="1"/>
  <c r="T15" i="286" s="1"/>
  <c r="S15" i="286" a="1"/>
  <c r="S15" i="286" s="1"/>
  <c r="R15" i="286" a="1"/>
  <c r="R15" i="286" s="1"/>
  <c r="Q15" i="286" a="1"/>
  <c r="Q15" i="286" s="1"/>
  <c r="P15" i="286" a="1"/>
  <c r="P15" i="286" s="1"/>
  <c r="O15" i="286" a="1"/>
  <c r="O15" i="286" s="1"/>
  <c r="N15" i="286" a="1"/>
  <c r="N15" i="286" s="1"/>
  <c r="M15" i="286" a="1"/>
  <c r="M15" i="286" s="1"/>
  <c r="L15" i="286" a="1"/>
  <c r="L15" i="286" s="1"/>
  <c r="K15" i="286" a="1"/>
  <c r="K15" i="286" s="1"/>
  <c r="J15" i="286" a="1"/>
  <c r="J15" i="286" s="1"/>
  <c r="I15" i="286" a="1"/>
  <c r="I15" i="286" s="1"/>
  <c r="H15" i="286" a="1"/>
  <c r="H15" i="286" s="1"/>
  <c r="G15" i="286" a="1"/>
  <c r="G15" i="286" s="1"/>
  <c r="F15" i="286" a="1"/>
  <c r="F15" i="286" s="1"/>
  <c r="E15" i="286" a="1"/>
  <c r="E15" i="286" s="1"/>
  <c r="C15" i="286"/>
  <c r="B15" i="286"/>
  <c r="A15" i="286"/>
  <c r="U10" i="286" a="1"/>
  <c r="U10" i="286" s="1"/>
  <c r="T10" i="286" a="1"/>
  <c r="T10" i="286" s="1"/>
  <c r="S10" i="286" a="1"/>
  <c r="S10" i="286" s="1"/>
  <c r="R10" i="286" a="1"/>
  <c r="R10" i="286" s="1"/>
  <c r="Q10" i="286" a="1"/>
  <c r="Q10" i="286" s="1"/>
  <c r="P10" i="286" a="1"/>
  <c r="P10" i="286" s="1"/>
  <c r="O10" i="286" a="1"/>
  <c r="O10" i="286" s="1"/>
  <c r="N10" i="286" a="1"/>
  <c r="N10" i="286" s="1"/>
  <c r="M10" i="286" a="1"/>
  <c r="M10" i="286" s="1"/>
  <c r="L10" i="286" a="1"/>
  <c r="L10" i="286" s="1"/>
  <c r="K10" i="286" a="1"/>
  <c r="K10" i="286" s="1"/>
  <c r="J10" i="286" a="1"/>
  <c r="J10" i="286" s="1"/>
  <c r="I10" i="286" a="1"/>
  <c r="I10" i="286" s="1"/>
  <c r="H10" i="286" a="1"/>
  <c r="H10" i="286" s="1"/>
  <c r="G10" i="286" a="1"/>
  <c r="G10" i="286" s="1"/>
  <c r="F10" i="286" a="1"/>
  <c r="F10" i="286" s="1"/>
  <c r="E10" i="286" a="1"/>
  <c r="E10" i="286" s="1"/>
  <c r="C10" i="286"/>
  <c r="B10" i="286"/>
  <c r="A10" i="286"/>
  <c r="U7" i="286" a="1"/>
  <c r="U7" i="286" s="1"/>
  <c r="T7" i="286" a="1"/>
  <c r="T7" i="286" s="1"/>
  <c r="S7" i="286" a="1"/>
  <c r="S7" i="286" s="1"/>
  <c r="R7" i="286" a="1"/>
  <c r="R7" i="286" s="1"/>
  <c r="Q7" i="286" a="1"/>
  <c r="Q7" i="286" s="1"/>
  <c r="P7" i="286" a="1"/>
  <c r="P7" i="286" s="1"/>
  <c r="O7" i="286" a="1"/>
  <c r="O7" i="286" s="1"/>
  <c r="N7" i="286" a="1"/>
  <c r="N7" i="286" s="1"/>
  <c r="M7" i="286" a="1"/>
  <c r="M7" i="286" s="1"/>
  <c r="L7" i="286" a="1"/>
  <c r="L7" i="286" s="1"/>
  <c r="K7" i="286" a="1"/>
  <c r="K7" i="286" s="1"/>
  <c r="J7" i="286" a="1"/>
  <c r="J7" i="286" s="1"/>
  <c r="I7" i="286" a="1"/>
  <c r="I7" i="286" s="1"/>
  <c r="H7" i="286" a="1"/>
  <c r="H7" i="286" s="1"/>
  <c r="G7" i="286" a="1"/>
  <c r="G7" i="286" s="1"/>
  <c r="F7" i="286" a="1"/>
  <c r="F7" i="286" s="1"/>
  <c r="E7" i="286" a="1"/>
  <c r="E7" i="286" s="1"/>
  <c r="C7" i="286"/>
  <c r="B7" i="286"/>
  <c r="A7" i="286"/>
  <c r="U14" i="286" a="1"/>
  <c r="U14" i="286" s="1"/>
  <c r="T14" i="286" a="1"/>
  <c r="T14" i="286" s="1"/>
  <c r="S14" i="286" a="1"/>
  <c r="S14" i="286" s="1"/>
  <c r="R14" i="286" a="1"/>
  <c r="R14" i="286" s="1"/>
  <c r="Q14" i="286" a="1"/>
  <c r="Q14" i="286" s="1"/>
  <c r="P14" i="286" a="1"/>
  <c r="P14" i="286" s="1"/>
  <c r="O14" i="286" a="1"/>
  <c r="O14" i="286" s="1"/>
  <c r="N14" i="286" a="1"/>
  <c r="N14" i="286" s="1"/>
  <c r="M14" i="286" a="1"/>
  <c r="M14" i="286" s="1"/>
  <c r="L14" i="286" a="1"/>
  <c r="L14" i="286" s="1"/>
  <c r="K14" i="286" a="1"/>
  <c r="K14" i="286" s="1"/>
  <c r="J14" i="286" a="1"/>
  <c r="J14" i="286" s="1"/>
  <c r="I14" i="286" a="1"/>
  <c r="I14" i="286" s="1"/>
  <c r="H14" i="286" a="1"/>
  <c r="H14" i="286" s="1"/>
  <c r="G14" i="286" a="1"/>
  <c r="G14" i="286" s="1"/>
  <c r="F14" i="286" a="1"/>
  <c r="F14" i="286" s="1"/>
  <c r="E14" i="286" a="1"/>
  <c r="E14" i="286" s="1"/>
  <c r="C14" i="286"/>
  <c r="B14" i="286"/>
  <c r="A14" i="286"/>
  <c r="U13" i="286" a="1"/>
  <c r="U13" i="286" s="1"/>
  <c r="T13" i="286" a="1"/>
  <c r="T13" i="286" s="1"/>
  <c r="S13" i="286" a="1"/>
  <c r="S13" i="286" s="1"/>
  <c r="R13" i="286" a="1"/>
  <c r="R13" i="286" s="1"/>
  <c r="Q13" i="286" a="1"/>
  <c r="Q13" i="286" s="1"/>
  <c r="P13" i="286" a="1"/>
  <c r="P13" i="286" s="1"/>
  <c r="O13" i="286" a="1"/>
  <c r="O13" i="286" s="1"/>
  <c r="N13" i="286" a="1"/>
  <c r="N13" i="286" s="1"/>
  <c r="M13" i="286" a="1"/>
  <c r="M13" i="286" s="1"/>
  <c r="L13" i="286" a="1"/>
  <c r="L13" i="286" s="1"/>
  <c r="K13" i="286" a="1"/>
  <c r="K13" i="286" s="1"/>
  <c r="J13" i="286" a="1"/>
  <c r="J13" i="286" s="1"/>
  <c r="I13" i="286" a="1"/>
  <c r="I13" i="286" s="1"/>
  <c r="H13" i="286" a="1"/>
  <c r="H13" i="286" s="1"/>
  <c r="G13" i="286" a="1"/>
  <c r="G13" i="286" s="1"/>
  <c r="F13" i="286" a="1"/>
  <c r="F13" i="286" s="1"/>
  <c r="E13" i="286" a="1"/>
  <c r="E13" i="286" s="1"/>
  <c r="C13" i="286"/>
  <c r="B13" i="286"/>
  <c r="A13" i="286"/>
  <c r="U16" i="286" a="1"/>
  <c r="U16" i="286" s="1"/>
  <c r="T16" i="286" a="1"/>
  <c r="T16" i="286" s="1"/>
  <c r="S16" i="286" a="1"/>
  <c r="S16" i="286" s="1"/>
  <c r="R16" i="286" a="1"/>
  <c r="R16" i="286" s="1"/>
  <c r="Q16" i="286" a="1"/>
  <c r="Q16" i="286" s="1"/>
  <c r="P16" i="286" a="1"/>
  <c r="P16" i="286" s="1"/>
  <c r="O16" i="286" a="1"/>
  <c r="O16" i="286" s="1"/>
  <c r="N16" i="286" a="1"/>
  <c r="N16" i="286" s="1"/>
  <c r="M16" i="286" a="1"/>
  <c r="M16" i="286" s="1"/>
  <c r="L16" i="286" a="1"/>
  <c r="L16" i="286" s="1"/>
  <c r="K16" i="286" a="1"/>
  <c r="K16" i="286" s="1"/>
  <c r="J16" i="286" a="1"/>
  <c r="J16" i="286" s="1"/>
  <c r="I16" i="286" a="1"/>
  <c r="I16" i="286" s="1"/>
  <c r="H16" i="286" a="1"/>
  <c r="H16" i="286" s="1"/>
  <c r="G16" i="286" a="1"/>
  <c r="G16" i="286" s="1"/>
  <c r="F16" i="286" a="1"/>
  <c r="F16" i="286" s="1"/>
  <c r="E16" i="286" a="1"/>
  <c r="E16" i="286" s="1"/>
  <c r="C16" i="286"/>
  <c r="B16" i="286"/>
  <c r="A16" i="286"/>
  <c r="U12" i="286" a="1"/>
  <c r="U12" i="286" s="1"/>
  <c r="T12" i="286" a="1"/>
  <c r="T12" i="286" s="1"/>
  <c r="S12" i="286" a="1"/>
  <c r="S12" i="286" s="1"/>
  <c r="R12" i="286" a="1"/>
  <c r="R12" i="286" s="1"/>
  <c r="Q12" i="286" a="1"/>
  <c r="Q12" i="286" s="1"/>
  <c r="P12" i="286" a="1"/>
  <c r="P12" i="286" s="1"/>
  <c r="O12" i="286" a="1"/>
  <c r="O12" i="286" s="1"/>
  <c r="N12" i="286" a="1"/>
  <c r="N12" i="286" s="1"/>
  <c r="M12" i="286" a="1"/>
  <c r="M12" i="286" s="1"/>
  <c r="L12" i="286" a="1"/>
  <c r="L12" i="286" s="1"/>
  <c r="K12" i="286" a="1"/>
  <c r="K12" i="286" s="1"/>
  <c r="J12" i="286" a="1"/>
  <c r="J12" i="286" s="1"/>
  <c r="I12" i="286" a="1"/>
  <c r="I12" i="286" s="1"/>
  <c r="H12" i="286" a="1"/>
  <c r="H12" i="286" s="1"/>
  <c r="G12" i="286" a="1"/>
  <c r="G12" i="286" s="1"/>
  <c r="F12" i="286" a="1"/>
  <c r="F12" i="286" s="1"/>
  <c r="E12" i="286" a="1"/>
  <c r="E12" i="286" s="1"/>
  <c r="C12" i="286"/>
  <c r="B12" i="286"/>
  <c r="A12" i="286"/>
  <c r="U9" i="286" a="1"/>
  <c r="U9" i="286" s="1"/>
  <c r="T9" i="286" a="1"/>
  <c r="T9" i="286" s="1"/>
  <c r="S9" i="286" a="1"/>
  <c r="S9" i="286" s="1"/>
  <c r="R9" i="286" a="1"/>
  <c r="R9" i="286" s="1"/>
  <c r="Q9" i="286" a="1"/>
  <c r="Q9" i="286" s="1"/>
  <c r="P9" i="286" a="1"/>
  <c r="P9" i="286" s="1"/>
  <c r="O9" i="286" a="1"/>
  <c r="O9" i="286" s="1"/>
  <c r="N9" i="286" a="1"/>
  <c r="N9" i="286" s="1"/>
  <c r="M9" i="286" a="1"/>
  <c r="M9" i="286" s="1"/>
  <c r="L9" i="286" a="1"/>
  <c r="L9" i="286" s="1"/>
  <c r="K9" i="286" a="1"/>
  <c r="K9" i="286" s="1"/>
  <c r="J9" i="286" a="1"/>
  <c r="J9" i="286" s="1"/>
  <c r="I9" i="286" a="1"/>
  <c r="I9" i="286" s="1"/>
  <c r="H9" i="286" a="1"/>
  <c r="H9" i="286" s="1"/>
  <c r="G9" i="286" a="1"/>
  <c r="G9" i="286" s="1"/>
  <c r="F9" i="286" a="1"/>
  <c r="F9" i="286" s="1"/>
  <c r="E9" i="286" a="1"/>
  <c r="E9" i="286" s="1"/>
  <c r="C9" i="286"/>
  <c r="B9" i="286"/>
  <c r="A9" i="286"/>
  <c r="U8" i="286" a="1"/>
  <c r="U8" i="286" s="1"/>
  <c r="T8" i="286" a="1"/>
  <c r="T8" i="286" s="1"/>
  <c r="S8" i="286" a="1"/>
  <c r="S8" i="286" s="1"/>
  <c r="R8" i="286" a="1"/>
  <c r="R8" i="286" s="1"/>
  <c r="Q8" i="286" a="1"/>
  <c r="Q8" i="286" s="1"/>
  <c r="P8" i="286" a="1"/>
  <c r="P8" i="286" s="1"/>
  <c r="O8" i="286" a="1"/>
  <c r="O8" i="286" s="1"/>
  <c r="N8" i="286" a="1"/>
  <c r="N8" i="286" s="1"/>
  <c r="M8" i="286" a="1"/>
  <c r="M8" i="286" s="1"/>
  <c r="L8" i="286" a="1"/>
  <c r="L8" i="286" s="1"/>
  <c r="K8" i="286" a="1"/>
  <c r="K8" i="286" s="1"/>
  <c r="J8" i="286" a="1"/>
  <c r="J8" i="286" s="1"/>
  <c r="I8" i="286" a="1"/>
  <c r="I8" i="286" s="1"/>
  <c r="H8" i="286" a="1"/>
  <c r="H8" i="286" s="1"/>
  <c r="G8" i="286" a="1"/>
  <c r="G8" i="286" s="1"/>
  <c r="F8" i="286" a="1"/>
  <c r="F8" i="286" s="1"/>
  <c r="E8" i="286" a="1"/>
  <c r="E8" i="286" s="1"/>
  <c r="C8" i="286"/>
  <c r="B8" i="286"/>
  <c r="A8" i="286"/>
  <c r="U11" i="286" a="1"/>
  <c r="U11" i="286" s="1"/>
  <c r="T11" i="286" a="1"/>
  <c r="T11" i="286" s="1"/>
  <c r="S11" i="286" a="1"/>
  <c r="S11" i="286" s="1"/>
  <c r="R11" i="286" a="1"/>
  <c r="R11" i="286" s="1"/>
  <c r="Q11" i="286" a="1"/>
  <c r="Q11" i="286" s="1"/>
  <c r="P11" i="286" a="1"/>
  <c r="P11" i="286" s="1"/>
  <c r="O11" i="286" a="1"/>
  <c r="O11" i="286" s="1"/>
  <c r="N11" i="286" a="1"/>
  <c r="N11" i="286" s="1"/>
  <c r="M11" i="286" a="1"/>
  <c r="M11" i="286" s="1"/>
  <c r="L11" i="286" a="1"/>
  <c r="L11" i="286" s="1"/>
  <c r="K11" i="286" a="1"/>
  <c r="K11" i="286" s="1"/>
  <c r="J11" i="286" a="1"/>
  <c r="J11" i="286" s="1"/>
  <c r="I11" i="286" a="1"/>
  <c r="I11" i="286" s="1"/>
  <c r="H11" i="286" a="1"/>
  <c r="H11" i="286" s="1"/>
  <c r="G11" i="286" a="1"/>
  <c r="G11" i="286" s="1"/>
  <c r="F11" i="286" a="1"/>
  <c r="F11" i="286" s="1"/>
  <c r="E11" i="286" a="1"/>
  <c r="E11" i="286" s="1"/>
  <c r="C11" i="286"/>
  <c r="B11" i="286"/>
  <c r="A11" i="286"/>
  <c r="T20" i="285" a="1"/>
  <c r="T20" i="285" s="1"/>
  <c r="R20" i="285" a="1"/>
  <c r="R20" i="285" s="1"/>
  <c r="P20" i="285" a="1"/>
  <c r="P20" i="285" s="1"/>
  <c r="O20" i="285" a="1"/>
  <c r="O20" i="285" s="1"/>
  <c r="M20" i="285" a="1"/>
  <c r="M20" i="285" s="1"/>
  <c r="K20" i="285" a="1"/>
  <c r="K20" i="285" s="1"/>
  <c r="I20" i="285" a="1"/>
  <c r="I20" i="285" s="1"/>
  <c r="G20" i="285" a="1"/>
  <c r="G20" i="285" s="1"/>
  <c r="E20" i="285" a="1"/>
  <c r="E20" i="285" s="1"/>
  <c r="T19" i="285" a="1"/>
  <c r="T19" i="285" s="1"/>
  <c r="R19" i="285" a="1"/>
  <c r="R19" i="285" s="1"/>
  <c r="P19" i="285" a="1"/>
  <c r="P19" i="285" s="1"/>
  <c r="O19" i="285" a="1"/>
  <c r="O19" i="285" s="1"/>
  <c r="M19" i="285" a="1"/>
  <c r="M19" i="285" s="1"/>
  <c r="K19" i="285" a="1"/>
  <c r="K19" i="285" s="1"/>
  <c r="I19" i="285" a="1"/>
  <c r="I19" i="285" s="1"/>
  <c r="G19" i="285" a="1"/>
  <c r="G19" i="285" s="1"/>
  <c r="E19" i="285" a="1"/>
  <c r="E19" i="285" s="1"/>
  <c r="T18" i="285" a="1"/>
  <c r="T18" i="285" s="1"/>
  <c r="R18" i="285" a="1"/>
  <c r="R18" i="285" s="1"/>
  <c r="P18" i="285" a="1"/>
  <c r="P18" i="285" s="1"/>
  <c r="O18" i="285" a="1"/>
  <c r="O18" i="285" s="1"/>
  <c r="M18" i="285" a="1"/>
  <c r="M18" i="285" s="1"/>
  <c r="K18" i="285" a="1"/>
  <c r="K18" i="285" s="1"/>
  <c r="I18" i="285" a="1"/>
  <c r="I18" i="285" s="1"/>
  <c r="G18" i="285" a="1"/>
  <c r="G18" i="285" s="1"/>
  <c r="E18" i="285" a="1"/>
  <c r="E18" i="285" s="1"/>
  <c r="T17" i="285" a="1"/>
  <c r="T17" i="285" s="1"/>
  <c r="R17" i="285" a="1"/>
  <c r="R17" i="285" s="1"/>
  <c r="P17" i="285" a="1"/>
  <c r="P17" i="285" s="1"/>
  <c r="O17" i="285" a="1"/>
  <c r="O17" i="285" s="1"/>
  <c r="M17" i="285" a="1"/>
  <c r="M17" i="285" s="1"/>
  <c r="K17" i="285" a="1"/>
  <c r="K17" i="285" s="1"/>
  <c r="I17" i="285" a="1"/>
  <c r="I17" i="285" s="1"/>
  <c r="G17" i="285" a="1"/>
  <c r="G17" i="285" s="1"/>
  <c r="E17" i="285" a="1"/>
  <c r="E17" i="285" s="1"/>
  <c r="U10" i="285" a="1"/>
  <c r="U10" i="285" s="1"/>
  <c r="T10" i="285" a="1"/>
  <c r="T10" i="285" s="1"/>
  <c r="S10" i="285" a="1"/>
  <c r="S10" i="285" s="1"/>
  <c r="R10" i="285" a="1"/>
  <c r="R10" i="285" s="1"/>
  <c r="Q10" i="285" a="1"/>
  <c r="Q10" i="285" s="1"/>
  <c r="P10" i="285" a="1"/>
  <c r="P10" i="285" s="1"/>
  <c r="O10" i="285" a="1"/>
  <c r="O10" i="285" s="1"/>
  <c r="N10" i="285" a="1"/>
  <c r="N10" i="285" s="1"/>
  <c r="M10" i="285" a="1"/>
  <c r="M10" i="285" s="1"/>
  <c r="L10" i="285" a="1"/>
  <c r="L10" i="285" s="1"/>
  <c r="K10" i="285" a="1"/>
  <c r="K10" i="285" s="1"/>
  <c r="J10" i="285" a="1"/>
  <c r="J10" i="285" s="1"/>
  <c r="I10" i="285" a="1"/>
  <c r="I10" i="285" s="1"/>
  <c r="H10" i="285" a="1"/>
  <c r="H10" i="285" s="1"/>
  <c r="G10" i="285" a="1"/>
  <c r="G10" i="285" s="1"/>
  <c r="F10" i="285" a="1"/>
  <c r="F10" i="285" s="1"/>
  <c r="E10" i="285" a="1"/>
  <c r="E10" i="285" s="1"/>
  <c r="C10" i="285"/>
  <c r="B10" i="285"/>
  <c r="A10" i="285"/>
  <c r="U6" i="285" a="1"/>
  <c r="U6" i="285" s="1"/>
  <c r="T6" i="285" a="1"/>
  <c r="T6" i="285" s="1"/>
  <c r="S6" i="285" a="1"/>
  <c r="S6" i="285" s="1"/>
  <c r="R6" i="285" a="1"/>
  <c r="R6" i="285" s="1"/>
  <c r="Q6" i="285" a="1"/>
  <c r="Q6" i="285" s="1"/>
  <c r="P6" i="285" a="1"/>
  <c r="P6" i="285" s="1"/>
  <c r="O6" i="285" a="1"/>
  <c r="O6" i="285" s="1"/>
  <c r="N6" i="285" a="1"/>
  <c r="N6" i="285" s="1"/>
  <c r="M6" i="285" a="1"/>
  <c r="M6" i="285" s="1"/>
  <c r="L6" i="285" a="1"/>
  <c r="L6" i="285" s="1"/>
  <c r="K6" i="285" a="1"/>
  <c r="K6" i="285" s="1"/>
  <c r="J6" i="285" a="1"/>
  <c r="J6" i="285" s="1"/>
  <c r="I6" i="285" a="1"/>
  <c r="I6" i="285" s="1"/>
  <c r="H6" i="285" a="1"/>
  <c r="H6" i="285" s="1"/>
  <c r="G6" i="285" a="1"/>
  <c r="G6" i="285" s="1"/>
  <c r="F6" i="285" a="1"/>
  <c r="F6" i="285" s="1"/>
  <c r="E6" i="285" a="1"/>
  <c r="E6" i="285" s="1"/>
  <c r="C6" i="285"/>
  <c r="B6" i="285"/>
  <c r="A6" i="285"/>
  <c r="U9" i="285" a="1"/>
  <c r="U9" i="285" s="1"/>
  <c r="T9" i="285" a="1"/>
  <c r="T9" i="285" s="1"/>
  <c r="S9" i="285" a="1"/>
  <c r="S9" i="285" s="1"/>
  <c r="R9" i="285" a="1"/>
  <c r="R9" i="285" s="1"/>
  <c r="Q9" i="285" a="1"/>
  <c r="Q9" i="285" s="1"/>
  <c r="P9" i="285" a="1"/>
  <c r="P9" i="285" s="1"/>
  <c r="O9" i="285" a="1"/>
  <c r="O9" i="285" s="1"/>
  <c r="N9" i="285" a="1"/>
  <c r="N9" i="285" s="1"/>
  <c r="M9" i="285" a="1"/>
  <c r="M9" i="285" s="1"/>
  <c r="L9" i="285" a="1"/>
  <c r="L9" i="285" s="1"/>
  <c r="K9" i="285" a="1"/>
  <c r="K9" i="285" s="1"/>
  <c r="J9" i="285" a="1"/>
  <c r="J9" i="285" s="1"/>
  <c r="I9" i="285" a="1"/>
  <c r="I9" i="285" s="1"/>
  <c r="H9" i="285" a="1"/>
  <c r="H9" i="285" s="1"/>
  <c r="G9" i="285" a="1"/>
  <c r="G9" i="285" s="1"/>
  <c r="F9" i="285" a="1"/>
  <c r="F9" i="285" s="1"/>
  <c r="E9" i="285" a="1"/>
  <c r="E9" i="285" s="1"/>
  <c r="C9" i="285"/>
  <c r="B9" i="285"/>
  <c r="A9" i="285"/>
  <c r="U14" i="285" a="1"/>
  <c r="U14" i="285" s="1"/>
  <c r="T14" i="285" a="1"/>
  <c r="T14" i="285" s="1"/>
  <c r="S14" i="285" a="1"/>
  <c r="S14" i="285" s="1"/>
  <c r="R14" i="285" a="1"/>
  <c r="R14" i="285" s="1"/>
  <c r="Q14" i="285" a="1"/>
  <c r="Q14" i="285" s="1"/>
  <c r="P14" i="285" a="1"/>
  <c r="P14" i="285" s="1"/>
  <c r="O14" i="285" a="1"/>
  <c r="O14" i="285" s="1"/>
  <c r="N14" i="285" a="1"/>
  <c r="N14" i="285" s="1"/>
  <c r="M14" i="285" a="1"/>
  <c r="M14" i="285" s="1"/>
  <c r="L14" i="285" a="1"/>
  <c r="L14" i="285" s="1"/>
  <c r="K14" i="285" a="1"/>
  <c r="K14" i="285" s="1"/>
  <c r="J14" i="285" a="1"/>
  <c r="J14" i="285" s="1"/>
  <c r="I14" i="285" a="1"/>
  <c r="I14" i="285" s="1"/>
  <c r="H14" i="285" a="1"/>
  <c r="H14" i="285" s="1"/>
  <c r="G14" i="285" a="1"/>
  <c r="G14" i="285" s="1"/>
  <c r="F14" i="285" a="1"/>
  <c r="F14" i="285" s="1"/>
  <c r="E14" i="285" a="1"/>
  <c r="E14" i="285" s="1"/>
  <c r="C14" i="285"/>
  <c r="B14" i="285"/>
  <c r="A14" i="285"/>
  <c r="U13" i="285" a="1"/>
  <c r="U13" i="285" s="1"/>
  <c r="T13" i="285" a="1"/>
  <c r="T13" i="285" s="1"/>
  <c r="S13" i="285" a="1"/>
  <c r="S13" i="285" s="1"/>
  <c r="R13" i="285" a="1"/>
  <c r="R13" i="285" s="1"/>
  <c r="Q13" i="285" a="1"/>
  <c r="Q13" i="285" s="1"/>
  <c r="P13" i="285" a="1"/>
  <c r="P13" i="285" s="1"/>
  <c r="O13" i="285" a="1"/>
  <c r="O13" i="285" s="1"/>
  <c r="N13" i="285" a="1"/>
  <c r="N13" i="285" s="1"/>
  <c r="M13" i="285" a="1"/>
  <c r="M13" i="285" s="1"/>
  <c r="L13" i="285" a="1"/>
  <c r="L13" i="285" s="1"/>
  <c r="K13" i="285" a="1"/>
  <c r="K13" i="285" s="1"/>
  <c r="J13" i="285" a="1"/>
  <c r="J13" i="285" s="1"/>
  <c r="I13" i="285" a="1"/>
  <c r="I13" i="285" s="1"/>
  <c r="H13" i="285" a="1"/>
  <c r="H13" i="285" s="1"/>
  <c r="G13" i="285" a="1"/>
  <c r="G13" i="285" s="1"/>
  <c r="F13" i="285" a="1"/>
  <c r="F13" i="285" s="1"/>
  <c r="E13" i="285" a="1"/>
  <c r="E13" i="285" s="1"/>
  <c r="C13" i="285"/>
  <c r="B13" i="285"/>
  <c r="A13" i="285"/>
  <c r="U8" i="285" a="1"/>
  <c r="U8" i="285" s="1"/>
  <c r="T8" i="285" a="1"/>
  <c r="T8" i="285" s="1"/>
  <c r="S8" i="285" a="1"/>
  <c r="S8" i="285" s="1"/>
  <c r="R8" i="285" a="1"/>
  <c r="R8" i="285" s="1"/>
  <c r="Q8" i="285" a="1"/>
  <c r="Q8" i="285" s="1"/>
  <c r="P8" i="285" a="1"/>
  <c r="P8" i="285" s="1"/>
  <c r="O8" i="285" a="1"/>
  <c r="O8" i="285" s="1"/>
  <c r="N8" i="285" a="1"/>
  <c r="N8" i="285" s="1"/>
  <c r="M8" i="285" a="1"/>
  <c r="M8" i="285" s="1"/>
  <c r="L8" i="285" a="1"/>
  <c r="L8" i="285" s="1"/>
  <c r="K8" i="285" a="1"/>
  <c r="K8" i="285" s="1"/>
  <c r="J8" i="285" a="1"/>
  <c r="J8" i="285" s="1"/>
  <c r="I8" i="285" a="1"/>
  <c r="I8" i="285" s="1"/>
  <c r="H8" i="285" a="1"/>
  <c r="H8" i="285" s="1"/>
  <c r="G8" i="285" a="1"/>
  <c r="G8" i="285" s="1"/>
  <c r="F8" i="285" a="1"/>
  <c r="F8" i="285" s="1"/>
  <c r="E8" i="285" a="1"/>
  <c r="E8" i="285" s="1"/>
  <c r="C8" i="285"/>
  <c r="B8" i="285"/>
  <c r="A8" i="285"/>
  <c r="U12" i="285" a="1"/>
  <c r="U12" i="285" s="1"/>
  <c r="T12" i="285" a="1"/>
  <c r="T12" i="285" s="1"/>
  <c r="S12" i="285" a="1"/>
  <c r="S12" i="285" s="1"/>
  <c r="R12" i="285" a="1"/>
  <c r="R12" i="285" s="1"/>
  <c r="Q12" i="285" a="1"/>
  <c r="Q12" i="285" s="1"/>
  <c r="P12" i="285" a="1"/>
  <c r="P12" i="285" s="1"/>
  <c r="O12" i="285" a="1"/>
  <c r="O12" i="285" s="1"/>
  <c r="N12" i="285" a="1"/>
  <c r="N12" i="285" s="1"/>
  <c r="M12" i="285" a="1"/>
  <c r="M12" i="285" s="1"/>
  <c r="L12" i="285" a="1"/>
  <c r="L12" i="285" s="1"/>
  <c r="K12" i="285" a="1"/>
  <c r="K12" i="285" s="1"/>
  <c r="J12" i="285" a="1"/>
  <c r="J12" i="285" s="1"/>
  <c r="I12" i="285" a="1"/>
  <c r="I12" i="285" s="1"/>
  <c r="H12" i="285" a="1"/>
  <c r="H12" i="285" s="1"/>
  <c r="G12" i="285" a="1"/>
  <c r="G12" i="285" s="1"/>
  <c r="F12" i="285" a="1"/>
  <c r="F12" i="285" s="1"/>
  <c r="E12" i="285" a="1"/>
  <c r="E12" i="285" s="1"/>
  <c r="C12" i="285"/>
  <c r="B12" i="285"/>
  <c r="A12" i="285"/>
  <c r="U7" i="285" a="1"/>
  <c r="U7" i="285" s="1"/>
  <c r="T7" i="285" a="1"/>
  <c r="T7" i="285" s="1"/>
  <c r="S7" i="285" a="1"/>
  <c r="S7" i="285" s="1"/>
  <c r="R7" i="285" a="1"/>
  <c r="R7" i="285" s="1"/>
  <c r="Q7" i="285" a="1"/>
  <c r="Q7" i="285" s="1"/>
  <c r="P7" i="285" a="1"/>
  <c r="P7" i="285" s="1"/>
  <c r="O7" i="285" a="1"/>
  <c r="O7" i="285" s="1"/>
  <c r="N7" i="285" a="1"/>
  <c r="N7" i="285" s="1"/>
  <c r="M7" i="285" a="1"/>
  <c r="M7" i="285" s="1"/>
  <c r="L7" i="285" a="1"/>
  <c r="L7" i="285" s="1"/>
  <c r="K7" i="285" a="1"/>
  <c r="K7" i="285" s="1"/>
  <c r="J7" i="285" a="1"/>
  <c r="J7" i="285" s="1"/>
  <c r="I7" i="285" a="1"/>
  <c r="I7" i="285" s="1"/>
  <c r="H7" i="285" a="1"/>
  <c r="H7" i="285" s="1"/>
  <c r="G7" i="285" a="1"/>
  <c r="G7" i="285" s="1"/>
  <c r="F7" i="285" a="1"/>
  <c r="F7" i="285" s="1"/>
  <c r="E7" i="285" a="1"/>
  <c r="E7" i="285" s="1"/>
  <c r="C7" i="285"/>
  <c r="B7" i="285"/>
  <c r="A7" i="285"/>
  <c r="U16" i="285" a="1"/>
  <c r="U16" i="285" s="1"/>
  <c r="T16" i="285" a="1"/>
  <c r="T16" i="285" s="1"/>
  <c r="S16" i="285" a="1"/>
  <c r="S16" i="285" s="1"/>
  <c r="R16" i="285" a="1"/>
  <c r="R16" i="285" s="1"/>
  <c r="Q16" i="285" a="1"/>
  <c r="Q16" i="285" s="1"/>
  <c r="P16" i="285" a="1"/>
  <c r="P16" i="285" s="1"/>
  <c r="O16" i="285" a="1"/>
  <c r="O16" i="285" s="1"/>
  <c r="N16" i="285" a="1"/>
  <c r="N16" i="285" s="1"/>
  <c r="M16" i="285" a="1"/>
  <c r="M16" i="285" s="1"/>
  <c r="L16" i="285" a="1"/>
  <c r="L16" i="285" s="1"/>
  <c r="K16" i="285" a="1"/>
  <c r="K16" i="285" s="1"/>
  <c r="J16" i="285" a="1"/>
  <c r="J16" i="285" s="1"/>
  <c r="I16" i="285" a="1"/>
  <c r="I16" i="285" s="1"/>
  <c r="H16" i="285" a="1"/>
  <c r="H16" i="285" s="1"/>
  <c r="G16" i="285" a="1"/>
  <c r="G16" i="285" s="1"/>
  <c r="F16" i="285" a="1"/>
  <c r="F16" i="285" s="1"/>
  <c r="E16" i="285" a="1"/>
  <c r="E16" i="285" s="1"/>
  <c r="C16" i="285"/>
  <c r="B16" i="285"/>
  <c r="A16" i="285"/>
  <c r="U11" i="285" a="1"/>
  <c r="U11" i="285" s="1"/>
  <c r="T11" i="285" a="1"/>
  <c r="T11" i="285" s="1"/>
  <c r="S11" i="285" a="1"/>
  <c r="S11" i="285" s="1"/>
  <c r="R11" i="285" a="1"/>
  <c r="R11" i="285" s="1"/>
  <c r="Q11" i="285" a="1"/>
  <c r="Q11" i="285" s="1"/>
  <c r="P11" i="285" a="1"/>
  <c r="P11" i="285" s="1"/>
  <c r="O11" i="285" a="1"/>
  <c r="O11" i="285" s="1"/>
  <c r="N11" i="285" a="1"/>
  <c r="N11" i="285" s="1"/>
  <c r="M11" i="285" a="1"/>
  <c r="M11" i="285" s="1"/>
  <c r="L11" i="285" a="1"/>
  <c r="L11" i="285" s="1"/>
  <c r="K11" i="285" a="1"/>
  <c r="K11" i="285" s="1"/>
  <c r="J11" i="285" a="1"/>
  <c r="J11" i="285" s="1"/>
  <c r="I11" i="285" a="1"/>
  <c r="I11" i="285" s="1"/>
  <c r="H11" i="285" a="1"/>
  <c r="H11" i="285" s="1"/>
  <c r="G11" i="285" a="1"/>
  <c r="G11" i="285" s="1"/>
  <c r="F11" i="285" a="1"/>
  <c r="F11" i="285" s="1"/>
  <c r="E11" i="285" a="1"/>
  <c r="E11" i="285" s="1"/>
  <c r="C11" i="285"/>
  <c r="B11" i="285"/>
  <c r="A11" i="285"/>
  <c r="U15" i="285" a="1"/>
  <c r="U15" i="285" s="1"/>
  <c r="T15" i="285" a="1"/>
  <c r="T15" i="285" s="1"/>
  <c r="S15" i="285" a="1"/>
  <c r="S15" i="285" s="1"/>
  <c r="R15" i="285" a="1"/>
  <c r="R15" i="285" s="1"/>
  <c r="Q15" i="285" a="1"/>
  <c r="Q15" i="285" s="1"/>
  <c r="P15" i="285" a="1"/>
  <c r="P15" i="285" s="1"/>
  <c r="O15" i="285" a="1"/>
  <c r="O15" i="285" s="1"/>
  <c r="N15" i="285" a="1"/>
  <c r="N15" i="285" s="1"/>
  <c r="M15" i="285" a="1"/>
  <c r="M15" i="285" s="1"/>
  <c r="L15" i="285" a="1"/>
  <c r="L15" i="285" s="1"/>
  <c r="K15" i="285" a="1"/>
  <c r="K15" i="285" s="1"/>
  <c r="J15" i="285" a="1"/>
  <c r="J15" i="285" s="1"/>
  <c r="I15" i="285" a="1"/>
  <c r="I15" i="285" s="1"/>
  <c r="H15" i="285" a="1"/>
  <c r="H15" i="285" s="1"/>
  <c r="G15" i="285" a="1"/>
  <c r="G15" i="285" s="1"/>
  <c r="F15" i="285" a="1"/>
  <c r="F15" i="285" s="1"/>
  <c r="E15" i="285" a="1"/>
  <c r="E15" i="285" s="1"/>
  <c r="C15" i="285"/>
  <c r="B15" i="285"/>
  <c r="A15" i="285"/>
  <c r="T18" i="284" a="1"/>
  <c r="T18" i="284" s="1"/>
  <c r="R18" i="284" a="1"/>
  <c r="R18" i="284" s="1"/>
  <c r="P18" i="284" a="1"/>
  <c r="P18" i="284" s="1"/>
  <c r="O18" i="284" a="1"/>
  <c r="O18" i="284" s="1"/>
  <c r="M18" i="284" a="1"/>
  <c r="M18" i="284" s="1"/>
  <c r="K18" i="284" a="1"/>
  <c r="K18" i="284" s="1"/>
  <c r="I18" i="284" a="1"/>
  <c r="I18" i="284" s="1"/>
  <c r="G18" i="284" a="1"/>
  <c r="G18" i="284" s="1"/>
  <c r="E18" i="284" a="1"/>
  <c r="E18" i="284" s="1"/>
  <c r="T17" i="284" a="1"/>
  <c r="T17" i="284" s="1"/>
  <c r="R17" i="284" a="1"/>
  <c r="R17" i="284" s="1"/>
  <c r="P17" i="284" a="1"/>
  <c r="P17" i="284" s="1"/>
  <c r="O17" i="284" a="1"/>
  <c r="O17" i="284" s="1"/>
  <c r="M17" i="284" a="1"/>
  <c r="M17" i="284" s="1"/>
  <c r="K17" i="284" a="1"/>
  <c r="K17" i="284" s="1"/>
  <c r="I17" i="284" a="1"/>
  <c r="I17" i="284" s="1"/>
  <c r="G17" i="284" a="1"/>
  <c r="G17" i="284" s="1"/>
  <c r="E17" i="284" a="1"/>
  <c r="E17" i="284" s="1"/>
  <c r="T16" i="284" a="1"/>
  <c r="T16" i="284" s="1"/>
  <c r="R16" i="284" a="1"/>
  <c r="R16" i="284" s="1"/>
  <c r="P16" i="284" a="1"/>
  <c r="P16" i="284" s="1"/>
  <c r="O16" i="284" a="1"/>
  <c r="O16" i="284" s="1"/>
  <c r="M16" i="284" a="1"/>
  <c r="M16" i="284" s="1"/>
  <c r="K16" i="284" a="1"/>
  <c r="K16" i="284" s="1"/>
  <c r="I16" i="284" a="1"/>
  <c r="I16" i="284" s="1"/>
  <c r="G16" i="284" a="1"/>
  <c r="G16" i="284" s="1"/>
  <c r="E16" i="284" a="1"/>
  <c r="E16" i="284" s="1"/>
  <c r="T15" i="284" a="1"/>
  <c r="T15" i="284" s="1"/>
  <c r="R15" i="284" a="1"/>
  <c r="R15" i="284" s="1"/>
  <c r="P15" i="284" a="1"/>
  <c r="P15" i="284" s="1"/>
  <c r="O15" i="284" a="1"/>
  <c r="O15" i="284" s="1"/>
  <c r="M15" i="284" a="1"/>
  <c r="M15" i="284" s="1"/>
  <c r="K15" i="284" a="1"/>
  <c r="K15" i="284" s="1"/>
  <c r="I15" i="284" a="1"/>
  <c r="I15" i="284" s="1"/>
  <c r="G15" i="284" a="1"/>
  <c r="G15" i="284" s="1"/>
  <c r="E15" i="284" a="1"/>
  <c r="E15" i="284" s="1"/>
  <c r="U12" i="284" a="1"/>
  <c r="U12" i="284" s="1"/>
  <c r="T12" i="284" a="1"/>
  <c r="T12" i="284" s="1"/>
  <c r="S12" i="284" a="1"/>
  <c r="S12" i="284" s="1"/>
  <c r="R12" i="284" a="1"/>
  <c r="R12" i="284" s="1"/>
  <c r="Q12" i="284" a="1"/>
  <c r="Q12" i="284" s="1"/>
  <c r="P12" i="284" a="1"/>
  <c r="P12" i="284" s="1"/>
  <c r="O12" i="284" a="1"/>
  <c r="O12" i="284" s="1"/>
  <c r="N12" i="284" a="1"/>
  <c r="N12" i="284" s="1"/>
  <c r="M12" i="284" a="1"/>
  <c r="M12" i="284" s="1"/>
  <c r="L12" i="284" a="1"/>
  <c r="L12" i="284" s="1"/>
  <c r="K12" i="284" a="1"/>
  <c r="K12" i="284" s="1"/>
  <c r="J12" i="284" a="1"/>
  <c r="J12" i="284" s="1"/>
  <c r="I12" i="284" a="1"/>
  <c r="I12" i="284" s="1"/>
  <c r="H12" i="284" a="1"/>
  <c r="H12" i="284" s="1"/>
  <c r="G12" i="284" a="1"/>
  <c r="G12" i="284" s="1"/>
  <c r="F12" i="284" a="1"/>
  <c r="F12" i="284" s="1"/>
  <c r="E12" i="284" a="1"/>
  <c r="E12" i="284" s="1"/>
  <c r="C12" i="284"/>
  <c r="B12" i="284"/>
  <c r="A12" i="284"/>
  <c r="U10" i="284" a="1"/>
  <c r="U10" i="284" s="1"/>
  <c r="T10" i="284" a="1"/>
  <c r="T10" i="284" s="1"/>
  <c r="S10" i="284" a="1"/>
  <c r="S10" i="284" s="1"/>
  <c r="R10" i="284" a="1"/>
  <c r="R10" i="284" s="1"/>
  <c r="Q10" i="284" a="1"/>
  <c r="Q10" i="284" s="1"/>
  <c r="P10" i="284" a="1"/>
  <c r="P10" i="284" s="1"/>
  <c r="O10" i="284" a="1"/>
  <c r="O10" i="284" s="1"/>
  <c r="N10" i="284" a="1"/>
  <c r="N10" i="284" s="1"/>
  <c r="M10" i="284" a="1"/>
  <c r="M10" i="284" s="1"/>
  <c r="L10" i="284" a="1"/>
  <c r="L10" i="284" s="1"/>
  <c r="K10" i="284" a="1"/>
  <c r="K10" i="284" s="1"/>
  <c r="J10" i="284" a="1"/>
  <c r="J10" i="284" s="1"/>
  <c r="I10" i="284" a="1"/>
  <c r="I10" i="284" s="1"/>
  <c r="H10" i="284" a="1"/>
  <c r="H10" i="284" s="1"/>
  <c r="G10" i="284" a="1"/>
  <c r="G10" i="284" s="1"/>
  <c r="F10" i="284" a="1"/>
  <c r="F10" i="284" s="1"/>
  <c r="E10" i="284" a="1"/>
  <c r="E10" i="284" s="1"/>
  <c r="C10" i="284"/>
  <c r="B10" i="284"/>
  <c r="A10" i="284"/>
  <c r="U9" i="284" a="1"/>
  <c r="U9" i="284" s="1"/>
  <c r="T9" i="284" a="1"/>
  <c r="T9" i="284" s="1"/>
  <c r="S9" i="284" a="1"/>
  <c r="S9" i="284" s="1"/>
  <c r="R9" i="284" a="1"/>
  <c r="R9" i="284" s="1"/>
  <c r="Q9" i="284" a="1"/>
  <c r="Q9" i="284" s="1"/>
  <c r="P9" i="284" a="1"/>
  <c r="P9" i="284" s="1"/>
  <c r="O9" i="284" a="1"/>
  <c r="O9" i="284" s="1"/>
  <c r="N9" i="284" a="1"/>
  <c r="N9" i="284" s="1"/>
  <c r="M9" i="284" a="1"/>
  <c r="M9" i="284" s="1"/>
  <c r="L9" i="284" a="1"/>
  <c r="L9" i="284" s="1"/>
  <c r="K9" i="284" a="1"/>
  <c r="K9" i="284" s="1"/>
  <c r="J9" i="284" a="1"/>
  <c r="J9" i="284" s="1"/>
  <c r="I9" i="284" a="1"/>
  <c r="I9" i="284" s="1"/>
  <c r="H9" i="284" a="1"/>
  <c r="H9" i="284" s="1"/>
  <c r="G9" i="284" a="1"/>
  <c r="G9" i="284" s="1"/>
  <c r="F9" i="284" a="1"/>
  <c r="F9" i="284" s="1"/>
  <c r="E9" i="284" a="1"/>
  <c r="E9" i="284" s="1"/>
  <c r="C9" i="284"/>
  <c r="B9" i="284"/>
  <c r="A9" i="284"/>
  <c r="U6" i="284" a="1"/>
  <c r="U6" i="284" s="1"/>
  <c r="T6" i="284" a="1"/>
  <c r="T6" i="284" s="1"/>
  <c r="S6" i="284" a="1"/>
  <c r="S6" i="284" s="1"/>
  <c r="R6" i="284" a="1"/>
  <c r="R6" i="284" s="1"/>
  <c r="Q6" i="284" a="1"/>
  <c r="Q6" i="284" s="1"/>
  <c r="P6" i="284" a="1"/>
  <c r="P6" i="284" s="1"/>
  <c r="O6" i="284" a="1"/>
  <c r="O6" i="284" s="1"/>
  <c r="N6" i="284" a="1"/>
  <c r="N6" i="284" s="1"/>
  <c r="M6" i="284" a="1"/>
  <c r="M6" i="284" s="1"/>
  <c r="L6" i="284" a="1"/>
  <c r="L6" i="284" s="1"/>
  <c r="K6" i="284" a="1"/>
  <c r="K6" i="284" s="1"/>
  <c r="J6" i="284" a="1"/>
  <c r="J6" i="284" s="1"/>
  <c r="I6" i="284" a="1"/>
  <c r="I6" i="284" s="1"/>
  <c r="H6" i="284" a="1"/>
  <c r="H6" i="284" s="1"/>
  <c r="G6" i="284" a="1"/>
  <c r="G6" i="284" s="1"/>
  <c r="F6" i="284" a="1"/>
  <c r="F6" i="284" s="1"/>
  <c r="E6" i="284" a="1"/>
  <c r="E6" i="284" s="1"/>
  <c r="C6" i="284"/>
  <c r="B6" i="284"/>
  <c r="A6" i="284"/>
  <c r="U13" i="284" a="1"/>
  <c r="U13" i="284" s="1"/>
  <c r="T13" i="284" a="1"/>
  <c r="T13" i="284" s="1"/>
  <c r="S13" i="284" a="1"/>
  <c r="S13" i="284" s="1"/>
  <c r="R13" i="284" a="1"/>
  <c r="R13" i="284" s="1"/>
  <c r="Q13" i="284" a="1"/>
  <c r="Q13" i="284" s="1"/>
  <c r="P13" i="284" a="1"/>
  <c r="P13" i="284" s="1"/>
  <c r="O13" i="284" a="1"/>
  <c r="O13" i="284" s="1"/>
  <c r="N13" i="284" a="1"/>
  <c r="N13" i="284" s="1"/>
  <c r="M13" i="284" a="1"/>
  <c r="M13" i="284" s="1"/>
  <c r="L13" i="284" a="1"/>
  <c r="L13" i="284" s="1"/>
  <c r="K13" i="284" a="1"/>
  <c r="K13" i="284" s="1"/>
  <c r="J13" i="284" a="1"/>
  <c r="J13" i="284" s="1"/>
  <c r="I13" i="284" a="1"/>
  <c r="I13" i="284" s="1"/>
  <c r="H13" i="284" a="1"/>
  <c r="H13" i="284" s="1"/>
  <c r="G13" i="284" a="1"/>
  <c r="G13" i="284" s="1"/>
  <c r="F13" i="284" a="1"/>
  <c r="F13" i="284" s="1"/>
  <c r="E13" i="284" a="1"/>
  <c r="E13" i="284" s="1"/>
  <c r="C13" i="284"/>
  <c r="B13" i="284"/>
  <c r="A13" i="284"/>
  <c r="U8" i="284" a="1"/>
  <c r="U8" i="284" s="1"/>
  <c r="T8" i="284" a="1"/>
  <c r="T8" i="284" s="1"/>
  <c r="S8" i="284" a="1"/>
  <c r="S8" i="284" s="1"/>
  <c r="R8" i="284" a="1"/>
  <c r="R8" i="284" s="1"/>
  <c r="Q8" i="284" a="1"/>
  <c r="Q8" i="284" s="1"/>
  <c r="P8" i="284" a="1"/>
  <c r="P8" i="284" s="1"/>
  <c r="O8" i="284" a="1"/>
  <c r="O8" i="284" s="1"/>
  <c r="N8" i="284" a="1"/>
  <c r="N8" i="284" s="1"/>
  <c r="M8" i="284" a="1"/>
  <c r="M8" i="284" s="1"/>
  <c r="L8" i="284" a="1"/>
  <c r="L8" i="284" s="1"/>
  <c r="K8" i="284" a="1"/>
  <c r="K8" i="284" s="1"/>
  <c r="J8" i="284" a="1"/>
  <c r="J8" i="284" s="1"/>
  <c r="I8" i="284" a="1"/>
  <c r="I8" i="284" s="1"/>
  <c r="H8" i="284" a="1"/>
  <c r="H8" i="284" s="1"/>
  <c r="G8" i="284" a="1"/>
  <c r="G8" i="284" s="1"/>
  <c r="F8" i="284" a="1"/>
  <c r="F8" i="284" s="1"/>
  <c r="E8" i="284" a="1"/>
  <c r="E8" i="284" s="1"/>
  <c r="C8" i="284"/>
  <c r="B8" i="284"/>
  <c r="A8" i="284"/>
  <c r="U11" i="284" a="1"/>
  <c r="U11" i="284" s="1"/>
  <c r="T11" i="284" a="1"/>
  <c r="T11" i="284" s="1"/>
  <c r="S11" i="284" a="1"/>
  <c r="S11" i="284" s="1"/>
  <c r="R11" i="284" a="1"/>
  <c r="R11" i="284" s="1"/>
  <c r="Q11" i="284" a="1"/>
  <c r="Q11" i="284" s="1"/>
  <c r="P11" i="284" a="1"/>
  <c r="P11" i="284" s="1"/>
  <c r="O11" i="284" a="1"/>
  <c r="O11" i="284" s="1"/>
  <c r="N11" i="284" a="1"/>
  <c r="N11" i="284" s="1"/>
  <c r="M11" i="284" a="1"/>
  <c r="M11" i="284" s="1"/>
  <c r="L11" i="284" a="1"/>
  <c r="L11" i="284" s="1"/>
  <c r="K11" i="284" a="1"/>
  <c r="K11" i="284" s="1"/>
  <c r="J11" i="284" a="1"/>
  <c r="J11" i="284" s="1"/>
  <c r="I11" i="284" a="1"/>
  <c r="I11" i="284" s="1"/>
  <c r="H11" i="284" a="1"/>
  <c r="H11" i="284" s="1"/>
  <c r="G11" i="284" a="1"/>
  <c r="G11" i="284" s="1"/>
  <c r="F11" i="284" a="1"/>
  <c r="F11" i="284" s="1"/>
  <c r="E11" i="284" a="1"/>
  <c r="E11" i="284" s="1"/>
  <c r="C11" i="284"/>
  <c r="B11" i="284"/>
  <c r="A11" i="284"/>
  <c r="U7" i="284" a="1"/>
  <c r="U7" i="284" s="1"/>
  <c r="T7" i="284" a="1"/>
  <c r="T7" i="284" s="1"/>
  <c r="S7" i="284" a="1"/>
  <c r="S7" i="284" s="1"/>
  <c r="R7" i="284" a="1"/>
  <c r="R7" i="284" s="1"/>
  <c r="Q7" i="284" a="1"/>
  <c r="Q7" i="284" s="1"/>
  <c r="P7" i="284" a="1"/>
  <c r="P7" i="284" s="1"/>
  <c r="O7" i="284" a="1"/>
  <c r="O7" i="284" s="1"/>
  <c r="N7" i="284" a="1"/>
  <c r="N7" i="284" s="1"/>
  <c r="M7" i="284" a="1"/>
  <c r="M7" i="284" s="1"/>
  <c r="L7" i="284" a="1"/>
  <c r="L7" i="284" s="1"/>
  <c r="K7" i="284" a="1"/>
  <c r="K7" i="284" s="1"/>
  <c r="J7" i="284" a="1"/>
  <c r="J7" i="284" s="1"/>
  <c r="I7" i="284" a="1"/>
  <c r="I7" i="284" s="1"/>
  <c r="H7" i="284" a="1"/>
  <c r="H7" i="284" s="1"/>
  <c r="G7" i="284" a="1"/>
  <c r="G7" i="284" s="1"/>
  <c r="F7" i="284" a="1"/>
  <c r="F7" i="284" s="1"/>
  <c r="E7" i="284" a="1"/>
  <c r="E7" i="284" s="1"/>
  <c r="C7" i="284"/>
  <c r="B7" i="284"/>
  <c r="A7" i="284"/>
  <c r="U14" i="284" a="1"/>
  <c r="U14" i="284" s="1"/>
  <c r="T14" i="284" a="1"/>
  <c r="T14" i="284" s="1"/>
  <c r="S14" i="284" a="1"/>
  <c r="S14" i="284" s="1"/>
  <c r="R14" i="284" a="1"/>
  <c r="R14" i="284" s="1"/>
  <c r="Q14" i="284" a="1"/>
  <c r="Q14" i="284" s="1"/>
  <c r="P14" i="284" a="1"/>
  <c r="P14" i="284" s="1"/>
  <c r="O14" i="284" a="1"/>
  <c r="O14" i="284" s="1"/>
  <c r="N14" i="284" a="1"/>
  <c r="N14" i="284" s="1"/>
  <c r="M14" i="284" a="1"/>
  <c r="M14" i="284" s="1"/>
  <c r="L14" i="284" a="1"/>
  <c r="L14" i="284" s="1"/>
  <c r="K14" i="284" a="1"/>
  <c r="K14" i="284" s="1"/>
  <c r="J14" i="284" a="1"/>
  <c r="J14" i="284" s="1"/>
  <c r="I14" i="284" a="1"/>
  <c r="I14" i="284" s="1"/>
  <c r="H14" i="284" a="1"/>
  <c r="H14" i="284" s="1"/>
  <c r="G14" i="284" a="1"/>
  <c r="G14" i="284" s="1"/>
  <c r="F14" i="284" a="1"/>
  <c r="F14" i="284" s="1"/>
  <c r="E14" i="284" a="1"/>
  <c r="E14" i="284" s="1"/>
  <c r="C14" i="284"/>
  <c r="B14" i="284"/>
  <c r="A14" i="284"/>
  <c r="T20" i="283" a="1"/>
  <c r="T20" i="283" s="1"/>
  <c r="R20" i="283" a="1"/>
  <c r="R20" i="283" s="1"/>
  <c r="P20" i="283" a="1"/>
  <c r="P20" i="283" s="1"/>
  <c r="O20" i="283" a="1"/>
  <c r="O20" i="283" s="1"/>
  <c r="M20" i="283" a="1"/>
  <c r="M20" i="283" s="1"/>
  <c r="K20" i="283" a="1"/>
  <c r="K20" i="283" s="1"/>
  <c r="I20" i="283" a="1"/>
  <c r="I20" i="283" s="1"/>
  <c r="G20" i="283" a="1"/>
  <c r="G20" i="283" s="1"/>
  <c r="E20" i="283" a="1"/>
  <c r="E20" i="283" s="1"/>
  <c r="T19" i="283" a="1"/>
  <c r="T19" i="283" s="1"/>
  <c r="R19" i="283" a="1"/>
  <c r="R19" i="283" s="1"/>
  <c r="P19" i="283" a="1"/>
  <c r="P19" i="283" s="1"/>
  <c r="O19" i="283" a="1"/>
  <c r="O19" i="283" s="1"/>
  <c r="M19" i="283" a="1"/>
  <c r="M19" i="283" s="1"/>
  <c r="K19" i="283" a="1"/>
  <c r="K19" i="283" s="1"/>
  <c r="I19" i="283" a="1"/>
  <c r="I19" i="283" s="1"/>
  <c r="G19" i="283" a="1"/>
  <c r="G19" i="283" s="1"/>
  <c r="E19" i="283" a="1"/>
  <c r="E19" i="283" s="1"/>
  <c r="T18" i="283" a="1"/>
  <c r="T18" i="283" s="1"/>
  <c r="R18" i="283" a="1"/>
  <c r="R18" i="283" s="1"/>
  <c r="P18" i="283" a="1"/>
  <c r="P18" i="283" s="1"/>
  <c r="O18" i="283" a="1"/>
  <c r="O18" i="283" s="1"/>
  <c r="M18" i="283" a="1"/>
  <c r="M18" i="283" s="1"/>
  <c r="K18" i="283" a="1"/>
  <c r="K18" i="283" s="1"/>
  <c r="I18" i="283" a="1"/>
  <c r="I18" i="283" s="1"/>
  <c r="G18" i="283" a="1"/>
  <c r="G18" i="283" s="1"/>
  <c r="E18" i="283" a="1"/>
  <c r="E18" i="283" s="1"/>
  <c r="T17" i="283" a="1"/>
  <c r="T17" i="283" s="1"/>
  <c r="R17" i="283" a="1"/>
  <c r="R17" i="283" s="1"/>
  <c r="P17" i="283" a="1"/>
  <c r="P17" i="283" s="1"/>
  <c r="O17" i="283" a="1"/>
  <c r="O17" i="283" s="1"/>
  <c r="M17" i="283" a="1"/>
  <c r="M17" i="283" s="1"/>
  <c r="K17" i="283" a="1"/>
  <c r="K17" i="283" s="1"/>
  <c r="I17" i="283" a="1"/>
  <c r="I17" i="283" s="1"/>
  <c r="G17" i="283" a="1"/>
  <c r="G17" i="283" s="1"/>
  <c r="E17" i="283" a="1"/>
  <c r="E17" i="283" s="1"/>
  <c r="U10" i="283" a="1"/>
  <c r="U10" i="283" s="1"/>
  <c r="T10" i="283" a="1"/>
  <c r="T10" i="283" s="1"/>
  <c r="S10" i="283" a="1"/>
  <c r="S10" i="283" s="1"/>
  <c r="R10" i="283" a="1"/>
  <c r="R10" i="283" s="1"/>
  <c r="Q10" i="283" a="1"/>
  <c r="Q10" i="283" s="1"/>
  <c r="P10" i="283" a="1"/>
  <c r="P10" i="283" s="1"/>
  <c r="O10" i="283" a="1"/>
  <c r="O10" i="283" s="1"/>
  <c r="N10" i="283" a="1"/>
  <c r="N10" i="283" s="1"/>
  <c r="M10" i="283" a="1"/>
  <c r="M10" i="283" s="1"/>
  <c r="L10" i="283" a="1"/>
  <c r="L10" i="283" s="1"/>
  <c r="K10" i="283" a="1"/>
  <c r="K10" i="283" s="1"/>
  <c r="J10" i="283" a="1"/>
  <c r="J10" i="283" s="1"/>
  <c r="I10" i="283" a="1"/>
  <c r="I10" i="283" s="1"/>
  <c r="H10" i="283" a="1"/>
  <c r="H10" i="283" s="1"/>
  <c r="G10" i="283" a="1"/>
  <c r="G10" i="283" s="1"/>
  <c r="F10" i="283" a="1"/>
  <c r="F10" i="283" s="1"/>
  <c r="E10" i="283" a="1"/>
  <c r="E10" i="283" s="1"/>
  <c r="C10" i="283"/>
  <c r="B10" i="283"/>
  <c r="A10" i="283"/>
  <c r="U7" i="283" a="1"/>
  <c r="U7" i="283" s="1"/>
  <c r="T7" i="283" a="1"/>
  <c r="T7" i="283" s="1"/>
  <c r="S7" i="283" a="1"/>
  <c r="S7" i="283" s="1"/>
  <c r="R7" i="283" a="1"/>
  <c r="R7" i="283" s="1"/>
  <c r="Q7" i="283" a="1"/>
  <c r="Q7" i="283" s="1"/>
  <c r="P7" i="283" a="1"/>
  <c r="P7" i="283" s="1"/>
  <c r="O7" i="283" a="1"/>
  <c r="O7" i="283" s="1"/>
  <c r="N7" i="283" a="1"/>
  <c r="N7" i="283" s="1"/>
  <c r="M7" i="283" a="1"/>
  <c r="M7" i="283" s="1"/>
  <c r="L7" i="283" a="1"/>
  <c r="L7" i="283" s="1"/>
  <c r="K7" i="283" a="1"/>
  <c r="K7" i="283" s="1"/>
  <c r="J7" i="283" a="1"/>
  <c r="J7" i="283" s="1"/>
  <c r="I7" i="283" a="1"/>
  <c r="I7" i="283" s="1"/>
  <c r="H7" i="283" a="1"/>
  <c r="H7" i="283" s="1"/>
  <c r="G7" i="283" a="1"/>
  <c r="G7" i="283" s="1"/>
  <c r="F7" i="283" a="1"/>
  <c r="F7" i="283" s="1"/>
  <c r="E7" i="283" a="1"/>
  <c r="E7" i="283" s="1"/>
  <c r="C7" i="283"/>
  <c r="B7" i="283"/>
  <c r="A7" i="283"/>
  <c r="U15" i="283" a="1"/>
  <c r="U15" i="283" s="1"/>
  <c r="T15" i="283" a="1"/>
  <c r="T15" i="283" s="1"/>
  <c r="S15" i="283" a="1"/>
  <c r="S15" i="283" s="1"/>
  <c r="R15" i="283" a="1"/>
  <c r="R15" i="283" s="1"/>
  <c r="Q15" i="283" a="1"/>
  <c r="Q15" i="283" s="1"/>
  <c r="P15" i="283" a="1"/>
  <c r="P15" i="283" s="1"/>
  <c r="O15" i="283" a="1"/>
  <c r="O15" i="283" s="1"/>
  <c r="N15" i="283" a="1"/>
  <c r="N15" i="283" s="1"/>
  <c r="M15" i="283" a="1"/>
  <c r="M15" i="283" s="1"/>
  <c r="L15" i="283" a="1"/>
  <c r="L15" i="283" s="1"/>
  <c r="K15" i="283" a="1"/>
  <c r="K15" i="283" s="1"/>
  <c r="J15" i="283" a="1"/>
  <c r="J15" i="283" s="1"/>
  <c r="I15" i="283" a="1"/>
  <c r="I15" i="283" s="1"/>
  <c r="H15" i="283" a="1"/>
  <c r="H15" i="283" s="1"/>
  <c r="G15" i="283" a="1"/>
  <c r="G15" i="283" s="1"/>
  <c r="F15" i="283" a="1"/>
  <c r="F15" i="283" s="1"/>
  <c r="E15" i="283" a="1"/>
  <c r="E15" i="283" s="1"/>
  <c r="C15" i="283"/>
  <c r="B15" i="283"/>
  <c r="A15" i="283"/>
  <c r="U6" i="283" a="1"/>
  <c r="U6" i="283" s="1"/>
  <c r="T6" i="283" a="1"/>
  <c r="T6" i="283" s="1"/>
  <c r="S6" i="283" a="1"/>
  <c r="S6" i="283" s="1"/>
  <c r="R6" i="283" a="1"/>
  <c r="R6" i="283" s="1"/>
  <c r="Q6" i="283" a="1"/>
  <c r="Q6" i="283" s="1"/>
  <c r="P6" i="283" a="1"/>
  <c r="P6" i="283" s="1"/>
  <c r="O6" i="283" a="1"/>
  <c r="O6" i="283" s="1"/>
  <c r="N6" i="283" a="1"/>
  <c r="N6" i="283" s="1"/>
  <c r="M6" i="283" a="1"/>
  <c r="M6" i="283" s="1"/>
  <c r="L6" i="283" a="1"/>
  <c r="L6" i="283" s="1"/>
  <c r="K6" i="283" a="1"/>
  <c r="K6" i="283" s="1"/>
  <c r="J6" i="283" a="1"/>
  <c r="J6" i="283" s="1"/>
  <c r="I6" i="283" a="1"/>
  <c r="I6" i="283" s="1"/>
  <c r="H6" i="283" a="1"/>
  <c r="H6" i="283" s="1"/>
  <c r="G6" i="283" a="1"/>
  <c r="G6" i="283" s="1"/>
  <c r="F6" i="283" a="1"/>
  <c r="F6" i="283" s="1"/>
  <c r="E6" i="283" a="1"/>
  <c r="E6" i="283" s="1"/>
  <c r="C6" i="283"/>
  <c r="B6" i="283"/>
  <c r="A6" i="283"/>
  <c r="U9" i="283" a="1"/>
  <c r="U9" i="283" s="1"/>
  <c r="T9" i="283" a="1"/>
  <c r="T9" i="283" s="1"/>
  <c r="S9" i="283" a="1"/>
  <c r="S9" i="283" s="1"/>
  <c r="R9" i="283" a="1"/>
  <c r="R9" i="283" s="1"/>
  <c r="Q9" i="283" a="1"/>
  <c r="Q9" i="283" s="1"/>
  <c r="P9" i="283" a="1"/>
  <c r="P9" i="283" s="1"/>
  <c r="O9" i="283" a="1"/>
  <c r="O9" i="283" s="1"/>
  <c r="N9" i="283" a="1"/>
  <c r="N9" i="283" s="1"/>
  <c r="M9" i="283" a="1"/>
  <c r="M9" i="283" s="1"/>
  <c r="L9" i="283" a="1"/>
  <c r="L9" i="283" s="1"/>
  <c r="K9" i="283" a="1"/>
  <c r="K9" i="283" s="1"/>
  <c r="J9" i="283" a="1"/>
  <c r="J9" i="283" s="1"/>
  <c r="I9" i="283" a="1"/>
  <c r="I9" i="283" s="1"/>
  <c r="H9" i="283" a="1"/>
  <c r="H9" i="283" s="1"/>
  <c r="G9" i="283" a="1"/>
  <c r="G9" i="283" s="1"/>
  <c r="F9" i="283" a="1"/>
  <c r="F9" i="283" s="1"/>
  <c r="E9" i="283" a="1"/>
  <c r="E9" i="283" s="1"/>
  <c r="C9" i="283"/>
  <c r="B9" i="283"/>
  <c r="A9" i="283"/>
  <c r="U13" i="283" a="1"/>
  <c r="U13" i="283" s="1"/>
  <c r="T13" i="283" a="1"/>
  <c r="T13" i="283" s="1"/>
  <c r="S13" i="283" a="1"/>
  <c r="S13" i="283" s="1"/>
  <c r="R13" i="283" a="1"/>
  <c r="R13" i="283" s="1"/>
  <c r="Q13" i="283" a="1"/>
  <c r="Q13" i="283" s="1"/>
  <c r="P13" i="283" a="1"/>
  <c r="P13" i="283" s="1"/>
  <c r="O13" i="283" a="1"/>
  <c r="O13" i="283" s="1"/>
  <c r="N13" i="283" a="1"/>
  <c r="N13" i="283" s="1"/>
  <c r="M13" i="283" a="1"/>
  <c r="M13" i="283" s="1"/>
  <c r="L13" i="283" a="1"/>
  <c r="L13" i="283" s="1"/>
  <c r="K13" i="283" a="1"/>
  <c r="K13" i="283" s="1"/>
  <c r="J13" i="283" a="1"/>
  <c r="J13" i="283" s="1"/>
  <c r="I13" i="283" a="1"/>
  <c r="I13" i="283" s="1"/>
  <c r="H13" i="283" a="1"/>
  <c r="H13" i="283" s="1"/>
  <c r="G13" i="283" a="1"/>
  <c r="G13" i="283" s="1"/>
  <c r="F13" i="283" a="1"/>
  <c r="F13" i="283" s="1"/>
  <c r="E13" i="283" a="1"/>
  <c r="E13" i="283" s="1"/>
  <c r="C13" i="283"/>
  <c r="B13" i="283"/>
  <c r="A13" i="283"/>
  <c r="U12" i="283" a="1"/>
  <c r="U12" i="283" s="1"/>
  <c r="T12" i="283" a="1"/>
  <c r="T12" i="283" s="1"/>
  <c r="S12" i="283" a="1"/>
  <c r="S12" i="283" s="1"/>
  <c r="R12" i="283" a="1"/>
  <c r="R12" i="283" s="1"/>
  <c r="Q12" i="283" a="1"/>
  <c r="Q12" i="283" s="1"/>
  <c r="P12" i="283" a="1"/>
  <c r="P12" i="283" s="1"/>
  <c r="O12" i="283" a="1"/>
  <c r="O12" i="283" s="1"/>
  <c r="N12" i="283" a="1"/>
  <c r="N12" i="283" s="1"/>
  <c r="M12" i="283" a="1"/>
  <c r="M12" i="283" s="1"/>
  <c r="L12" i="283" a="1"/>
  <c r="L12" i="283" s="1"/>
  <c r="K12" i="283" a="1"/>
  <c r="K12" i="283" s="1"/>
  <c r="J12" i="283" a="1"/>
  <c r="J12" i="283" s="1"/>
  <c r="I12" i="283" a="1"/>
  <c r="I12" i="283" s="1"/>
  <c r="H12" i="283" a="1"/>
  <c r="H12" i="283" s="1"/>
  <c r="G12" i="283" a="1"/>
  <c r="G12" i="283" s="1"/>
  <c r="F12" i="283" a="1"/>
  <c r="F12" i="283" s="1"/>
  <c r="E12" i="283" a="1"/>
  <c r="E12" i="283" s="1"/>
  <c r="C12" i="283"/>
  <c r="B12" i="283"/>
  <c r="A12" i="283"/>
  <c r="U14" i="283" a="1"/>
  <c r="U14" i="283" s="1"/>
  <c r="T14" i="283" a="1"/>
  <c r="T14" i="283" s="1"/>
  <c r="S14" i="283" a="1"/>
  <c r="S14" i="283" s="1"/>
  <c r="R14" i="283" a="1"/>
  <c r="R14" i="283" s="1"/>
  <c r="Q14" i="283" a="1"/>
  <c r="Q14" i="283" s="1"/>
  <c r="P14" i="283" a="1"/>
  <c r="P14" i="283" s="1"/>
  <c r="O14" i="283" a="1"/>
  <c r="O14" i="283" s="1"/>
  <c r="N14" i="283" a="1"/>
  <c r="N14" i="283" s="1"/>
  <c r="M14" i="283" a="1"/>
  <c r="M14" i="283" s="1"/>
  <c r="L14" i="283" a="1"/>
  <c r="L14" i="283" s="1"/>
  <c r="K14" i="283" a="1"/>
  <c r="K14" i="283" s="1"/>
  <c r="J14" i="283" a="1"/>
  <c r="J14" i="283" s="1"/>
  <c r="I14" i="283" a="1"/>
  <c r="I14" i="283" s="1"/>
  <c r="H14" i="283" a="1"/>
  <c r="H14" i="283" s="1"/>
  <c r="G14" i="283" a="1"/>
  <c r="G14" i="283" s="1"/>
  <c r="F14" i="283" a="1"/>
  <c r="F14" i="283" s="1"/>
  <c r="E14" i="283" a="1"/>
  <c r="E14" i="283" s="1"/>
  <c r="C14" i="283"/>
  <c r="B14" i="283"/>
  <c r="A14" i="283"/>
  <c r="U16" i="283" a="1"/>
  <c r="U16" i="283" s="1"/>
  <c r="T16" i="283" a="1"/>
  <c r="T16" i="283" s="1"/>
  <c r="S16" i="283" a="1"/>
  <c r="S16" i="283" s="1"/>
  <c r="R16" i="283" a="1"/>
  <c r="R16" i="283" s="1"/>
  <c r="Q16" i="283" a="1"/>
  <c r="Q16" i="283" s="1"/>
  <c r="P16" i="283" a="1"/>
  <c r="P16" i="283" s="1"/>
  <c r="O16" i="283" a="1"/>
  <c r="O16" i="283" s="1"/>
  <c r="N16" i="283" a="1"/>
  <c r="N16" i="283" s="1"/>
  <c r="M16" i="283" a="1"/>
  <c r="M16" i="283" s="1"/>
  <c r="L16" i="283" a="1"/>
  <c r="L16" i="283" s="1"/>
  <c r="K16" i="283" a="1"/>
  <c r="K16" i="283" s="1"/>
  <c r="J16" i="283" a="1"/>
  <c r="J16" i="283" s="1"/>
  <c r="I16" i="283" a="1"/>
  <c r="I16" i="283" s="1"/>
  <c r="H16" i="283" a="1"/>
  <c r="H16" i="283" s="1"/>
  <c r="G16" i="283" a="1"/>
  <c r="G16" i="283" s="1"/>
  <c r="F16" i="283" a="1"/>
  <c r="F16" i="283" s="1"/>
  <c r="E16" i="283" a="1"/>
  <c r="E16" i="283" s="1"/>
  <c r="C16" i="283"/>
  <c r="B16" i="283"/>
  <c r="A16" i="283"/>
  <c r="U11" i="283" a="1"/>
  <c r="U11" i="283" s="1"/>
  <c r="T11" i="283" a="1"/>
  <c r="T11" i="283" s="1"/>
  <c r="S11" i="283" a="1"/>
  <c r="S11" i="283" s="1"/>
  <c r="R11" i="283" a="1"/>
  <c r="R11" i="283" s="1"/>
  <c r="Q11" i="283" a="1"/>
  <c r="Q11" i="283" s="1"/>
  <c r="P11" i="283" a="1"/>
  <c r="P11" i="283" s="1"/>
  <c r="O11" i="283" a="1"/>
  <c r="O11" i="283" s="1"/>
  <c r="N11" i="283" a="1"/>
  <c r="N11" i="283" s="1"/>
  <c r="M11" i="283" a="1"/>
  <c r="M11" i="283" s="1"/>
  <c r="L11" i="283" a="1"/>
  <c r="L11" i="283" s="1"/>
  <c r="K11" i="283" a="1"/>
  <c r="K11" i="283" s="1"/>
  <c r="J11" i="283" a="1"/>
  <c r="J11" i="283" s="1"/>
  <c r="I11" i="283" a="1"/>
  <c r="I11" i="283" s="1"/>
  <c r="H11" i="283" a="1"/>
  <c r="H11" i="283" s="1"/>
  <c r="G11" i="283" a="1"/>
  <c r="G11" i="283" s="1"/>
  <c r="F11" i="283" a="1"/>
  <c r="F11" i="283" s="1"/>
  <c r="E11" i="283" a="1"/>
  <c r="E11" i="283" s="1"/>
  <c r="C11" i="283"/>
  <c r="B11" i="283"/>
  <c r="A11" i="283"/>
  <c r="U8" i="283" a="1"/>
  <c r="U8" i="283" s="1"/>
  <c r="T8" i="283" a="1"/>
  <c r="T8" i="283" s="1"/>
  <c r="S8" i="283" a="1"/>
  <c r="S8" i="283" s="1"/>
  <c r="R8" i="283" a="1"/>
  <c r="R8" i="283" s="1"/>
  <c r="Q8" i="283" a="1"/>
  <c r="Q8" i="283" s="1"/>
  <c r="P8" i="283" a="1"/>
  <c r="P8" i="283" s="1"/>
  <c r="O8" i="283" a="1"/>
  <c r="O8" i="283" s="1"/>
  <c r="N8" i="283" a="1"/>
  <c r="N8" i="283" s="1"/>
  <c r="M8" i="283" a="1"/>
  <c r="M8" i="283" s="1"/>
  <c r="L8" i="283" a="1"/>
  <c r="L8" i="283" s="1"/>
  <c r="K8" i="283" a="1"/>
  <c r="K8" i="283" s="1"/>
  <c r="J8" i="283" a="1"/>
  <c r="J8" i="283" s="1"/>
  <c r="I8" i="283" a="1"/>
  <c r="I8" i="283" s="1"/>
  <c r="H8" i="283" a="1"/>
  <c r="H8" i="283" s="1"/>
  <c r="G8" i="283" a="1"/>
  <c r="G8" i="283" s="1"/>
  <c r="F8" i="283" a="1"/>
  <c r="F8" i="283" s="1"/>
  <c r="E8" i="283" a="1"/>
  <c r="E8" i="283" s="1"/>
  <c r="C8" i="283"/>
  <c r="B8" i="283"/>
  <c r="A8" i="283"/>
  <c r="T20" i="282" a="1"/>
  <c r="T20" i="282" s="1"/>
  <c r="R20" i="282" a="1"/>
  <c r="R20" i="282" s="1"/>
  <c r="P20" i="282" a="1"/>
  <c r="P20" i="282" s="1"/>
  <c r="O20" i="282" a="1"/>
  <c r="O20" i="282" s="1"/>
  <c r="M20" i="282" a="1"/>
  <c r="M20" i="282" s="1"/>
  <c r="K20" i="282" a="1"/>
  <c r="K20" i="282" s="1"/>
  <c r="I20" i="282" a="1"/>
  <c r="I20" i="282" s="1"/>
  <c r="G20" i="282" a="1"/>
  <c r="G20" i="282" s="1"/>
  <c r="E20" i="282" a="1"/>
  <c r="E20" i="282" s="1"/>
  <c r="T19" i="282" a="1"/>
  <c r="T19" i="282" s="1"/>
  <c r="R19" i="282" a="1"/>
  <c r="R19" i="282" s="1"/>
  <c r="P19" i="282" a="1"/>
  <c r="P19" i="282" s="1"/>
  <c r="O19" i="282" a="1"/>
  <c r="O19" i="282" s="1"/>
  <c r="M19" i="282" a="1"/>
  <c r="M19" i="282" s="1"/>
  <c r="K19" i="282" a="1"/>
  <c r="K19" i="282" s="1"/>
  <c r="I19" i="282" a="1"/>
  <c r="I19" i="282" s="1"/>
  <c r="G19" i="282" a="1"/>
  <c r="G19" i="282" s="1"/>
  <c r="E19" i="282" a="1"/>
  <c r="E19" i="282" s="1"/>
  <c r="T18" i="282" a="1"/>
  <c r="T18" i="282" s="1"/>
  <c r="R18" i="282" a="1"/>
  <c r="R18" i="282" s="1"/>
  <c r="P18" i="282" a="1"/>
  <c r="P18" i="282" s="1"/>
  <c r="O18" i="282" a="1"/>
  <c r="O18" i="282" s="1"/>
  <c r="M18" i="282" a="1"/>
  <c r="M18" i="282" s="1"/>
  <c r="K18" i="282" a="1"/>
  <c r="K18" i="282" s="1"/>
  <c r="I18" i="282" a="1"/>
  <c r="I18" i="282" s="1"/>
  <c r="G18" i="282" a="1"/>
  <c r="G18" i="282" s="1"/>
  <c r="E18" i="282" a="1"/>
  <c r="E18" i="282" s="1"/>
  <c r="T17" i="282" a="1"/>
  <c r="T17" i="282" s="1"/>
  <c r="R17" i="282" a="1"/>
  <c r="R17" i="282" s="1"/>
  <c r="P17" i="282" a="1"/>
  <c r="P17" i="282" s="1"/>
  <c r="O17" i="282" a="1"/>
  <c r="O17" i="282" s="1"/>
  <c r="M17" i="282" a="1"/>
  <c r="M17" i="282" s="1"/>
  <c r="K17" i="282" a="1"/>
  <c r="K17" i="282" s="1"/>
  <c r="I17" i="282" a="1"/>
  <c r="I17" i="282" s="1"/>
  <c r="G17" i="282" a="1"/>
  <c r="G17" i="282" s="1"/>
  <c r="E17" i="282" a="1"/>
  <c r="E17" i="282" s="1"/>
  <c r="U16" i="282" a="1"/>
  <c r="U16" i="282" s="1"/>
  <c r="T16" i="282" a="1"/>
  <c r="T16" i="282" s="1"/>
  <c r="S16" i="282" a="1"/>
  <c r="S16" i="282" s="1"/>
  <c r="R16" i="282" a="1"/>
  <c r="R16" i="282" s="1"/>
  <c r="Q16" i="282" a="1"/>
  <c r="Q16" i="282" s="1"/>
  <c r="P16" i="282" a="1"/>
  <c r="P16" i="282" s="1"/>
  <c r="O16" i="282" a="1"/>
  <c r="O16" i="282" s="1"/>
  <c r="N16" i="282" a="1"/>
  <c r="N16" i="282" s="1"/>
  <c r="M16" i="282" a="1"/>
  <c r="M16" i="282" s="1"/>
  <c r="L16" i="282" a="1"/>
  <c r="L16" i="282" s="1"/>
  <c r="K16" i="282" a="1"/>
  <c r="K16" i="282" s="1"/>
  <c r="J16" i="282" a="1"/>
  <c r="J16" i="282" s="1"/>
  <c r="I16" i="282" a="1"/>
  <c r="I16" i="282" s="1"/>
  <c r="H16" i="282" a="1"/>
  <c r="H16" i="282" s="1"/>
  <c r="G16" i="282" a="1"/>
  <c r="G16" i="282" s="1"/>
  <c r="F16" i="282" a="1"/>
  <c r="F16" i="282" s="1"/>
  <c r="E16" i="282" a="1"/>
  <c r="E16" i="282" s="1"/>
  <c r="C16" i="282"/>
  <c r="B16" i="282"/>
  <c r="A16" i="282"/>
  <c r="U6" i="282" a="1"/>
  <c r="U6" i="282" s="1"/>
  <c r="T6" i="282" a="1"/>
  <c r="T6" i="282" s="1"/>
  <c r="S6" i="282" a="1"/>
  <c r="S6" i="282" s="1"/>
  <c r="R6" i="282" a="1"/>
  <c r="R6" i="282" s="1"/>
  <c r="Q6" i="282" a="1"/>
  <c r="Q6" i="282" s="1"/>
  <c r="P6" i="282" a="1"/>
  <c r="P6" i="282" s="1"/>
  <c r="O6" i="282" a="1"/>
  <c r="O6" i="282" s="1"/>
  <c r="N6" i="282" a="1"/>
  <c r="N6" i="282" s="1"/>
  <c r="M6" i="282" a="1"/>
  <c r="M6" i="282" s="1"/>
  <c r="L6" i="282" a="1"/>
  <c r="L6" i="282" s="1"/>
  <c r="K6" i="282" a="1"/>
  <c r="K6" i="282" s="1"/>
  <c r="J6" i="282" a="1"/>
  <c r="J6" i="282" s="1"/>
  <c r="I6" i="282" a="1"/>
  <c r="I6" i="282" s="1"/>
  <c r="H6" i="282" a="1"/>
  <c r="H6" i="282" s="1"/>
  <c r="G6" i="282" a="1"/>
  <c r="G6" i="282" s="1"/>
  <c r="F6" i="282" a="1"/>
  <c r="F6" i="282" s="1"/>
  <c r="E6" i="282" a="1"/>
  <c r="E6" i="282" s="1"/>
  <c r="C6" i="282"/>
  <c r="B6" i="282"/>
  <c r="A6" i="282"/>
  <c r="U13" i="282" a="1"/>
  <c r="U13" i="282" s="1"/>
  <c r="T13" i="282" a="1"/>
  <c r="T13" i="282" s="1"/>
  <c r="S13" i="282" a="1"/>
  <c r="S13" i="282" s="1"/>
  <c r="R13" i="282" a="1"/>
  <c r="R13" i="282" s="1"/>
  <c r="Q13" i="282" a="1"/>
  <c r="Q13" i="282" s="1"/>
  <c r="P13" i="282" a="1"/>
  <c r="P13" i="282" s="1"/>
  <c r="O13" i="282" a="1"/>
  <c r="O13" i="282" s="1"/>
  <c r="N13" i="282" a="1"/>
  <c r="N13" i="282" s="1"/>
  <c r="M13" i="282" a="1"/>
  <c r="M13" i="282" s="1"/>
  <c r="L13" i="282" a="1"/>
  <c r="L13" i="282" s="1"/>
  <c r="K13" i="282" a="1"/>
  <c r="K13" i="282" s="1"/>
  <c r="J13" i="282" a="1"/>
  <c r="J13" i="282" s="1"/>
  <c r="I13" i="282" a="1"/>
  <c r="I13" i="282" s="1"/>
  <c r="H13" i="282" a="1"/>
  <c r="H13" i="282" s="1"/>
  <c r="G13" i="282" a="1"/>
  <c r="G13" i="282" s="1"/>
  <c r="F13" i="282" a="1"/>
  <c r="F13" i="282" s="1"/>
  <c r="E13" i="282" a="1"/>
  <c r="E13" i="282" s="1"/>
  <c r="C13" i="282"/>
  <c r="B13" i="282"/>
  <c r="A13" i="282"/>
  <c r="U12" i="282" a="1"/>
  <c r="U12" i="282" s="1"/>
  <c r="T12" i="282" a="1"/>
  <c r="T12" i="282" s="1"/>
  <c r="S12" i="282" a="1"/>
  <c r="S12" i="282" s="1"/>
  <c r="R12" i="282" a="1"/>
  <c r="R12" i="282" s="1"/>
  <c r="Q12" i="282" a="1"/>
  <c r="Q12" i="282" s="1"/>
  <c r="P12" i="282" a="1"/>
  <c r="P12" i="282" s="1"/>
  <c r="O12" i="282" a="1"/>
  <c r="O12" i="282" s="1"/>
  <c r="N12" i="282" a="1"/>
  <c r="N12" i="282" s="1"/>
  <c r="M12" i="282" a="1"/>
  <c r="M12" i="282" s="1"/>
  <c r="L12" i="282" a="1"/>
  <c r="L12" i="282" s="1"/>
  <c r="K12" i="282" a="1"/>
  <c r="K12" i="282" s="1"/>
  <c r="J12" i="282" a="1"/>
  <c r="J12" i="282" s="1"/>
  <c r="I12" i="282" a="1"/>
  <c r="I12" i="282" s="1"/>
  <c r="H12" i="282" a="1"/>
  <c r="H12" i="282" s="1"/>
  <c r="G12" i="282" a="1"/>
  <c r="G12" i="282" s="1"/>
  <c r="F12" i="282" a="1"/>
  <c r="F12" i="282" s="1"/>
  <c r="E12" i="282" a="1"/>
  <c r="E12" i="282" s="1"/>
  <c r="C12" i="282"/>
  <c r="B12" i="282"/>
  <c r="A12" i="282"/>
  <c r="U11" i="282" a="1"/>
  <c r="U11" i="282" s="1"/>
  <c r="T11" i="282" a="1"/>
  <c r="T11" i="282" s="1"/>
  <c r="S11" i="282" a="1"/>
  <c r="S11" i="282" s="1"/>
  <c r="R11" i="282" a="1"/>
  <c r="R11" i="282" s="1"/>
  <c r="Q11" i="282" a="1"/>
  <c r="Q11" i="282" s="1"/>
  <c r="P11" i="282" a="1"/>
  <c r="P11" i="282" s="1"/>
  <c r="O11" i="282" a="1"/>
  <c r="O11" i="282" s="1"/>
  <c r="N11" i="282" a="1"/>
  <c r="N11" i="282" s="1"/>
  <c r="M11" i="282" a="1"/>
  <c r="M11" i="282" s="1"/>
  <c r="L11" i="282" a="1"/>
  <c r="L11" i="282" s="1"/>
  <c r="K11" i="282" a="1"/>
  <c r="K11" i="282" s="1"/>
  <c r="J11" i="282" a="1"/>
  <c r="J11" i="282" s="1"/>
  <c r="I11" i="282" a="1"/>
  <c r="I11" i="282" s="1"/>
  <c r="H11" i="282" a="1"/>
  <c r="H11" i="282" s="1"/>
  <c r="G11" i="282" a="1"/>
  <c r="G11" i="282" s="1"/>
  <c r="F11" i="282" a="1"/>
  <c r="F11" i="282" s="1"/>
  <c r="E11" i="282" a="1"/>
  <c r="E11" i="282" s="1"/>
  <c r="C11" i="282"/>
  <c r="B11" i="282"/>
  <c r="A11" i="282"/>
  <c r="U7" i="282" a="1"/>
  <c r="U7" i="282" s="1"/>
  <c r="T7" i="282" a="1"/>
  <c r="T7" i="282" s="1"/>
  <c r="S7" i="282" a="1"/>
  <c r="S7" i="282" s="1"/>
  <c r="R7" i="282" a="1"/>
  <c r="R7" i="282" s="1"/>
  <c r="Q7" i="282" a="1"/>
  <c r="Q7" i="282" s="1"/>
  <c r="P7" i="282" a="1"/>
  <c r="P7" i="282" s="1"/>
  <c r="O7" i="282" a="1"/>
  <c r="O7" i="282" s="1"/>
  <c r="N7" i="282" a="1"/>
  <c r="N7" i="282" s="1"/>
  <c r="M7" i="282" a="1"/>
  <c r="M7" i="282" s="1"/>
  <c r="L7" i="282" a="1"/>
  <c r="L7" i="282" s="1"/>
  <c r="K7" i="282" a="1"/>
  <c r="K7" i="282" s="1"/>
  <c r="J7" i="282" a="1"/>
  <c r="J7" i="282" s="1"/>
  <c r="I7" i="282" a="1"/>
  <c r="I7" i="282" s="1"/>
  <c r="H7" i="282" a="1"/>
  <c r="H7" i="282" s="1"/>
  <c r="G7" i="282" a="1"/>
  <c r="G7" i="282" s="1"/>
  <c r="F7" i="282" a="1"/>
  <c r="F7" i="282" s="1"/>
  <c r="E7" i="282" a="1"/>
  <c r="E7" i="282" s="1"/>
  <c r="C7" i="282"/>
  <c r="B7" i="282"/>
  <c r="A7" i="282"/>
  <c r="U14" i="282" a="1"/>
  <c r="U14" i="282" s="1"/>
  <c r="T14" i="282" a="1"/>
  <c r="T14" i="282" s="1"/>
  <c r="S14" i="282" a="1"/>
  <c r="S14" i="282" s="1"/>
  <c r="R14" i="282" a="1"/>
  <c r="R14" i="282" s="1"/>
  <c r="Q14" i="282" a="1"/>
  <c r="Q14" i="282" s="1"/>
  <c r="P14" i="282" a="1"/>
  <c r="P14" i="282" s="1"/>
  <c r="O14" i="282" a="1"/>
  <c r="O14" i="282" s="1"/>
  <c r="N14" i="282" a="1"/>
  <c r="N14" i="282" s="1"/>
  <c r="M14" i="282" a="1"/>
  <c r="M14" i="282" s="1"/>
  <c r="L14" i="282" a="1"/>
  <c r="L14" i="282" s="1"/>
  <c r="K14" i="282" a="1"/>
  <c r="K14" i="282" s="1"/>
  <c r="J14" i="282" a="1"/>
  <c r="J14" i="282" s="1"/>
  <c r="I14" i="282" a="1"/>
  <c r="I14" i="282" s="1"/>
  <c r="H14" i="282" a="1"/>
  <c r="H14" i="282" s="1"/>
  <c r="G14" i="282" a="1"/>
  <c r="G14" i="282" s="1"/>
  <c r="F14" i="282" a="1"/>
  <c r="F14" i="282" s="1"/>
  <c r="E14" i="282" a="1"/>
  <c r="E14" i="282" s="1"/>
  <c r="C14" i="282"/>
  <c r="B14" i="282"/>
  <c r="A14" i="282"/>
  <c r="U15" i="282" a="1"/>
  <c r="U15" i="282" s="1"/>
  <c r="T15" i="282" a="1"/>
  <c r="T15" i="282" s="1"/>
  <c r="S15" i="282" a="1"/>
  <c r="S15" i="282" s="1"/>
  <c r="R15" i="282" a="1"/>
  <c r="R15" i="282" s="1"/>
  <c r="Q15" i="282" a="1"/>
  <c r="Q15" i="282" s="1"/>
  <c r="P15" i="282" a="1"/>
  <c r="P15" i="282" s="1"/>
  <c r="O15" i="282" a="1"/>
  <c r="O15" i="282" s="1"/>
  <c r="N15" i="282" a="1"/>
  <c r="N15" i="282" s="1"/>
  <c r="M15" i="282" a="1"/>
  <c r="M15" i="282" s="1"/>
  <c r="L15" i="282" a="1"/>
  <c r="L15" i="282" s="1"/>
  <c r="K15" i="282" a="1"/>
  <c r="K15" i="282" s="1"/>
  <c r="J15" i="282" a="1"/>
  <c r="J15" i="282" s="1"/>
  <c r="I15" i="282" a="1"/>
  <c r="I15" i="282" s="1"/>
  <c r="H15" i="282" a="1"/>
  <c r="H15" i="282" s="1"/>
  <c r="G15" i="282" a="1"/>
  <c r="G15" i="282" s="1"/>
  <c r="F15" i="282" a="1"/>
  <c r="F15" i="282" s="1"/>
  <c r="E15" i="282" a="1"/>
  <c r="E15" i="282" s="1"/>
  <c r="C15" i="282"/>
  <c r="B15" i="282"/>
  <c r="A15" i="282"/>
  <c r="U10" i="282" a="1"/>
  <c r="U10" i="282" s="1"/>
  <c r="T10" i="282" a="1"/>
  <c r="T10" i="282" s="1"/>
  <c r="S10" i="282" a="1"/>
  <c r="S10" i="282" s="1"/>
  <c r="R10" i="282" a="1"/>
  <c r="R10" i="282" s="1"/>
  <c r="Q10" i="282" a="1"/>
  <c r="Q10" i="282" s="1"/>
  <c r="P10" i="282" a="1"/>
  <c r="P10" i="282" s="1"/>
  <c r="O10" i="282" a="1"/>
  <c r="O10" i="282" s="1"/>
  <c r="N10" i="282" a="1"/>
  <c r="N10" i="282" s="1"/>
  <c r="M10" i="282" a="1"/>
  <c r="M10" i="282" s="1"/>
  <c r="L10" i="282" a="1"/>
  <c r="L10" i="282" s="1"/>
  <c r="K10" i="282" a="1"/>
  <c r="K10" i="282" s="1"/>
  <c r="J10" i="282" a="1"/>
  <c r="J10" i="282" s="1"/>
  <c r="I10" i="282" a="1"/>
  <c r="I10" i="282" s="1"/>
  <c r="H10" i="282" a="1"/>
  <c r="H10" i="282" s="1"/>
  <c r="G10" i="282" a="1"/>
  <c r="G10" i="282" s="1"/>
  <c r="F10" i="282" a="1"/>
  <c r="F10" i="282" s="1"/>
  <c r="E10" i="282" a="1"/>
  <c r="E10" i="282" s="1"/>
  <c r="C10" i="282"/>
  <c r="B10" i="282"/>
  <c r="A10" i="282"/>
  <c r="U9" i="282" a="1"/>
  <c r="U9" i="282" s="1"/>
  <c r="T9" i="282" a="1"/>
  <c r="T9" i="282" s="1"/>
  <c r="S9" i="282" a="1"/>
  <c r="S9" i="282" s="1"/>
  <c r="R9" i="282" a="1"/>
  <c r="R9" i="282" s="1"/>
  <c r="Q9" i="282" a="1"/>
  <c r="Q9" i="282" s="1"/>
  <c r="P9" i="282" a="1"/>
  <c r="P9" i="282" s="1"/>
  <c r="O9" i="282" a="1"/>
  <c r="O9" i="282" s="1"/>
  <c r="N9" i="282" a="1"/>
  <c r="N9" i="282" s="1"/>
  <c r="M9" i="282" a="1"/>
  <c r="M9" i="282" s="1"/>
  <c r="L9" i="282" a="1"/>
  <c r="L9" i="282" s="1"/>
  <c r="K9" i="282" a="1"/>
  <c r="K9" i="282" s="1"/>
  <c r="J9" i="282" a="1"/>
  <c r="J9" i="282" s="1"/>
  <c r="I9" i="282" a="1"/>
  <c r="I9" i="282" s="1"/>
  <c r="H9" i="282" a="1"/>
  <c r="H9" i="282" s="1"/>
  <c r="G9" i="282" a="1"/>
  <c r="G9" i="282" s="1"/>
  <c r="F9" i="282" a="1"/>
  <c r="F9" i="282" s="1"/>
  <c r="E9" i="282" a="1"/>
  <c r="E9" i="282" s="1"/>
  <c r="C9" i="282"/>
  <c r="B9" i="282"/>
  <c r="A9" i="282"/>
  <c r="U8" i="282" a="1"/>
  <c r="U8" i="282" s="1"/>
  <c r="T8" i="282" a="1"/>
  <c r="T8" i="282" s="1"/>
  <c r="S8" i="282" a="1"/>
  <c r="S8" i="282" s="1"/>
  <c r="R8" i="282" a="1"/>
  <c r="R8" i="282" s="1"/>
  <c r="Q8" i="282" a="1"/>
  <c r="Q8" i="282" s="1"/>
  <c r="P8" i="282" a="1"/>
  <c r="P8" i="282" s="1"/>
  <c r="O8" i="282" a="1"/>
  <c r="O8" i="282" s="1"/>
  <c r="N8" i="282" a="1"/>
  <c r="N8" i="282" s="1"/>
  <c r="M8" i="282" a="1"/>
  <c r="M8" i="282" s="1"/>
  <c r="L8" i="282" a="1"/>
  <c r="L8" i="282" s="1"/>
  <c r="K8" i="282" a="1"/>
  <c r="K8" i="282" s="1"/>
  <c r="J8" i="282" a="1"/>
  <c r="J8" i="282" s="1"/>
  <c r="I8" i="282" a="1"/>
  <c r="I8" i="282" s="1"/>
  <c r="H8" i="282" a="1"/>
  <c r="H8" i="282" s="1"/>
  <c r="G8" i="282" a="1"/>
  <c r="G8" i="282" s="1"/>
  <c r="F8" i="282" a="1"/>
  <c r="F8" i="282" s="1"/>
  <c r="E8" i="282" a="1"/>
  <c r="E8" i="282" s="1"/>
  <c r="C8" i="282"/>
  <c r="B8" i="282"/>
  <c r="A8" i="282"/>
  <c r="T18" i="281" a="1"/>
  <c r="T18" i="281" s="1"/>
  <c r="R18" i="281" a="1"/>
  <c r="R18" i="281" s="1"/>
  <c r="P18" i="281" a="1"/>
  <c r="P18" i="281" s="1"/>
  <c r="O18" i="281" a="1"/>
  <c r="O18" i="281" s="1"/>
  <c r="M18" i="281" a="1"/>
  <c r="M18" i="281" s="1"/>
  <c r="K18" i="281" a="1"/>
  <c r="K18" i="281" s="1"/>
  <c r="I18" i="281" a="1"/>
  <c r="I18" i="281" s="1"/>
  <c r="G18" i="281" a="1"/>
  <c r="G18" i="281" s="1"/>
  <c r="E18" i="281" a="1"/>
  <c r="E18" i="281" s="1"/>
  <c r="T17" i="281" a="1"/>
  <c r="T17" i="281" s="1"/>
  <c r="R17" i="281" a="1"/>
  <c r="R17" i="281" s="1"/>
  <c r="P17" i="281" a="1"/>
  <c r="P17" i="281" s="1"/>
  <c r="O17" i="281" a="1"/>
  <c r="O17" i="281" s="1"/>
  <c r="M17" i="281" a="1"/>
  <c r="M17" i="281" s="1"/>
  <c r="K17" i="281" a="1"/>
  <c r="K17" i="281" s="1"/>
  <c r="I17" i="281" a="1"/>
  <c r="I17" i="281" s="1"/>
  <c r="G17" i="281" a="1"/>
  <c r="G17" i="281" s="1"/>
  <c r="E17" i="281" a="1"/>
  <c r="E17" i="281" s="1"/>
  <c r="T16" i="281" a="1"/>
  <c r="T16" i="281" s="1"/>
  <c r="R16" i="281" a="1"/>
  <c r="R16" i="281" s="1"/>
  <c r="P16" i="281" a="1"/>
  <c r="P16" i="281" s="1"/>
  <c r="O16" i="281" a="1"/>
  <c r="O16" i="281" s="1"/>
  <c r="M16" i="281" a="1"/>
  <c r="M16" i="281" s="1"/>
  <c r="K16" i="281" a="1"/>
  <c r="K16" i="281" s="1"/>
  <c r="I16" i="281" a="1"/>
  <c r="I16" i="281" s="1"/>
  <c r="G16" i="281" a="1"/>
  <c r="G16" i="281" s="1"/>
  <c r="E16" i="281" a="1"/>
  <c r="E16" i="281" s="1"/>
  <c r="T15" i="281" a="1"/>
  <c r="T15" i="281" s="1"/>
  <c r="R15" i="281" a="1"/>
  <c r="R15" i="281" s="1"/>
  <c r="P15" i="281" a="1"/>
  <c r="P15" i="281" s="1"/>
  <c r="O15" i="281" a="1"/>
  <c r="O15" i="281" s="1"/>
  <c r="M15" i="281" a="1"/>
  <c r="M15" i="281" s="1"/>
  <c r="K15" i="281" a="1"/>
  <c r="K15" i="281" s="1"/>
  <c r="I15" i="281" a="1"/>
  <c r="I15" i="281" s="1"/>
  <c r="G15" i="281" a="1"/>
  <c r="G15" i="281" s="1"/>
  <c r="E15" i="281" a="1"/>
  <c r="E15" i="281" s="1"/>
  <c r="U8" i="281" a="1"/>
  <c r="U8" i="281" s="1"/>
  <c r="T8" i="281" a="1"/>
  <c r="T8" i="281" s="1"/>
  <c r="S8" i="281" a="1"/>
  <c r="S8" i="281" s="1"/>
  <c r="R8" i="281" a="1"/>
  <c r="R8" i="281" s="1"/>
  <c r="Q8" i="281" a="1"/>
  <c r="Q8" i="281" s="1"/>
  <c r="P8" i="281" a="1"/>
  <c r="P8" i="281" s="1"/>
  <c r="O8" i="281" a="1"/>
  <c r="O8" i="281" s="1"/>
  <c r="N8" i="281" a="1"/>
  <c r="N8" i="281" s="1"/>
  <c r="M8" i="281" a="1"/>
  <c r="M8" i="281" s="1"/>
  <c r="L8" i="281" a="1"/>
  <c r="L8" i="281" s="1"/>
  <c r="K8" i="281" a="1"/>
  <c r="K8" i="281" s="1"/>
  <c r="J8" i="281" a="1"/>
  <c r="J8" i="281" s="1"/>
  <c r="I8" i="281" a="1"/>
  <c r="I8" i="281" s="1"/>
  <c r="H8" i="281" a="1"/>
  <c r="H8" i="281" s="1"/>
  <c r="G8" i="281" a="1"/>
  <c r="G8" i="281" s="1"/>
  <c r="F8" i="281" a="1"/>
  <c r="F8" i="281" s="1"/>
  <c r="E8" i="281" a="1"/>
  <c r="E8" i="281" s="1"/>
  <c r="C8" i="281"/>
  <c r="B8" i="281"/>
  <c r="A8" i="281"/>
  <c r="U12" i="281" a="1"/>
  <c r="U12" i="281" s="1"/>
  <c r="T12" i="281" a="1"/>
  <c r="T12" i="281" s="1"/>
  <c r="S12" i="281" a="1"/>
  <c r="S12" i="281" s="1"/>
  <c r="R12" i="281" a="1"/>
  <c r="R12" i="281" s="1"/>
  <c r="Q12" i="281" a="1"/>
  <c r="Q12" i="281" s="1"/>
  <c r="P12" i="281" a="1"/>
  <c r="P12" i="281" s="1"/>
  <c r="O12" i="281" a="1"/>
  <c r="O12" i="281" s="1"/>
  <c r="N12" i="281" a="1"/>
  <c r="N12" i="281" s="1"/>
  <c r="M12" i="281" a="1"/>
  <c r="M12" i="281" s="1"/>
  <c r="L12" i="281" a="1"/>
  <c r="L12" i="281" s="1"/>
  <c r="K12" i="281" a="1"/>
  <c r="K12" i="281" s="1"/>
  <c r="J12" i="281" a="1"/>
  <c r="J12" i="281" s="1"/>
  <c r="I12" i="281" a="1"/>
  <c r="I12" i="281" s="1"/>
  <c r="H12" i="281" a="1"/>
  <c r="H12" i="281" s="1"/>
  <c r="G12" i="281" a="1"/>
  <c r="G12" i="281" s="1"/>
  <c r="F12" i="281" a="1"/>
  <c r="F12" i="281" s="1"/>
  <c r="E12" i="281" a="1"/>
  <c r="E12" i="281" s="1"/>
  <c r="C12" i="281"/>
  <c r="B12" i="281"/>
  <c r="A12" i="281"/>
  <c r="U14" i="281" a="1"/>
  <c r="U14" i="281" s="1"/>
  <c r="T14" i="281" a="1"/>
  <c r="T14" i="281" s="1"/>
  <c r="S14" i="281" a="1"/>
  <c r="S14" i="281" s="1"/>
  <c r="R14" i="281" a="1"/>
  <c r="R14" i="281" s="1"/>
  <c r="Q14" i="281" a="1"/>
  <c r="Q14" i="281" s="1"/>
  <c r="P14" i="281" a="1"/>
  <c r="P14" i="281" s="1"/>
  <c r="O14" i="281" a="1"/>
  <c r="O14" i="281" s="1"/>
  <c r="N14" i="281" a="1"/>
  <c r="N14" i="281" s="1"/>
  <c r="M14" i="281" a="1"/>
  <c r="M14" i="281" s="1"/>
  <c r="L14" i="281" a="1"/>
  <c r="L14" i="281" s="1"/>
  <c r="K14" i="281" a="1"/>
  <c r="K14" i="281" s="1"/>
  <c r="J14" i="281" a="1"/>
  <c r="J14" i="281" s="1"/>
  <c r="I14" i="281" a="1"/>
  <c r="I14" i="281" s="1"/>
  <c r="H14" i="281" a="1"/>
  <c r="H14" i="281" s="1"/>
  <c r="G14" i="281" a="1"/>
  <c r="G14" i="281" s="1"/>
  <c r="F14" i="281" a="1"/>
  <c r="F14" i="281" s="1"/>
  <c r="E14" i="281" a="1"/>
  <c r="E14" i="281" s="1"/>
  <c r="C14" i="281"/>
  <c r="B14" i="281"/>
  <c r="A14" i="281"/>
  <c r="U7" i="281" a="1"/>
  <c r="U7" i="281" s="1"/>
  <c r="T7" i="281" a="1"/>
  <c r="T7" i="281" s="1"/>
  <c r="S7" i="281" a="1"/>
  <c r="S7" i="281" s="1"/>
  <c r="R7" i="281" a="1"/>
  <c r="R7" i="281" s="1"/>
  <c r="Q7" i="281" a="1"/>
  <c r="Q7" i="281" s="1"/>
  <c r="P7" i="281" a="1"/>
  <c r="P7" i="281" s="1"/>
  <c r="O7" i="281" a="1"/>
  <c r="O7" i="281" s="1"/>
  <c r="N7" i="281" a="1"/>
  <c r="N7" i="281" s="1"/>
  <c r="M7" i="281" a="1"/>
  <c r="M7" i="281" s="1"/>
  <c r="L7" i="281" a="1"/>
  <c r="L7" i="281" s="1"/>
  <c r="K7" i="281" a="1"/>
  <c r="K7" i="281" s="1"/>
  <c r="J7" i="281" a="1"/>
  <c r="J7" i="281" s="1"/>
  <c r="I7" i="281" a="1"/>
  <c r="I7" i="281" s="1"/>
  <c r="H7" i="281" a="1"/>
  <c r="H7" i="281" s="1"/>
  <c r="G7" i="281" a="1"/>
  <c r="G7" i="281" s="1"/>
  <c r="F7" i="281" a="1"/>
  <c r="F7" i="281" s="1"/>
  <c r="E7" i="281" a="1"/>
  <c r="E7" i="281" s="1"/>
  <c r="C7" i="281"/>
  <c r="B7" i="281"/>
  <c r="A7" i="281"/>
  <c r="U6" i="281" a="1"/>
  <c r="U6" i="281" s="1"/>
  <c r="T6" i="281" a="1"/>
  <c r="T6" i="281" s="1"/>
  <c r="S6" i="281" a="1"/>
  <c r="S6" i="281" s="1"/>
  <c r="R6" i="281" a="1"/>
  <c r="R6" i="281" s="1"/>
  <c r="Q6" i="281" a="1"/>
  <c r="Q6" i="281" s="1"/>
  <c r="P6" i="281" a="1"/>
  <c r="P6" i="281" s="1"/>
  <c r="O6" i="281" a="1"/>
  <c r="O6" i="281" s="1"/>
  <c r="N6" i="281" a="1"/>
  <c r="N6" i="281" s="1"/>
  <c r="M6" i="281" a="1"/>
  <c r="M6" i="281" s="1"/>
  <c r="L6" i="281" a="1"/>
  <c r="L6" i="281" s="1"/>
  <c r="K6" i="281" a="1"/>
  <c r="K6" i="281" s="1"/>
  <c r="J6" i="281" a="1"/>
  <c r="J6" i="281" s="1"/>
  <c r="I6" i="281" a="1"/>
  <c r="I6" i="281" s="1"/>
  <c r="H6" i="281" a="1"/>
  <c r="H6" i="281" s="1"/>
  <c r="G6" i="281" a="1"/>
  <c r="G6" i="281" s="1"/>
  <c r="F6" i="281" a="1"/>
  <c r="F6" i="281" s="1"/>
  <c r="E6" i="281" a="1"/>
  <c r="E6" i="281" s="1"/>
  <c r="C6" i="281"/>
  <c r="B6" i="281"/>
  <c r="A6" i="281"/>
  <c r="U10" i="281" a="1"/>
  <c r="U10" i="281" s="1"/>
  <c r="T10" i="281" a="1"/>
  <c r="T10" i="281" s="1"/>
  <c r="S10" i="281" a="1"/>
  <c r="S10" i="281" s="1"/>
  <c r="R10" i="281" a="1"/>
  <c r="R10" i="281" s="1"/>
  <c r="Q10" i="281" a="1"/>
  <c r="Q10" i="281" s="1"/>
  <c r="P10" i="281" a="1"/>
  <c r="P10" i="281" s="1"/>
  <c r="O10" i="281" a="1"/>
  <c r="O10" i="281" s="1"/>
  <c r="N10" i="281" a="1"/>
  <c r="N10" i="281" s="1"/>
  <c r="M10" i="281" a="1"/>
  <c r="M10" i="281" s="1"/>
  <c r="L10" i="281" a="1"/>
  <c r="L10" i="281" s="1"/>
  <c r="K10" i="281" a="1"/>
  <c r="K10" i="281" s="1"/>
  <c r="J10" i="281" a="1"/>
  <c r="J10" i="281" s="1"/>
  <c r="I10" i="281" a="1"/>
  <c r="I10" i="281" s="1"/>
  <c r="H10" i="281" a="1"/>
  <c r="H10" i="281" s="1"/>
  <c r="G10" i="281" a="1"/>
  <c r="G10" i="281" s="1"/>
  <c r="F10" i="281" a="1"/>
  <c r="F10" i="281" s="1"/>
  <c r="E10" i="281" a="1"/>
  <c r="E10" i="281" s="1"/>
  <c r="C10" i="281"/>
  <c r="B10" i="281"/>
  <c r="A10" i="281"/>
  <c r="U11" i="281" a="1"/>
  <c r="U11" i="281" s="1"/>
  <c r="T11" i="281" a="1"/>
  <c r="T11" i="281" s="1"/>
  <c r="S11" i="281" a="1"/>
  <c r="S11" i="281" s="1"/>
  <c r="R11" i="281" a="1"/>
  <c r="R11" i="281" s="1"/>
  <c r="Q11" i="281" a="1"/>
  <c r="Q11" i="281" s="1"/>
  <c r="P11" i="281" a="1"/>
  <c r="P11" i="281" s="1"/>
  <c r="O11" i="281" a="1"/>
  <c r="O11" i="281" s="1"/>
  <c r="N11" i="281" a="1"/>
  <c r="N11" i="281" s="1"/>
  <c r="M11" i="281" a="1"/>
  <c r="M11" i="281" s="1"/>
  <c r="L11" i="281" a="1"/>
  <c r="L11" i="281" s="1"/>
  <c r="K11" i="281" a="1"/>
  <c r="K11" i="281" s="1"/>
  <c r="J11" i="281" a="1"/>
  <c r="J11" i="281" s="1"/>
  <c r="I11" i="281" a="1"/>
  <c r="I11" i="281" s="1"/>
  <c r="H11" i="281" a="1"/>
  <c r="H11" i="281" s="1"/>
  <c r="G11" i="281" a="1"/>
  <c r="G11" i="281" s="1"/>
  <c r="F11" i="281" a="1"/>
  <c r="F11" i="281" s="1"/>
  <c r="E11" i="281" a="1"/>
  <c r="E11" i="281" s="1"/>
  <c r="C11" i="281"/>
  <c r="B11" i="281"/>
  <c r="A11" i="281"/>
  <c r="U13" i="281" a="1"/>
  <c r="U13" i="281" s="1"/>
  <c r="T13" i="281" a="1"/>
  <c r="T13" i="281" s="1"/>
  <c r="S13" i="281" a="1"/>
  <c r="S13" i="281" s="1"/>
  <c r="R13" i="281" a="1"/>
  <c r="R13" i="281" s="1"/>
  <c r="Q13" i="281" a="1"/>
  <c r="Q13" i="281" s="1"/>
  <c r="P13" i="281" a="1"/>
  <c r="P13" i="281" s="1"/>
  <c r="O13" i="281" a="1"/>
  <c r="O13" i="281" s="1"/>
  <c r="N13" i="281" a="1"/>
  <c r="N13" i="281" s="1"/>
  <c r="M13" i="281" a="1"/>
  <c r="M13" i="281" s="1"/>
  <c r="L13" i="281" a="1"/>
  <c r="L13" i="281" s="1"/>
  <c r="K13" i="281" a="1"/>
  <c r="K13" i="281" s="1"/>
  <c r="J13" i="281" a="1"/>
  <c r="J13" i="281" s="1"/>
  <c r="I13" i="281" a="1"/>
  <c r="I13" i="281" s="1"/>
  <c r="H13" i="281" a="1"/>
  <c r="H13" i="281" s="1"/>
  <c r="G13" i="281" a="1"/>
  <c r="G13" i="281" s="1"/>
  <c r="F13" i="281" a="1"/>
  <c r="F13" i="281" s="1"/>
  <c r="E13" i="281" a="1"/>
  <c r="E13" i="281" s="1"/>
  <c r="C13" i="281"/>
  <c r="B13" i="281"/>
  <c r="A13" i="281"/>
  <c r="U9" i="281" a="1"/>
  <c r="U9" i="281" s="1"/>
  <c r="T9" i="281" a="1"/>
  <c r="T9" i="281" s="1"/>
  <c r="S9" i="281" a="1"/>
  <c r="S9" i="281" s="1"/>
  <c r="R9" i="281" a="1"/>
  <c r="R9" i="281" s="1"/>
  <c r="Q9" i="281" a="1"/>
  <c r="Q9" i="281" s="1"/>
  <c r="P9" i="281" a="1"/>
  <c r="P9" i="281" s="1"/>
  <c r="O9" i="281" a="1"/>
  <c r="O9" i="281" s="1"/>
  <c r="N9" i="281" a="1"/>
  <c r="N9" i="281" s="1"/>
  <c r="M9" i="281" a="1"/>
  <c r="M9" i="281" s="1"/>
  <c r="L9" i="281" a="1"/>
  <c r="L9" i="281" s="1"/>
  <c r="K9" i="281" a="1"/>
  <c r="K9" i="281" s="1"/>
  <c r="J9" i="281" a="1"/>
  <c r="J9" i="281" s="1"/>
  <c r="I9" i="281" a="1"/>
  <c r="I9" i="281" s="1"/>
  <c r="H9" i="281" a="1"/>
  <c r="H9" i="281" s="1"/>
  <c r="G9" i="281" a="1"/>
  <c r="G9" i="281" s="1"/>
  <c r="F9" i="281" a="1"/>
  <c r="F9" i="281" s="1"/>
  <c r="E9" i="281" a="1"/>
  <c r="E9" i="281" s="1"/>
  <c r="C9" i="281"/>
  <c r="B9" i="281"/>
  <c r="A9" i="281"/>
  <c r="T20" i="280" a="1"/>
  <c r="T20" i="280" s="1"/>
  <c r="R20" i="280" a="1"/>
  <c r="R20" i="280" s="1"/>
  <c r="P20" i="280" a="1"/>
  <c r="P20" i="280" s="1"/>
  <c r="O20" i="280" a="1"/>
  <c r="O20" i="280" s="1"/>
  <c r="M20" i="280" a="1"/>
  <c r="M20" i="280" s="1"/>
  <c r="K20" i="280" a="1"/>
  <c r="K20" i="280" s="1"/>
  <c r="I20" i="280" a="1"/>
  <c r="I20" i="280" s="1"/>
  <c r="G20" i="280" a="1"/>
  <c r="G20" i="280" s="1"/>
  <c r="E20" i="280" a="1"/>
  <c r="E20" i="280" s="1"/>
  <c r="T19" i="280" a="1"/>
  <c r="T19" i="280" s="1"/>
  <c r="R19" i="280" a="1"/>
  <c r="R19" i="280" s="1"/>
  <c r="P19" i="280" a="1"/>
  <c r="P19" i="280" s="1"/>
  <c r="O19" i="280" a="1"/>
  <c r="O19" i="280" s="1"/>
  <c r="M19" i="280" a="1"/>
  <c r="M19" i="280" s="1"/>
  <c r="K19" i="280" a="1"/>
  <c r="K19" i="280" s="1"/>
  <c r="I19" i="280" a="1"/>
  <c r="I19" i="280" s="1"/>
  <c r="G19" i="280" a="1"/>
  <c r="G19" i="280" s="1"/>
  <c r="E19" i="280" a="1"/>
  <c r="E19" i="280" s="1"/>
  <c r="T18" i="280" a="1"/>
  <c r="T18" i="280" s="1"/>
  <c r="R18" i="280" a="1"/>
  <c r="R18" i="280" s="1"/>
  <c r="P18" i="280" a="1"/>
  <c r="P18" i="280" s="1"/>
  <c r="O18" i="280" a="1"/>
  <c r="O18" i="280" s="1"/>
  <c r="M18" i="280" a="1"/>
  <c r="M18" i="280" s="1"/>
  <c r="K18" i="280" a="1"/>
  <c r="K18" i="280" s="1"/>
  <c r="I18" i="280" a="1"/>
  <c r="I18" i="280" s="1"/>
  <c r="G18" i="280" a="1"/>
  <c r="G18" i="280" s="1"/>
  <c r="E18" i="280" a="1"/>
  <c r="E18" i="280" s="1"/>
  <c r="T17" i="280" a="1"/>
  <c r="T17" i="280" s="1"/>
  <c r="R17" i="280" a="1"/>
  <c r="R17" i="280" s="1"/>
  <c r="P17" i="280" a="1"/>
  <c r="P17" i="280" s="1"/>
  <c r="O17" i="280" a="1"/>
  <c r="O17" i="280" s="1"/>
  <c r="M17" i="280" a="1"/>
  <c r="M17" i="280" s="1"/>
  <c r="K17" i="280" a="1"/>
  <c r="K17" i="280" s="1"/>
  <c r="I17" i="280" a="1"/>
  <c r="I17" i="280" s="1"/>
  <c r="G17" i="280" a="1"/>
  <c r="G17" i="280" s="1"/>
  <c r="E17" i="280" a="1"/>
  <c r="E17" i="280" s="1"/>
  <c r="U9" i="280" a="1"/>
  <c r="U9" i="280" s="1"/>
  <c r="T9" i="280" a="1"/>
  <c r="T9" i="280" s="1"/>
  <c r="S9" i="280" a="1"/>
  <c r="S9" i="280" s="1"/>
  <c r="R9" i="280" a="1"/>
  <c r="R9" i="280" s="1"/>
  <c r="Q9" i="280" a="1"/>
  <c r="Q9" i="280" s="1"/>
  <c r="P9" i="280" a="1"/>
  <c r="P9" i="280" s="1"/>
  <c r="O9" i="280" a="1"/>
  <c r="O9" i="280" s="1"/>
  <c r="N9" i="280" a="1"/>
  <c r="N9" i="280" s="1"/>
  <c r="M9" i="280" a="1"/>
  <c r="M9" i="280" s="1"/>
  <c r="L9" i="280" a="1"/>
  <c r="L9" i="280" s="1"/>
  <c r="K9" i="280" a="1"/>
  <c r="K9" i="280" s="1"/>
  <c r="J9" i="280" a="1"/>
  <c r="J9" i="280" s="1"/>
  <c r="I9" i="280" a="1"/>
  <c r="I9" i="280" s="1"/>
  <c r="H9" i="280" a="1"/>
  <c r="H9" i="280" s="1"/>
  <c r="G9" i="280" a="1"/>
  <c r="G9" i="280" s="1"/>
  <c r="F9" i="280" a="1"/>
  <c r="F9" i="280" s="1"/>
  <c r="E9" i="280" a="1"/>
  <c r="E9" i="280" s="1"/>
  <c r="C9" i="280"/>
  <c r="B9" i="280"/>
  <c r="A9" i="280"/>
  <c r="U8" i="280" a="1"/>
  <c r="U8" i="280" s="1"/>
  <c r="T8" i="280" a="1"/>
  <c r="T8" i="280" s="1"/>
  <c r="S8" i="280" a="1"/>
  <c r="S8" i="280" s="1"/>
  <c r="R8" i="280" a="1"/>
  <c r="R8" i="280" s="1"/>
  <c r="Q8" i="280" a="1"/>
  <c r="Q8" i="280" s="1"/>
  <c r="P8" i="280" a="1"/>
  <c r="P8" i="280" s="1"/>
  <c r="O8" i="280" a="1"/>
  <c r="O8" i="280" s="1"/>
  <c r="N8" i="280" a="1"/>
  <c r="N8" i="280" s="1"/>
  <c r="M8" i="280" a="1"/>
  <c r="M8" i="280" s="1"/>
  <c r="L8" i="280" a="1"/>
  <c r="L8" i="280" s="1"/>
  <c r="K8" i="280" a="1"/>
  <c r="K8" i="280" s="1"/>
  <c r="J8" i="280" a="1"/>
  <c r="J8" i="280" s="1"/>
  <c r="I8" i="280" a="1"/>
  <c r="I8" i="280" s="1"/>
  <c r="H8" i="280" a="1"/>
  <c r="H8" i="280" s="1"/>
  <c r="G8" i="280" a="1"/>
  <c r="G8" i="280" s="1"/>
  <c r="F8" i="280" a="1"/>
  <c r="F8" i="280" s="1"/>
  <c r="E8" i="280" a="1"/>
  <c r="E8" i="280" s="1"/>
  <c r="C8" i="280"/>
  <c r="B8" i="280"/>
  <c r="A8" i="280"/>
  <c r="U13" i="280" a="1"/>
  <c r="U13" i="280" s="1"/>
  <c r="T13" i="280" a="1"/>
  <c r="T13" i="280" s="1"/>
  <c r="S13" i="280" a="1"/>
  <c r="S13" i="280" s="1"/>
  <c r="R13" i="280" a="1"/>
  <c r="R13" i="280" s="1"/>
  <c r="Q13" i="280" a="1"/>
  <c r="Q13" i="280" s="1"/>
  <c r="P13" i="280" a="1"/>
  <c r="P13" i="280" s="1"/>
  <c r="O13" i="280" a="1"/>
  <c r="O13" i="280" s="1"/>
  <c r="N13" i="280" a="1"/>
  <c r="N13" i="280" s="1"/>
  <c r="M13" i="280" a="1"/>
  <c r="M13" i="280" s="1"/>
  <c r="L13" i="280" a="1"/>
  <c r="L13" i="280" s="1"/>
  <c r="K13" i="280" a="1"/>
  <c r="K13" i="280" s="1"/>
  <c r="J13" i="280" a="1"/>
  <c r="J13" i="280" s="1"/>
  <c r="I13" i="280" a="1"/>
  <c r="I13" i="280" s="1"/>
  <c r="H13" i="280" a="1"/>
  <c r="H13" i="280" s="1"/>
  <c r="G13" i="280" a="1"/>
  <c r="G13" i="280" s="1"/>
  <c r="F13" i="280" a="1"/>
  <c r="F13" i="280" s="1"/>
  <c r="E13" i="280" a="1"/>
  <c r="E13" i="280" s="1"/>
  <c r="C13" i="280"/>
  <c r="B13" i="280"/>
  <c r="A13" i="280"/>
  <c r="U10" i="280" a="1"/>
  <c r="U10" i="280" s="1"/>
  <c r="T10" i="280" a="1"/>
  <c r="T10" i="280" s="1"/>
  <c r="S10" i="280" a="1"/>
  <c r="S10" i="280" s="1"/>
  <c r="R10" i="280" a="1"/>
  <c r="R10" i="280" s="1"/>
  <c r="Q10" i="280" a="1"/>
  <c r="Q10" i="280" s="1"/>
  <c r="P10" i="280" a="1"/>
  <c r="P10" i="280" s="1"/>
  <c r="O10" i="280" a="1"/>
  <c r="O10" i="280" s="1"/>
  <c r="N10" i="280" a="1"/>
  <c r="N10" i="280" s="1"/>
  <c r="M10" i="280" a="1"/>
  <c r="M10" i="280" s="1"/>
  <c r="L10" i="280" a="1"/>
  <c r="L10" i="280" s="1"/>
  <c r="K10" i="280" a="1"/>
  <c r="K10" i="280" s="1"/>
  <c r="J10" i="280" a="1"/>
  <c r="J10" i="280" s="1"/>
  <c r="I10" i="280" a="1"/>
  <c r="I10" i="280" s="1"/>
  <c r="H10" i="280" a="1"/>
  <c r="H10" i="280" s="1"/>
  <c r="G10" i="280" a="1"/>
  <c r="G10" i="280" s="1"/>
  <c r="F10" i="280" a="1"/>
  <c r="F10" i="280" s="1"/>
  <c r="E10" i="280" a="1"/>
  <c r="E10" i="280" s="1"/>
  <c r="C10" i="280"/>
  <c r="B10" i="280"/>
  <c r="A10" i="280"/>
  <c r="U7" i="280" a="1"/>
  <c r="U7" i="280" s="1"/>
  <c r="T7" i="280" a="1"/>
  <c r="T7" i="280" s="1"/>
  <c r="S7" i="280" a="1"/>
  <c r="S7" i="280" s="1"/>
  <c r="R7" i="280" a="1"/>
  <c r="R7" i="280" s="1"/>
  <c r="Q7" i="280" a="1"/>
  <c r="Q7" i="280" s="1"/>
  <c r="P7" i="280" a="1"/>
  <c r="P7" i="280" s="1"/>
  <c r="O7" i="280" a="1"/>
  <c r="O7" i="280" s="1"/>
  <c r="N7" i="280" a="1"/>
  <c r="N7" i="280" s="1"/>
  <c r="M7" i="280" a="1"/>
  <c r="M7" i="280" s="1"/>
  <c r="L7" i="280" a="1"/>
  <c r="L7" i="280" s="1"/>
  <c r="K7" i="280" a="1"/>
  <c r="K7" i="280" s="1"/>
  <c r="J7" i="280" a="1"/>
  <c r="J7" i="280" s="1"/>
  <c r="I7" i="280" a="1"/>
  <c r="I7" i="280" s="1"/>
  <c r="H7" i="280" a="1"/>
  <c r="H7" i="280" s="1"/>
  <c r="G7" i="280" a="1"/>
  <c r="G7" i="280" s="1"/>
  <c r="F7" i="280" a="1"/>
  <c r="F7" i="280" s="1"/>
  <c r="E7" i="280" a="1"/>
  <c r="E7" i="280" s="1"/>
  <c r="C7" i="280"/>
  <c r="B7" i="280"/>
  <c r="A7" i="280"/>
  <c r="U12" i="280" a="1"/>
  <c r="U12" i="280" s="1"/>
  <c r="T12" i="280" a="1"/>
  <c r="T12" i="280" s="1"/>
  <c r="S12" i="280" a="1"/>
  <c r="S12" i="280" s="1"/>
  <c r="R12" i="280" a="1"/>
  <c r="R12" i="280" s="1"/>
  <c r="Q12" i="280" a="1"/>
  <c r="Q12" i="280" s="1"/>
  <c r="P12" i="280" a="1"/>
  <c r="P12" i="280" s="1"/>
  <c r="O12" i="280" a="1"/>
  <c r="O12" i="280" s="1"/>
  <c r="N12" i="280" a="1"/>
  <c r="N12" i="280" s="1"/>
  <c r="M12" i="280" a="1"/>
  <c r="M12" i="280" s="1"/>
  <c r="L12" i="280" a="1"/>
  <c r="L12" i="280" s="1"/>
  <c r="K12" i="280" a="1"/>
  <c r="K12" i="280" s="1"/>
  <c r="J12" i="280" a="1"/>
  <c r="J12" i="280" s="1"/>
  <c r="I12" i="280" a="1"/>
  <c r="I12" i="280" s="1"/>
  <c r="H12" i="280" a="1"/>
  <c r="H12" i="280" s="1"/>
  <c r="G12" i="280" a="1"/>
  <c r="G12" i="280" s="1"/>
  <c r="F12" i="280" a="1"/>
  <c r="F12" i="280" s="1"/>
  <c r="E12" i="280" a="1"/>
  <c r="E12" i="280" s="1"/>
  <c r="C12" i="280"/>
  <c r="B12" i="280"/>
  <c r="A12" i="280"/>
  <c r="U11" i="280" a="1"/>
  <c r="U11" i="280" s="1"/>
  <c r="T11" i="280" a="1"/>
  <c r="T11" i="280" s="1"/>
  <c r="S11" i="280" a="1"/>
  <c r="S11" i="280" s="1"/>
  <c r="R11" i="280" a="1"/>
  <c r="R11" i="280" s="1"/>
  <c r="Q11" i="280" a="1"/>
  <c r="Q11" i="280" s="1"/>
  <c r="P11" i="280" a="1"/>
  <c r="P11" i="280" s="1"/>
  <c r="O11" i="280" a="1"/>
  <c r="O11" i="280" s="1"/>
  <c r="N11" i="280" a="1"/>
  <c r="N11" i="280" s="1"/>
  <c r="M11" i="280" a="1"/>
  <c r="M11" i="280" s="1"/>
  <c r="L11" i="280" a="1"/>
  <c r="L11" i="280" s="1"/>
  <c r="K11" i="280" a="1"/>
  <c r="K11" i="280" s="1"/>
  <c r="J11" i="280" a="1"/>
  <c r="J11" i="280" s="1"/>
  <c r="I11" i="280" a="1"/>
  <c r="I11" i="280" s="1"/>
  <c r="H11" i="280" a="1"/>
  <c r="H11" i="280" s="1"/>
  <c r="G11" i="280" a="1"/>
  <c r="G11" i="280" s="1"/>
  <c r="F11" i="280" a="1"/>
  <c r="F11" i="280" s="1"/>
  <c r="E11" i="280" a="1"/>
  <c r="E11" i="280" s="1"/>
  <c r="C11" i="280"/>
  <c r="B11" i="280"/>
  <c r="A11" i="280"/>
  <c r="U15" i="280" a="1"/>
  <c r="U15" i="280" s="1"/>
  <c r="T15" i="280" a="1"/>
  <c r="T15" i="280" s="1"/>
  <c r="S15" i="280" a="1"/>
  <c r="S15" i="280" s="1"/>
  <c r="R15" i="280" a="1"/>
  <c r="R15" i="280" s="1"/>
  <c r="Q15" i="280" a="1"/>
  <c r="Q15" i="280" s="1"/>
  <c r="P15" i="280" a="1"/>
  <c r="P15" i="280" s="1"/>
  <c r="N15" i="280" a="1"/>
  <c r="N15" i="280" s="1"/>
  <c r="M15" i="280" a="1"/>
  <c r="M15" i="280" s="1"/>
  <c r="L15" i="280" a="1"/>
  <c r="L15" i="280" s="1"/>
  <c r="K15" i="280" a="1"/>
  <c r="K15" i="280" s="1"/>
  <c r="J15" i="280" a="1"/>
  <c r="J15" i="280" s="1"/>
  <c r="I15" i="280" a="1"/>
  <c r="I15" i="280" s="1"/>
  <c r="H15" i="280" a="1"/>
  <c r="H15" i="280" s="1"/>
  <c r="G15" i="280" a="1"/>
  <c r="G15" i="280" s="1"/>
  <c r="F15" i="280" a="1"/>
  <c r="F15" i="280" s="1"/>
  <c r="E15" i="280" a="1"/>
  <c r="E15" i="280" s="1"/>
  <c r="C15" i="280"/>
  <c r="B15" i="280"/>
  <c r="A15" i="280"/>
  <c r="U6" i="280" a="1"/>
  <c r="U6" i="280" s="1"/>
  <c r="T6" i="280" a="1"/>
  <c r="T6" i="280" s="1"/>
  <c r="S6" i="280" a="1"/>
  <c r="S6" i="280" s="1"/>
  <c r="R6" i="280" a="1"/>
  <c r="R6" i="280" s="1"/>
  <c r="Q6" i="280" a="1"/>
  <c r="Q6" i="280" s="1"/>
  <c r="P6" i="280" a="1"/>
  <c r="P6" i="280" s="1"/>
  <c r="O6" i="280" a="1"/>
  <c r="O6" i="280" s="1"/>
  <c r="N6" i="280" a="1"/>
  <c r="N6" i="280" s="1"/>
  <c r="M6" i="280" a="1"/>
  <c r="M6" i="280" s="1"/>
  <c r="L6" i="280" a="1"/>
  <c r="L6" i="280" s="1"/>
  <c r="K6" i="280" a="1"/>
  <c r="K6" i="280" s="1"/>
  <c r="J6" i="280" a="1"/>
  <c r="J6" i="280" s="1"/>
  <c r="I6" i="280" a="1"/>
  <c r="I6" i="280" s="1"/>
  <c r="H6" i="280" a="1"/>
  <c r="H6" i="280" s="1"/>
  <c r="G6" i="280" a="1"/>
  <c r="G6" i="280" s="1"/>
  <c r="F6" i="280" a="1"/>
  <c r="F6" i="280" s="1"/>
  <c r="E6" i="280" a="1"/>
  <c r="E6" i="280" s="1"/>
  <c r="C6" i="280"/>
  <c r="B6" i="280"/>
  <c r="A6" i="280"/>
  <c r="U16" i="280" a="1"/>
  <c r="U16" i="280" s="1"/>
  <c r="T16" i="280" a="1"/>
  <c r="T16" i="280" s="1"/>
  <c r="S16" i="280" a="1"/>
  <c r="S16" i="280" s="1"/>
  <c r="R16" i="280" a="1"/>
  <c r="R16" i="280" s="1"/>
  <c r="Q16" i="280" a="1"/>
  <c r="Q16" i="280" s="1"/>
  <c r="P16" i="280" a="1"/>
  <c r="P16" i="280" s="1"/>
  <c r="O16" i="280" a="1"/>
  <c r="O16" i="280" s="1"/>
  <c r="N16" i="280" a="1"/>
  <c r="N16" i="280" s="1"/>
  <c r="M16" i="280" a="1"/>
  <c r="M16" i="280" s="1"/>
  <c r="L16" i="280" a="1"/>
  <c r="L16" i="280" s="1"/>
  <c r="K16" i="280" a="1"/>
  <c r="K16" i="280" s="1"/>
  <c r="J16" i="280" a="1"/>
  <c r="J16" i="280" s="1"/>
  <c r="I16" i="280" a="1"/>
  <c r="I16" i="280" s="1"/>
  <c r="H16" i="280" a="1"/>
  <c r="H16" i="280" s="1"/>
  <c r="G16" i="280" a="1"/>
  <c r="G16" i="280" s="1"/>
  <c r="F16" i="280" a="1"/>
  <c r="F16" i="280" s="1"/>
  <c r="E16" i="280" a="1"/>
  <c r="E16" i="280" s="1"/>
  <c r="C16" i="280"/>
  <c r="B16" i="280"/>
  <c r="A16" i="280"/>
  <c r="U14" i="280" a="1"/>
  <c r="U14" i="280" s="1"/>
  <c r="T14" i="280" a="1"/>
  <c r="T14" i="280" s="1"/>
  <c r="S14" i="280" a="1"/>
  <c r="S14" i="280" s="1"/>
  <c r="R14" i="280" a="1"/>
  <c r="R14" i="280" s="1"/>
  <c r="Q14" i="280" a="1"/>
  <c r="Q14" i="280" s="1"/>
  <c r="P14" i="280" a="1"/>
  <c r="P14" i="280" s="1"/>
  <c r="O14" i="280" a="1"/>
  <c r="O14" i="280" s="1"/>
  <c r="N14" i="280" a="1"/>
  <c r="N14" i="280" s="1"/>
  <c r="M14" i="280" a="1"/>
  <c r="M14" i="280" s="1"/>
  <c r="L14" i="280" a="1"/>
  <c r="L14" i="280" s="1"/>
  <c r="K14" i="280" a="1"/>
  <c r="K14" i="280" s="1"/>
  <c r="J14" i="280" a="1"/>
  <c r="J14" i="280" s="1"/>
  <c r="I14" i="280" a="1"/>
  <c r="I14" i="280" s="1"/>
  <c r="H14" i="280" a="1"/>
  <c r="H14" i="280" s="1"/>
  <c r="G14" i="280" a="1"/>
  <c r="G14" i="280" s="1"/>
  <c r="F14" i="280" a="1"/>
  <c r="F14" i="280" s="1"/>
  <c r="E14" i="280" a="1"/>
  <c r="E14" i="280" s="1"/>
  <c r="C14" i="280"/>
  <c r="B14" i="280"/>
  <c r="A14" i="280"/>
  <c r="T20" i="279" a="1"/>
  <c r="T20" i="279" s="1"/>
  <c r="R20" i="279" a="1"/>
  <c r="R20" i="279" s="1"/>
  <c r="P20" i="279" a="1"/>
  <c r="P20" i="279" s="1"/>
  <c r="O20" i="279" a="1"/>
  <c r="O20" i="279" s="1"/>
  <c r="M20" i="279" a="1"/>
  <c r="M20" i="279" s="1"/>
  <c r="K20" i="279" a="1"/>
  <c r="K20" i="279" s="1"/>
  <c r="I20" i="279" a="1"/>
  <c r="I20" i="279" s="1"/>
  <c r="G20" i="279" a="1"/>
  <c r="G20" i="279" s="1"/>
  <c r="E20" i="279" a="1"/>
  <c r="E20" i="279" s="1"/>
  <c r="T19" i="279" a="1"/>
  <c r="T19" i="279" s="1"/>
  <c r="R19" i="279" a="1"/>
  <c r="R19" i="279" s="1"/>
  <c r="P19" i="279" a="1"/>
  <c r="P19" i="279" s="1"/>
  <c r="O19" i="279" a="1"/>
  <c r="O19" i="279" s="1"/>
  <c r="M19" i="279" a="1"/>
  <c r="M19" i="279" s="1"/>
  <c r="K19" i="279" a="1"/>
  <c r="K19" i="279" s="1"/>
  <c r="I19" i="279" a="1"/>
  <c r="I19" i="279" s="1"/>
  <c r="G19" i="279" a="1"/>
  <c r="G19" i="279" s="1"/>
  <c r="E19" i="279" a="1"/>
  <c r="E19" i="279" s="1"/>
  <c r="T18" i="279" a="1"/>
  <c r="T18" i="279" s="1"/>
  <c r="R18" i="279" a="1"/>
  <c r="R18" i="279" s="1"/>
  <c r="P18" i="279" a="1"/>
  <c r="P18" i="279" s="1"/>
  <c r="O18" i="279" a="1"/>
  <c r="O18" i="279" s="1"/>
  <c r="M18" i="279" a="1"/>
  <c r="M18" i="279" s="1"/>
  <c r="K18" i="279" a="1"/>
  <c r="K18" i="279" s="1"/>
  <c r="I18" i="279" a="1"/>
  <c r="I18" i="279" s="1"/>
  <c r="G18" i="279" a="1"/>
  <c r="G18" i="279" s="1"/>
  <c r="E18" i="279" a="1"/>
  <c r="E18" i="279" s="1"/>
  <c r="T17" i="279" a="1"/>
  <c r="T17" i="279" s="1"/>
  <c r="R17" i="279" a="1"/>
  <c r="R17" i="279" s="1"/>
  <c r="P17" i="279" a="1"/>
  <c r="P17" i="279" s="1"/>
  <c r="O17" i="279" a="1"/>
  <c r="O17" i="279" s="1"/>
  <c r="M17" i="279" a="1"/>
  <c r="M17" i="279" s="1"/>
  <c r="K17" i="279" a="1"/>
  <c r="K17" i="279" s="1"/>
  <c r="I17" i="279" a="1"/>
  <c r="I17" i="279" s="1"/>
  <c r="G17" i="279" a="1"/>
  <c r="G17" i="279" s="1"/>
  <c r="E17" i="279" a="1"/>
  <c r="E17" i="279" s="1"/>
  <c r="U9" i="279" a="1"/>
  <c r="U9" i="279" s="1"/>
  <c r="T9" i="279" a="1"/>
  <c r="T9" i="279" s="1"/>
  <c r="S9" i="279" a="1"/>
  <c r="S9" i="279" s="1"/>
  <c r="R9" i="279" a="1"/>
  <c r="R9" i="279" s="1"/>
  <c r="Q9" i="279" a="1"/>
  <c r="Q9" i="279" s="1"/>
  <c r="P9" i="279" a="1"/>
  <c r="P9" i="279" s="1"/>
  <c r="O9" i="279" a="1"/>
  <c r="O9" i="279" s="1"/>
  <c r="N9" i="279" a="1"/>
  <c r="N9" i="279" s="1"/>
  <c r="M9" i="279" a="1"/>
  <c r="M9" i="279" s="1"/>
  <c r="L9" i="279" a="1"/>
  <c r="L9" i="279" s="1"/>
  <c r="K9" i="279" a="1"/>
  <c r="K9" i="279" s="1"/>
  <c r="J9" i="279" a="1"/>
  <c r="J9" i="279" s="1"/>
  <c r="I9" i="279" a="1"/>
  <c r="I9" i="279" s="1"/>
  <c r="H9" i="279" a="1"/>
  <c r="H9" i="279" s="1"/>
  <c r="G9" i="279" a="1"/>
  <c r="G9" i="279" s="1"/>
  <c r="F9" i="279" a="1"/>
  <c r="F9" i="279" s="1"/>
  <c r="E9" i="279" a="1"/>
  <c r="E9" i="279" s="1"/>
  <c r="C9" i="279"/>
  <c r="B9" i="279"/>
  <c r="A9" i="279"/>
  <c r="U15" i="279" a="1"/>
  <c r="U15" i="279" s="1"/>
  <c r="T15" i="279" a="1"/>
  <c r="T15" i="279" s="1"/>
  <c r="S15" i="279" a="1"/>
  <c r="S15" i="279" s="1"/>
  <c r="R15" i="279" a="1"/>
  <c r="R15" i="279" s="1"/>
  <c r="Q15" i="279" a="1"/>
  <c r="Q15" i="279" s="1"/>
  <c r="P15" i="279" a="1"/>
  <c r="P15" i="279" s="1"/>
  <c r="O15" i="279" a="1"/>
  <c r="O15" i="279" s="1"/>
  <c r="N15" i="279" a="1"/>
  <c r="N15" i="279" s="1"/>
  <c r="M15" i="279" a="1"/>
  <c r="M15" i="279" s="1"/>
  <c r="L15" i="279" a="1"/>
  <c r="L15" i="279" s="1"/>
  <c r="K15" i="279" a="1"/>
  <c r="K15" i="279" s="1"/>
  <c r="J15" i="279" a="1"/>
  <c r="J15" i="279" s="1"/>
  <c r="I15" i="279" a="1"/>
  <c r="I15" i="279" s="1"/>
  <c r="H15" i="279" a="1"/>
  <c r="H15" i="279" s="1"/>
  <c r="G15" i="279" a="1"/>
  <c r="G15" i="279" s="1"/>
  <c r="F15" i="279" a="1"/>
  <c r="F15" i="279" s="1"/>
  <c r="E15" i="279" a="1"/>
  <c r="E15" i="279" s="1"/>
  <c r="C15" i="279"/>
  <c r="B15" i="279"/>
  <c r="A15" i="279"/>
  <c r="U6" i="279" a="1"/>
  <c r="U6" i="279" s="1"/>
  <c r="T6" i="279" a="1"/>
  <c r="T6" i="279" s="1"/>
  <c r="S6" i="279" a="1"/>
  <c r="S6" i="279" s="1"/>
  <c r="R6" i="279" a="1"/>
  <c r="R6" i="279" s="1"/>
  <c r="Q6" i="279" a="1"/>
  <c r="Q6" i="279" s="1"/>
  <c r="P6" i="279" a="1"/>
  <c r="P6" i="279" s="1"/>
  <c r="O6" i="279" a="1"/>
  <c r="O6" i="279" s="1"/>
  <c r="N6" i="279" a="1"/>
  <c r="N6" i="279" s="1"/>
  <c r="M6" i="279" a="1"/>
  <c r="M6" i="279" s="1"/>
  <c r="L6" i="279" a="1"/>
  <c r="L6" i="279" s="1"/>
  <c r="K6" i="279" a="1"/>
  <c r="K6" i="279" s="1"/>
  <c r="J6" i="279" a="1"/>
  <c r="J6" i="279" s="1"/>
  <c r="I6" i="279" a="1"/>
  <c r="I6" i="279" s="1"/>
  <c r="H6" i="279" a="1"/>
  <c r="H6" i="279" s="1"/>
  <c r="G6" i="279" a="1"/>
  <c r="G6" i="279" s="1"/>
  <c r="F6" i="279" a="1"/>
  <c r="F6" i="279" s="1"/>
  <c r="E6" i="279" a="1"/>
  <c r="E6" i="279" s="1"/>
  <c r="C6" i="279"/>
  <c r="B6" i="279"/>
  <c r="A6" i="279"/>
  <c r="U13" i="279" a="1"/>
  <c r="U13" i="279" s="1"/>
  <c r="T13" i="279" a="1"/>
  <c r="T13" i="279" s="1"/>
  <c r="S13" i="279" a="1"/>
  <c r="S13" i="279" s="1"/>
  <c r="R13" i="279" a="1"/>
  <c r="R13" i="279" s="1"/>
  <c r="Q13" i="279" a="1"/>
  <c r="Q13" i="279" s="1"/>
  <c r="P13" i="279" a="1"/>
  <c r="P13" i="279" s="1"/>
  <c r="O13" i="279" a="1"/>
  <c r="O13" i="279" s="1"/>
  <c r="N13" i="279" a="1"/>
  <c r="N13" i="279" s="1"/>
  <c r="M13" i="279" a="1"/>
  <c r="M13" i="279" s="1"/>
  <c r="L13" i="279" a="1"/>
  <c r="L13" i="279" s="1"/>
  <c r="K13" i="279" a="1"/>
  <c r="K13" i="279" s="1"/>
  <c r="J13" i="279" a="1"/>
  <c r="J13" i="279" s="1"/>
  <c r="I13" i="279" a="1"/>
  <c r="I13" i="279" s="1"/>
  <c r="H13" i="279" a="1"/>
  <c r="H13" i="279" s="1"/>
  <c r="G13" i="279" a="1"/>
  <c r="G13" i="279" s="1"/>
  <c r="F13" i="279" a="1"/>
  <c r="F13" i="279" s="1"/>
  <c r="E13" i="279" a="1"/>
  <c r="E13" i="279" s="1"/>
  <c r="C13" i="279"/>
  <c r="B13" i="279"/>
  <c r="A13" i="279"/>
  <c r="U16" i="279" a="1"/>
  <c r="U16" i="279" s="1"/>
  <c r="T16" i="279" a="1"/>
  <c r="T16" i="279" s="1"/>
  <c r="S16" i="279" a="1"/>
  <c r="S16" i="279" s="1"/>
  <c r="R16" i="279" a="1"/>
  <c r="R16" i="279" s="1"/>
  <c r="Q16" i="279" a="1"/>
  <c r="Q16" i="279" s="1"/>
  <c r="P16" i="279" a="1"/>
  <c r="P16" i="279" s="1"/>
  <c r="O16" i="279" a="1"/>
  <c r="O16" i="279" s="1"/>
  <c r="N16" i="279" a="1"/>
  <c r="N16" i="279" s="1"/>
  <c r="M16" i="279" a="1"/>
  <c r="M16" i="279" s="1"/>
  <c r="L16" i="279" a="1"/>
  <c r="L16" i="279" s="1"/>
  <c r="K16" i="279" a="1"/>
  <c r="K16" i="279" s="1"/>
  <c r="J16" i="279" a="1"/>
  <c r="J16" i="279" s="1"/>
  <c r="I16" i="279" a="1"/>
  <c r="I16" i="279" s="1"/>
  <c r="H16" i="279" a="1"/>
  <c r="H16" i="279" s="1"/>
  <c r="G16" i="279" a="1"/>
  <c r="G16" i="279" s="1"/>
  <c r="F16" i="279" a="1"/>
  <c r="F16" i="279" s="1"/>
  <c r="E16" i="279" a="1"/>
  <c r="E16" i="279" s="1"/>
  <c r="C16" i="279"/>
  <c r="B16" i="279"/>
  <c r="A16" i="279"/>
  <c r="U10" i="279" a="1"/>
  <c r="U10" i="279" s="1"/>
  <c r="T10" i="279" a="1"/>
  <c r="T10" i="279" s="1"/>
  <c r="S10" i="279" a="1"/>
  <c r="S10" i="279" s="1"/>
  <c r="R10" i="279" a="1"/>
  <c r="R10" i="279" s="1"/>
  <c r="Q10" i="279" a="1"/>
  <c r="Q10" i="279" s="1"/>
  <c r="P10" i="279" a="1"/>
  <c r="P10" i="279" s="1"/>
  <c r="O10" i="279" a="1"/>
  <c r="O10" i="279" s="1"/>
  <c r="N10" i="279" a="1"/>
  <c r="N10" i="279" s="1"/>
  <c r="M10" i="279" a="1"/>
  <c r="M10" i="279" s="1"/>
  <c r="L10" i="279" a="1"/>
  <c r="L10" i="279" s="1"/>
  <c r="K10" i="279" a="1"/>
  <c r="K10" i="279" s="1"/>
  <c r="J10" i="279" a="1"/>
  <c r="J10" i="279" s="1"/>
  <c r="I10" i="279" a="1"/>
  <c r="I10" i="279" s="1"/>
  <c r="H10" i="279" a="1"/>
  <c r="H10" i="279" s="1"/>
  <c r="G10" i="279" a="1"/>
  <c r="G10" i="279" s="1"/>
  <c r="F10" i="279" a="1"/>
  <c r="F10" i="279" s="1"/>
  <c r="E10" i="279" a="1"/>
  <c r="E10" i="279" s="1"/>
  <c r="C10" i="279"/>
  <c r="B10" i="279"/>
  <c r="A10" i="279"/>
  <c r="U8" i="279" a="1"/>
  <c r="U8" i="279" s="1"/>
  <c r="T8" i="279" a="1"/>
  <c r="T8" i="279" s="1"/>
  <c r="S8" i="279" a="1"/>
  <c r="S8" i="279" s="1"/>
  <c r="R8" i="279" a="1"/>
  <c r="R8" i="279" s="1"/>
  <c r="Q8" i="279" a="1"/>
  <c r="Q8" i="279" s="1"/>
  <c r="P8" i="279" a="1"/>
  <c r="P8" i="279" s="1"/>
  <c r="O8" i="279" a="1"/>
  <c r="O8" i="279" s="1"/>
  <c r="N8" i="279" a="1"/>
  <c r="N8" i="279" s="1"/>
  <c r="M8" i="279" a="1"/>
  <c r="M8" i="279" s="1"/>
  <c r="L8" i="279" a="1"/>
  <c r="L8" i="279" s="1"/>
  <c r="K8" i="279" a="1"/>
  <c r="K8" i="279" s="1"/>
  <c r="J8" i="279" a="1"/>
  <c r="J8" i="279" s="1"/>
  <c r="I8" i="279" a="1"/>
  <c r="I8" i="279" s="1"/>
  <c r="H8" i="279" a="1"/>
  <c r="H8" i="279" s="1"/>
  <c r="G8" i="279" a="1"/>
  <c r="G8" i="279" s="1"/>
  <c r="F8" i="279" a="1"/>
  <c r="F8" i="279" s="1"/>
  <c r="E8" i="279" a="1"/>
  <c r="E8" i="279" s="1"/>
  <c r="C8" i="279"/>
  <c r="B8" i="279"/>
  <c r="A8" i="279"/>
  <c r="U11" i="279" a="1"/>
  <c r="U11" i="279" s="1"/>
  <c r="T11" i="279" a="1"/>
  <c r="T11" i="279" s="1"/>
  <c r="S11" i="279" a="1"/>
  <c r="S11" i="279" s="1"/>
  <c r="R11" i="279" a="1"/>
  <c r="R11" i="279" s="1"/>
  <c r="Q11" i="279" a="1"/>
  <c r="Q11" i="279" s="1"/>
  <c r="P11" i="279" a="1"/>
  <c r="P11" i="279" s="1"/>
  <c r="O11" i="279" a="1"/>
  <c r="O11" i="279" s="1"/>
  <c r="N11" i="279" a="1"/>
  <c r="N11" i="279" s="1"/>
  <c r="M11" i="279" a="1"/>
  <c r="M11" i="279" s="1"/>
  <c r="L11" i="279" a="1"/>
  <c r="L11" i="279" s="1"/>
  <c r="K11" i="279" a="1"/>
  <c r="K11" i="279" s="1"/>
  <c r="J11" i="279" a="1"/>
  <c r="J11" i="279" s="1"/>
  <c r="I11" i="279" a="1"/>
  <c r="I11" i="279" s="1"/>
  <c r="H11" i="279" a="1"/>
  <c r="H11" i="279" s="1"/>
  <c r="G11" i="279" a="1"/>
  <c r="G11" i="279" s="1"/>
  <c r="F11" i="279" a="1"/>
  <c r="F11" i="279" s="1"/>
  <c r="E11" i="279" a="1"/>
  <c r="E11" i="279" s="1"/>
  <c r="C11" i="279"/>
  <c r="B11" i="279"/>
  <c r="A11" i="279"/>
  <c r="U12" i="279" a="1"/>
  <c r="U12" i="279" s="1"/>
  <c r="T12" i="279" a="1"/>
  <c r="T12" i="279" s="1"/>
  <c r="S12" i="279" a="1"/>
  <c r="S12" i="279" s="1"/>
  <c r="R12" i="279" a="1"/>
  <c r="R12" i="279" s="1"/>
  <c r="Q12" i="279" a="1"/>
  <c r="Q12" i="279" s="1"/>
  <c r="P12" i="279" a="1"/>
  <c r="P12" i="279" s="1"/>
  <c r="O12" i="279" a="1"/>
  <c r="O12" i="279" s="1"/>
  <c r="N12" i="279" a="1"/>
  <c r="N12" i="279" s="1"/>
  <c r="M12" i="279" a="1"/>
  <c r="M12" i="279" s="1"/>
  <c r="L12" i="279" a="1"/>
  <c r="L12" i="279" s="1"/>
  <c r="K12" i="279" a="1"/>
  <c r="K12" i="279" s="1"/>
  <c r="J12" i="279" a="1"/>
  <c r="J12" i="279" s="1"/>
  <c r="I12" i="279" a="1"/>
  <c r="I12" i="279" s="1"/>
  <c r="H12" i="279" a="1"/>
  <c r="H12" i="279" s="1"/>
  <c r="G12" i="279" a="1"/>
  <c r="G12" i="279" s="1"/>
  <c r="F12" i="279" a="1"/>
  <c r="F12" i="279" s="1"/>
  <c r="E12" i="279" a="1"/>
  <c r="E12" i="279" s="1"/>
  <c r="C12" i="279"/>
  <c r="B12" i="279"/>
  <c r="A12" i="279"/>
  <c r="U7" i="279" a="1"/>
  <c r="U7" i="279" s="1"/>
  <c r="T7" i="279" a="1"/>
  <c r="T7" i="279" s="1"/>
  <c r="S7" i="279" a="1"/>
  <c r="S7" i="279" s="1"/>
  <c r="R7" i="279" a="1"/>
  <c r="R7" i="279" s="1"/>
  <c r="Q7" i="279" a="1"/>
  <c r="Q7" i="279" s="1"/>
  <c r="P7" i="279" a="1"/>
  <c r="P7" i="279" s="1"/>
  <c r="O7" i="279" a="1"/>
  <c r="O7" i="279" s="1"/>
  <c r="N7" i="279" a="1"/>
  <c r="N7" i="279" s="1"/>
  <c r="M7" i="279" a="1"/>
  <c r="M7" i="279" s="1"/>
  <c r="L7" i="279" a="1"/>
  <c r="L7" i="279" s="1"/>
  <c r="K7" i="279" a="1"/>
  <c r="K7" i="279" s="1"/>
  <c r="J7" i="279" a="1"/>
  <c r="J7" i="279" s="1"/>
  <c r="I7" i="279" a="1"/>
  <c r="I7" i="279" s="1"/>
  <c r="H7" i="279" a="1"/>
  <c r="H7" i="279" s="1"/>
  <c r="G7" i="279" a="1"/>
  <c r="G7" i="279" s="1"/>
  <c r="F7" i="279" a="1"/>
  <c r="F7" i="279" s="1"/>
  <c r="E7" i="279" a="1"/>
  <c r="E7" i="279" s="1"/>
  <c r="C7" i="279"/>
  <c r="B7" i="279"/>
  <c r="A7" i="279"/>
  <c r="U14" i="279" a="1"/>
  <c r="U14" i="279" s="1"/>
  <c r="T14" i="279" a="1"/>
  <c r="T14" i="279" s="1"/>
  <c r="S14" i="279" a="1"/>
  <c r="S14" i="279" s="1"/>
  <c r="R14" i="279" a="1"/>
  <c r="R14" i="279" s="1"/>
  <c r="Q14" i="279" a="1"/>
  <c r="Q14" i="279" s="1"/>
  <c r="P14" i="279" a="1"/>
  <c r="P14" i="279" s="1"/>
  <c r="O14" i="279" a="1"/>
  <c r="O14" i="279" s="1"/>
  <c r="N14" i="279" a="1"/>
  <c r="N14" i="279" s="1"/>
  <c r="M14" i="279" a="1"/>
  <c r="M14" i="279" s="1"/>
  <c r="L14" i="279" a="1"/>
  <c r="L14" i="279" s="1"/>
  <c r="K14" i="279" a="1"/>
  <c r="K14" i="279" s="1"/>
  <c r="J14" i="279" a="1"/>
  <c r="J14" i="279" s="1"/>
  <c r="I14" i="279" a="1"/>
  <c r="I14" i="279" s="1"/>
  <c r="H14" i="279" a="1"/>
  <c r="H14" i="279" s="1"/>
  <c r="G14" i="279" a="1"/>
  <c r="G14" i="279" s="1"/>
  <c r="F14" i="279" a="1"/>
  <c r="F14" i="279" s="1"/>
  <c r="E14" i="279" a="1"/>
  <c r="E14" i="279" s="1"/>
  <c r="C14" i="279"/>
  <c r="B14" i="279"/>
  <c r="A14" i="279"/>
  <c r="T18" i="278" a="1"/>
  <c r="T18" i="278" s="1"/>
  <c r="R18" i="278" a="1"/>
  <c r="R18" i="278" s="1"/>
  <c r="P18" i="278" a="1"/>
  <c r="P18" i="278" s="1"/>
  <c r="O18" i="278" a="1"/>
  <c r="O18" i="278" s="1"/>
  <c r="M18" i="278" a="1"/>
  <c r="M18" i="278" s="1"/>
  <c r="K18" i="278" a="1"/>
  <c r="K18" i="278" s="1"/>
  <c r="I18" i="278" a="1"/>
  <c r="I18" i="278" s="1"/>
  <c r="G18" i="278" a="1"/>
  <c r="G18" i="278" s="1"/>
  <c r="E18" i="278" a="1"/>
  <c r="E18" i="278" s="1"/>
  <c r="T17" i="278" a="1"/>
  <c r="T17" i="278" s="1"/>
  <c r="R17" i="278" a="1"/>
  <c r="R17" i="278" s="1"/>
  <c r="P17" i="278" a="1"/>
  <c r="P17" i="278" s="1"/>
  <c r="O17" i="278" a="1"/>
  <c r="O17" i="278" s="1"/>
  <c r="M17" i="278" a="1"/>
  <c r="M17" i="278" s="1"/>
  <c r="K17" i="278" a="1"/>
  <c r="K17" i="278" s="1"/>
  <c r="I17" i="278" a="1"/>
  <c r="I17" i="278" s="1"/>
  <c r="G17" i="278" a="1"/>
  <c r="G17" i="278" s="1"/>
  <c r="E17" i="278" a="1"/>
  <c r="E17" i="278" s="1"/>
  <c r="T16" i="278" a="1"/>
  <c r="T16" i="278" s="1"/>
  <c r="R16" i="278" a="1"/>
  <c r="R16" i="278" s="1"/>
  <c r="P16" i="278" a="1"/>
  <c r="P16" i="278" s="1"/>
  <c r="O16" i="278" a="1"/>
  <c r="O16" i="278" s="1"/>
  <c r="M16" i="278" a="1"/>
  <c r="M16" i="278" s="1"/>
  <c r="K16" i="278" a="1"/>
  <c r="K16" i="278" s="1"/>
  <c r="I16" i="278" a="1"/>
  <c r="I16" i="278" s="1"/>
  <c r="G16" i="278" a="1"/>
  <c r="G16" i="278" s="1"/>
  <c r="E16" i="278" a="1"/>
  <c r="E16" i="278" s="1"/>
  <c r="T15" i="278" a="1"/>
  <c r="T15" i="278" s="1"/>
  <c r="R15" i="278" a="1"/>
  <c r="R15" i="278" s="1"/>
  <c r="P15" i="278" a="1"/>
  <c r="P15" i="278" s="1"/>
  <c r="O15" i="278" a="1"/>
  <c r="O15" i="278" s="1"/>
  <c r="M15" i="278" a="1"/>
  <c r="M15" i="278" s="1"/>
  <c r="K15" i="278" a="1"/>
  <c r="K15" i="278" s="1"/>
  <c r="I15" i="278" a="1"/>
  <c r="I15" i="278" s="1"/>
  <c r="G15" i="278" a="1"/>
  <c r="G15" i="278" s="1"/>
  <c r="E15" i="278" a="1"/>
  <c r="E15" i="278" s="1"/>
  <c r="U7" i="278" a="1"/>
  <c r="U7" i="278" s="1"/>
  <c r="T7" i="278" a="1"/>
  <c r="T7" i="278" s="1"/>
  <c r="S7" i="278" a="1"/>
  <c r="S7" i="278" s="1"/>
  <c r="R7" i="278" a="1"/>
  <c r="R7" i="278" s="1"/>
  <c r="Q7" i="278" a="1"/>
  <c r="Q7" i="278" s="1"/>
  <c r="P7" i="278" a="1"/>
  <c r="P7" i="278" s="1"/>
  <c r="O7" i="278" a="1"/>
  <c r="O7" i="278" s="1"/>
  <c r="N7" i="278" a="1"/>
  <c r="N7" i="278" s="1"/>
  <c r="M7" i="278" a="1"/>
  <c r="M7" i="278" s="1"/>
  <c r="L7" i="278" a="1"/>
  <c r="L7" i="278" s="1"/>
  <c r="K7" i="278" a="1"/>
  <c r="K7" i="278" s="1"/>
  <c r="J7" i="278" a="1"/>
  <c r="J7" i="278" s="1"/>
  <c r="I7" i="278" a="1"/>
  <c r="I7" i="278" s="1"/>
  <c r="H7" i="278" a="1"/>
  <c r="H7" i="278" s="1"/>
  <c r="G7" i="278" a="1"/>
  <c r="G7" i="278" s="1"/>
  <c r="F7" i="278" a="1"/>
  <c r="F7" i="278" s="1"/>
  <c r="E7" i="278" a="1"/>
  <c r="E7" i="278" s="1"/>
  <c r="C7" i="278"/>
  <c r="B7" i="278"/>
  <c r="A7" i="278"/>
  <c r="U14" i="278" a="1"/>
  <c r="U14" i="278" s="1"/>
  <c r="T14" i="278" a="1"/>
  <c r="T14" i="278" s="1"/>
  <c r="S14" i="278" a="1"/>
  <c r="S14" i="278" s="1"/>
  <c r="R14" i="278" a="1"/>
  <c r="R14" i="278" s="1"/>
  <c r="Q14" i="278" a="1"/>
  <c r="Q14" i="278" s="1"/>
  <c r="P14" i="278" a="1"/>
  <c r="P14" i="278" s="1"/>
  <c r="O14" i="278" a="1"/>
  <c r="O14" i="278" s="1"/>
  <c r="N14" i="278" a="1"/>
  <c r="N14" i="278" s="1"/>
  <c r="M14" i="278" a="1"/>
  <c r="M14" i="278" s="1"/>
  <c r="L14" i="278" a="1"/>
  <c r="L14" i="278" s="1"/>
  <c r="K14" i="278" a="1"/>
  <c r="K14" i="278" s="1"/>
  <c r="J14" i="278" a="1"/>
  <c r="J14" i="278" s="1"/>
  <c r="I14" i="278" a="1"/>
  <c r="I14" i="278" s="1"/>
  <c r="H14" i="278" a="1"/>
  <c r="H14" i="278" s="1"/>
  <c r="G14" i="278" a="1"/>
  <c r="G14" i="278" s="1"/>
  <c r="F14" i="278" a="1"/>
  <c r="F14" i="278" s="1"/>
  <c r="E14" i="278" a="1"/>
  <c r="E14" i="278" s="1"/>
  <c r="C14" i="278"/>
  <c r="B14" i="278"/>
  <c r="A14" i="278"/>
  <c r="U13" i="278" a="1"/>
  <c r="U13" i="278" s="1"/>
  <c r="T13" i="278" a="1"/>
  <c r="T13" i="278" s="1"/>
  <c r="S13" i="278" a="1"/>
  <c r="S13" i="278" s="1"/>
  <c r="R13" i="278" a="1"/>
  <c r="R13" i="278" s="1"/>
  <c r="Q13" i="278" a="1"/>
  <c r="Q13" i="278" s="1"/>
  <c r="P13" i="278" a="1"/>
  <c r="P13" i="278" s="1"/>
  <c r="O13" i="278" a="1"/>
  <c r="O13" i="278" s="1"/>
  <c r="N13" i="278" a="1"/>
  <c r="N13" i="278" s="1"/>
  <c r="M13" i="278" a="1"/>
  <c r="M13" i="278" s="1"/>
  <c r="L13" i="278" a="1"/>
  <c r="L13" i="278" s="1"/>
  <c r="K13" i="278" a="1"/>
  <c r="K13" i="278" s="1"/>
  <c r="J13" i="278" a="1"/>
  <c r="J13" i="278" s="1"/>
  <c r="I13" i="278" a="1"/>
  <c r="I13" i="278" s="1"/>
  <c r="H13" i="278" a="1"/>
  <c r="H13" i="278" s="1"/>
  <c r="G13" i="278" a="1"/>
  <c r="G13" i="278" s="1"/>
  <c r="F13" i="278" a="1"/>
  <c r="F13" i="278" s="1"/>
  <c r="E13" i="278" a="1"/>
  <c r="E13" i="278" s="1"/>
  <c r="C13" i="278"/>
  <c r="B13" i="278"/>
  <c r="A13" i="278"/>
  <c r="U6" i="278" a="1"/>
  <c r="U6" i="278" s="1"/>
  <c r="T6" i="278" a="1"/>
  <c r="T6" i="278" s="1"/>
  <c r="S6" i="278" a="1"/>
  <c r="S6" i="278" s="1"/>
  <c r="R6" i="278" a="1"/>
  <c r="R6" i="278" s="1"/>
  <c r="Q6" i="278" a="1"/>
  <c r="Q6" i="278" s="1"/>
  <c r="P6" i="278" a="1"/>
  <c r="P6" i="278" s="1"/>
  <c r="O6" i="278" a="1"/>
  <c r="O6" i="278" s="1"/>
  <c r="N6" i="278" a="1"/>
  <c r="N6" i="278" s="1"/>
  <c r="M6" i="278" a="1"/>
  <c r="M6" i="278" s="1"/>
  <c r="L6" i="278" a="1"/>
  <c r="L6" i="278" s="1"/>
  <c r="K6" i="278" a="1"/>
  <c r="K6" i="278" s="1"/>
  <c r="J6" i="278" a="1"/>
  <c r="J6" i="278" s="1"/>
  <c r="I6" i="278" a="1"/>
  <c r="I6" i="278" s="1"/>
  <c r="H6" i="278" a="1"/>
  <c r="H6" i="278" s="1"/>
  <c r="G6" i="278" a="1"/>
  <c r="G6" i="278" s="1"/>
  <c r="F6" i="278" a="1"/>
  <c r="F6" i="278" s="1"/>
  <c r="E6" i="278" a="1"/>
  <c r="E6" i="278" s="1"/>
  <c r="C6" i="278"/>
  <c r="B6" i="278"/>
  <c r="A6" i="278"/>
  <c r="U11" i="278" a="1"/>
  <c r="U11" i="278" s="1"/>
  <c r="T11" i="278" a="1"/>
  <c r="T11" i="278" s="1"/>
  <c r="S11" i="278" a="1"/>
  <c r="S11" i="278" s="1"/>
  <c r="R11" i="278" a="1"/>
  <c r="R11" i="278" s="1"/>
  <c r="Q11" i="278" a="1"/>
  <c r="Q11" i="278" s="1"/>
  <c r="P11" i="278" a="1"/>
  <c r="P11" i="278" s="1"/>
  <c r="O11" i="278" a="1"/>
  <c r="O11" i="278" s="1"/>
  <c r="N11" i="278" a="1"/>
  <c r="N11" i="278" s="1"/>
  <c r="M11" i="278" a="1"/>
  <c r="M11" i="278" s="1"/>
  <c r="L11" i="278" a="1"/>
  <c r="L11" i="278" s="1"/>
  <c r="K11" i="278" a="1"/>
  <c r="K11" i="278" s="1"/>
  <c r="J11" i="278" a="1"/>
  <c r="J11" i="278" s="1"/>
  <c r="I11" i="278" a="1"/>
  <c r="I11" i="278" s="1"/>
  <c r="H11" i="278" a="1"/>
  <c r="H11" i="278" s="1"/>
  <c r="G11" i="278" a="1"/>
  <c r="G11" i="278" s="1"/>
  <c r="F11" i="278" a="1"/>
  <c r="F11" i="278" s="1"/>
  <c r="E11" i="278" a="1"/>
  <c r="E11" i="278" s="1"/>
  <c r="C11" i="278"/>
  <c r="B11" i="278"/>
  <c r="A11" i="278"/>
  <c r="U8" i="278" a="1"/>
  <c r="U8" i="278" s="1"/>
  <c r="T8" i="278" a="1"/>
  <c r="T8" i="278" s="1"/>
  <c r="S8" i="278" a="1"/>
  <c r="S8" i="278" s="1"/>
  <c r="R8" i="278" a="1"/>
  <c r="R8" i="278" s="1"/>
  <c r="Q8" i="278" a="1"/>
  <c r="Q8" i="278" s="1"/>
  <c r="P8" i="278" a="1"/>
  <c r="P8" i="278" s="1"/>
  <c r="O8" i="278" a="1"/>
  <c r="O8" i="278" s="1"/>
  <c r="N8" i="278" a="1"/>
  <c r="N8" i="278" s="1"/>
  <c r="M8" i="278" a="1"/>
  <c r="M8" i="278" s="1"/>
  <c r="L8" i="278" a="1"/>
  <c r="L8" i="278" s="1"/>
  <c r="K8" i="278" a="1"/>
  <c r="K8" i="278" s="1"/>
  <c r="J8" i="278" a="1"/>
  <c r="J8" i="278" s="1"/>
  <c r="I8" i="278" a="1"/>
  <c r="I8" i="278" s="1"/>
  <c r="H8" i="278" a="1"/>
  <c r="H8" i="278" s="1"/>
  <c r="G8" i="278" a="1"/>
  <c r="G8" i="278" s="1"/>
  <c r="F8" i="278" a="1"/>
  <c r="F8" i="278" s="1"/>
  <c r="E8" i="278" a="1"/>
  <c r="E8" i="278" s="1"/>
  <c r="C8" i="278"/>
  <c r="B8" i="278"/>
  <c r="A8" i="278"/>
  <c r="U10" i="278" a="1"/>
  <c r="U10" i="278" s="1"/>
  <c r="T10" i="278" a="1"/>
  <c r="T10" i="278" s="1"/>
  <c r="S10" i="278" a="1"/>
  <c r="S10" i="278" s="1"/>
  <c r="R10" i="278" a="1"/>
  <c r="R10" i="278" s="1"/>
  <c r="Q10" i="278" a="1"/>
  <c r="Q10" i="278" s="1"/>
  <c r="P10" i="278" a="1"/>
  <c r="P10" i="278" s="1"/>
  <c r="O10" i="278" a="1"/>
  <c r="O10" i="278" s="1"/>
  <c r="N10" i="278" a="1"/>
  <c r="N10" i="278" s="1"/>
  <c r="M10" i="278" a="1"/>
  <c r="M10" i="278" s="1"/>
  <c r="L10" i="278" a="1"/>
  <c r="L10" i="278" s="1"/>
  <c r="K10" i="278" a="1"/>
  <c r="K10" i="278" s="1"/>
  <c r="J10" i="278" a="1"/>
  <c r="J10" i="278" s="1"/>
  <c r="I10" i="278" a="1"/>
  <c r="I10" i="278" s="1"/>
  <c r="H10" i="278" a="1"/>
  <c r="H10" i="278" s="1"/>
  <c r="G10" i="278" a="1"/>
  <c r="G10" i="278" s="1"/>
  <c r="F10" i="278" a="1"/>
  <c r="F10" i="278" s="1"/>
  <c r="E10" i="278" a="1"/>
  <c r="E10" i="278" s="1"/>
  <c r="C10" i="278"/>
  <c r="B10" i="278"/>
  <c r="A10" i="278"/>
  <c r="U9" i="278" a="1"/>
  <c r="U9" i="278" s="1"/>
  <c r="T9" i="278" a="1"/>
  <c r="T9" i="278" s="1"/>
  <c r="S9" i="278" a="1"/>
  <c r="S9" i="278" s="1"/>
  <c r="R9" i="278" a="1"/>
  <c r="R9" i="278" s="1"/>
  <c r="Q9" i="278" a="1"/>
  <c r="Q9" i="278" s="1"/>
  <c r="P9" i="278" a="1"/>
  <c r="P9" i="278" s="1"/>
  <c r="O9" i="278" a="1"/>
  <c r="O9" i="278" s="1"/>
  <c r="N9" i="278" a="1"/>
  <c r="N9" i="278" s="1"/>
  <c r="M9" i="278" a="1"/>
  <c r="M9" i="278" s="1"/>
  <c r="L9" i="278" a="1"/>
  <c r="L9" i="278" s="1"/>
  <c r="K9" i="278" a="1"/>
  <c r="K9" i="278" s="1"/>
  <c r="J9" i="278" a="1"/>
  <c r="J9" i="278" s="1"/>
  <c r="I9" i="278" a="1"/>
  <c r="I9" i="278" s="1"/>
  <c r="H9" i="278" a="1"/>
  <c r="H9" i="278" s="1"/>
  <c r="G9" i="278" a="1"/>
  <c r="G9" i="278" s="1"/>
  <c r="F9" i="278" a="1"/>
  <c r="F9" i="278" s="1"/>
  <c r="E9" i="278" a="1"/>
  <c r="E9" i="278" s="1"/>
  <c r="C9" i="278"/>
  <c r="B9" i="278"/>
  <c r="A9" i="278"/>
  <c r="U12" i="278" a="1"/>
  <c r="U12" i="278" s="1"/>
  <c r="T12" i="278" a="1"/>
  <c r="T12" i="278" s="1"/>
  <c r="S12" i="278" a="1"/>
  <c r="S12" i="278" s="1"/>
  <c r="R12" i="278" a="1"/>
  <c r="R12" i="278" s="1"/>
  <c r="Q12" i="278" a="1"/>
  <c r="Q12" i="278" s="1"/>
  <c r="P12" i="278" a="1"/>
  <c r="P12" i="278" s="1"/>
  <c r="O12" i="278" a="1"/>
  <c r="O12" i="278" s="1"/>
  <c r="N12" i="278" a="1"/>
  <c r="N12" i="278" s="1"/>
  <c r="M12" i="278" a="1"/>
  <c r="M12" i="278" s="1"/>
  <c r="L12" i="278" a="1"/>
  <c r="L12" i="278" s="1"/>
  <c r="K12" i="278" a="1"/>
  <c r="K12" i="278" s="1"/>
  <c r="J12" i="278" a="1"/>
  <c r="J12" i="278" s="1"/>
  <c r="I12" i="278" a="1"/>
  <c r="I12" i="278" s="1"/>
  <c r="H12" i="278" a="1"/>
  <c r="H12" i="278" s="1"/>
  <c r="G12" i="278" a="1"/>
  <c r="G12" i="278" s="1"/>
  <c r="F12" i="278" a="1"/>
  <c r="F12" i="278" s="1"/>
  <c r="E12" i="278" a="1"/>
  <c r="E12" i="278" s="1"/>
  <c r="C12" i="278"/>
  <c r="B12" i="278"/>
  <c r="A12" i="278"/>
  <c r="T20" i="277" a="1"/>
  <c r="T20" i="277" s="1"/>
  <c r="R20" i="277" a="1"/>
  <c r="R20" i="277" s="1"/>
  <c r="P20" i="277" a="1"/>
  <c r="P20" i="277" s="1"/>
  <c r="O20" i="277" a="1"/>
  <c r="O20" i="277" s="1"/>
  <c r="M20" i="277" a="1"/>
  <c r="M20" i="277" s="1"/>
  <c r="K20" i="277" a="1"/>
  <c r="K20" i="277" s="1"/>
  <c r="I20" i="277" a="1"/>
  <c r="I20" i="277" s="1"/>
  <c r="G20" i="277" a="1"/>
  <c r="G20" i="277" s="1"/>
  <c r="E20" i="277" a="1"/>
  <c r="E20" i="277" s="1"/>
  <c r="T19" i="277" a="1"/>
  <c r="T19" i="277" s="1"/>
  <c r="R19" i="277" a="1"/>
  <c r="R19" i="277" s="1"/>
  <c r="P19" i="277" a="1"/>
  <c r="P19" i="277" s="1"/>
  <c r="O19" i="277" a="1"/>
  <c r="O19" i="277" s="1"/>
  <c r="M19" i="277" a="1"/>
  <c r="M19" i="277" s="1"/>
  <c r="K19" i="277" a="1"/>
  <c r="K19" i="277" s="1"/>
  <c r="I19" i="277" a="1"/>
  <c r="I19" i="277" s="1"/>
  <c r="G19" i="277" a="1"/>
  <c r="G19" i="277" s="1"/>
  <c r="E19" i="277" a="1"/>
  <c r="E19" i="277" s="1"/>
  <c r="T18" i="277" a="1"/>
  <c r="T18" i="277" s="1"/>
  <c r="R18" i="277" a="1"/>
  <c r="R18" i="277" s="1"/>
  <c r="P18" i="277" a="1"/>
  <c r="P18" i="277" s="1"/>
  <c r="O18" i="277" a="1"/>
  <c r="O18" i="277" s="1"/>
  <c r="M18" i="277" a="1"/>
  <c r="M18" i="277" s="1"/>
  <c r="K18" i="277" a="1"/>
  <c r="K18" i="277" s="1"/>
  <c r="I18" i="277" a="1"/>
  <c r="I18" i="277" s="1"/>
  <c r="G18" i="277" a="1"/>
  <c r="G18" i="277" s="1"/>
  <c r="E18" i="277" a="1"/>
  <c r="E18" i="277" s="1"/>
  <c r="T17" i="277" a="1"/>
  <c r="T17" i="277" s="1"/>
  <c r="R17" i="277" a="1"/>
  <c r="R17" i="277" s="1"/>
  <c r="P17" i="277" a="1"/>
  <c r="P17" i="277" s="1"/>
  <c r="O17" i="277" a="1"/>
  <c r="O17" i="277" s="1"/>
  <c r="M17" i="277" a="1"/>
  <c r="M17" i="277" s="1"/>
  <c r="K17" i="277" a="1"/>
  <c r="K17" i="277" s="1"/>
  <c r="I17" i="277" a="1"/>
  <c r="I17" i="277" s="1"/>
  <c r="G17" i="277" a="1"/>
  <c r="G17" i="277" s="1"/>
  <c r="E17" i="277" a="1"/>
  <c r="E17" i="277" s="1"/>
  <c r="U14" i="277" a="1"/>
  <c r="U14" i="277" s="1"/>
  <c r="T14" i="277" a="1"/>
  <c r="T14" i="277" s="1"/>
  <c r="S14" i="277" a="1"/>
  <c r="S14" i="277" s="1"/>
  <c r="R14" i="277" a="1"/>
  <c r="R14" i="277" s="1"/>
  <c r="Q14" i="277" a="1"/>
  <c r="Q14" i="277" s="1"/>
  <c r="P14" i="277" a="1"/>
  <c r="P14" i="277" s="1"/>
  <c r="O14" i="277" a="1"/>
  <c r="O14" i="277" s="1"/>
  <c r="N14" i="277" a="1"/>
  <c r="N14" i="277" s="1"/>
  <c r="M14" i="277" a="1"/>
  <c r="M14" i="277" s="1"/>
  <c r="L14" i="277" a="1"/>
  <c r="L14" i="277" s="1"/>
  <c r="K14" i="277" a="1"/>
  <c r="K14" i="277" s="1"/>
  <c r="J14" i="277" a="1"/>
  <c r="J14" i="277" s="1"/>
  <c r="I14" i="277" a="1"/>
  <c r="I14" i="277" s="1"/>
  <c r="H14" i="277" a="1"/>
  <c r="H14" i="277" s="1"/>
  <c r="G14" i="277" a="1"/>
  <c r="G14" i="277" s="1"/>
  <c r="F14" i="277" a="1"/>
  <c r="F14" i="277" s="1"/>
  <c r="E14" i="277" a="1"/>
  <c r="E14" i="277" s="1"/>
  <c r="C14" i="277"/>
  <c r="B14" i="277"/>
  <c r="A14" i="277"/>
  <c r="U9" i="277" a="1"/>
  <c r="U9" i="277" s="1"/>
  <c r="T9" i="277" a="1"/>
  <c r="T9" i="277" s="1"/>
  <c r="S9" i="277" a="1"/>
  <c r="S9" i="277" s="1"/>
  <c r="R9" i="277" a="1"/>
  <c r="R9" i="277" s="1"/>
  <c r="Q9" i="277" a="1"/>
  <c r="Q9" i="277" s="1"/>
  <c r="P9" i="277" a="1"/>
  <c r="P9" i="277" s="1"/>
  <c r="O9" i="277" a="1"/>
  <c r="O9" i="277" s="1"/>
  <c r="N9" i="277" a="1"/>
  <c r="N9" i="277" s="1"/>
  <c r="M9" i="277" a="1"/>
  <c r="M9" i="277" s="1"/>
  <c r="L9" i="277" a="1"/>
  <c r="L9" i="277" s="1"/>
  <c r="K9" i="277" a="1"/>
  <c r="K9" i="277" s="1"/>
  <c r="J9" i="277" a="1"/>
  <c r="J9" i="277" s="1"/>
  <c r="I9" i="277" a="1"/>
  <c r="I9" i="277" s="1"/>
  <c r="H9" i="277" a="1"/>
  <c r="H9" i="277" s="1"/>
  <c r="G9" i="277" a="1"/>
  <c r="G9" i="277" s="1"/>
  <c r="F9" i="277" a="1"/>
  <c r="F9" i="277" s="1"/>
  <c r="E9" i="277" a="1"/>
  <c r="E9" i="277" s="1"/>
  <c r="C9" i="277"/>
  <c r="B9" i="277"/>
  <c r="A9" i="277"/>
  <c r="U11" i="277" a="1"/>
  <c r="U11" i="277" s="1"/>
  <c r="T11" i="277" a="1"/>
  <c r="T11" i="277" s="1"/>
  <c r="S11" i="277" a="1"/>
  <c r="S11" i="277" s="1"/>
  <c r="R11" i="277" a="1"/>
  <c r="R11" i="277" s="1"/>
  <c r="Q11" i="277" a="1"/>
  <c r="Q11" i="277" s="1"/>
  <c r="P11" i="277" a="1"/>
  <c r="P11" i="277" s="1"/>
  <c r="O11" i="277" a="1"/>
  <c r="O11" i="277" s="1"/>
  <c r="N11" i="277" a="1"/>
  <c r="N11" i="277" s="1"/>
  <c r="M11" i="277" a="1"/>
  <c r="M11" i="277" s="1"/>
  <c r="L11" i="277" a="1"/>
  <c r="L11" i="277" s="1"/>
  <c r="K11" i="277" a="1"/>
  <c r="K11" i="277" s="1"/>
  <c r="J11" i="277" a="1"/>
  <c r="J11" i="277" s="1"/>
  <c r="I11" i="277" a="1"/>
  <c r="I11" i="277" s="1"/>
  <c r="H11" i="277" a="1"/>
  <c r="H11" i="277" s="1"/>
  <c r="G11" i="277" a="1"/>
  <c r="G11" i="277" s="1"/>
  <c r="F11" i="277" a="1"/>
  <c r="F11" i="277" s="1"/>
  <c r="E11" i="277" a="1"/>
  <c r="E11" i="277" s="1"/>
  <c r="C11" i="277"/>
  <c r="B11" i="277"/>
  <c r="A11" i="277"/>
  <c r="U6" i="277" a="1"/>
  <c r="U6" i="277" s="1"/>
  <c r="T6" i="277" a="1"/>
  <c r="T6" i="277" s="1"/>
  <c r="S6" i="277" a="1"/>
  <c r="S6" i="277" s="1"/>
  <c r="R6" i="277" a="1"/>
  <c r="R6" i="277" s="1"/>
  <c r="Q6" i="277" a="1"/>
  <c r="Q6" i="277" s="1"/>
  <c r="P6" i="277" a="1"/>
  <c r="P6" i="277" s="1"/>
  <c r="O6" i="277" a="1"/>
  <c r="O6" i="277" s="1"/>
  <c r="N6" i="277" a="1"/>
  <c r="N6" i="277" s="1"/>
  <c r="M6" i="277" a="1"/>
  <c r="M6" i="277" s="1"/>
  <c r="L6" i="277" a="1"/>
  <c r="L6" i="277" s="1"/>
  <c r="K6" i="277" a="1"/>
  <c r="K6" i="277" s="1"/>
  <c r="J6" i="277" a="1"/>
  <c r="J6" i="277" s="1"/>
  <c r="I6" i="277" a="1"/>
  <c r="I6" i="277" s="1"/>
  <c r="H6" i="277" a="1"/>
  <c r="H6" i="277" s="1"/>
  <c r="G6" i="277" a="1"/>
  <c r="G6" i="277" s="1"/>
  <c r="F6" i="277" a="1"/>
  <c r="F6" i="277" s="1"/>
  <c r="E6" i="277" a="1"/>
  <c r="E6" i="277" s="1"/>
  <c r="C6" i="277"/>
  <c r="B6" i="277"/>
  <c r="A6" i="277"/>
  <c r="U10" i="277" a="1"/>
  <c r="U10" i="277" s="1"/>
  <c r="T10" i="277" a="1"/>
  <c r="T10" i="277" s="1"/>
  <c r="S10" i="277" a="1"/>
  <c r="S10" i="277" s="1"/>
  <c r="R10" i="277" a="1"/>
  <c r="R10" i="277" s="1"/>
  <c r="Q10" i="277" a="1"/>
  <c r="Q10" i="277" s="1"/>
  <c r="P10" i="277" a="1"/>
  <c r="P10" i="277" s="1"/>
  <c r="O10" i="277" a="1"/>
  <c r="O10" i="277" s="1"/>
  <c r="N10" i="277" a="1"/>
  <c r="N10" i="277" s="1"/>
  <c r="M10" i="277" a="1"/>
  <c r="M10" i="277" s="1"/>
  <c r="L10" i="277" a="1"/>
  <c r="L10" i="277" s="1"/>
  <c r="K10" i="277" a="1"/>
  <c r="K10" i="277" s="1"/>
  <c r="J10" i="277" a="1"/>
  <c r="J10" i="277" s="1"/>
  <c r="I10" i="277" a="1"/>
  <c r="I10" i="277" s="1"/>
  <c r="H10" i="277" a="1"/>
  <c r="H10" i="277" s="1"/>
  <c r="G10" i="277" a="1"/>
  <c r="G10" i="277" s="1"/>
  <c r="F10" i="277" a="1"/>
  <c r="F10" i="277" s="1"/>
  <c r="E10" i="277" a="1"/>
  <c r="E10" i="277" s="1"/>
  <c r="C10" i="277"/>
  <c r="B10" i="277"/>
  <c r="A10" i="277"/>
  <c r="U12" i="277" a="1"/>
  <c r="U12" i="277" s="1"/>
  <c r="T12" i="277" a="1"/>
  <c r="T12" i="277" s="1"/>
  <c r="S12" i="277" a="1"/>
  <c r="S12" i="277" s="1"/>
  <c r="R12" i="277" a="1"/>
  <c r="R12" i="277" s="1"/>
  <c r="Q12" i="277" a="1"/>
  <c r="Q12" i="277" s="1"/>
  <c r="P12" i="277" a="1"/>
  <c r="P12" i="277" s="1"/>
  <c r="O12" i="277" a="1"/>
  <c r="O12" i="277" s="1"/>
  <c r="N12" i="277" a="1"/>
  <c r="N12" i="277" s="1"/>
  <c r="M12" i="277" a="1"/>
  <c r="M12" i="277" s="1"/>
  <c r="L12" i="277" a="1"/>
  <c r="L12" i="277" s="1"/>
  <c r="K12" i="277" a="1"/>
  <c r="K12" i="277" s="1"/>
  <c r="J12" i="277" a="1"/>
  <c r="J12" i="277" s="1"/>
  <c r="I12" i="277" a="1"/>
  <c r="I12" i="277" s="1"/>
  <c r="H12" i="277" a="1"/>
  <c r="H12" i="277" s="1"/>
  <c r="G12" i="277" a="1"/>
  <c r="G12" i="277" s="1"/>
  <c r="F12" i="277" a="1"/>
  <c r="F12" i="277" s="1"/>
  <c r="E12" i="277" a="1"/>
  <c r="E12" i="277" s="1"/>
  <c r="C12" i="277"/>
  <c r="B12" i="277"/>
  <c r="A12" i="277"/>
  <c r="U8" i="277" a="1"/>
  <c r="U8" i="277" s="1"/>
  <c r="T8" i="277" a="1"/>
  <c r="T8" i="277" s="1"/>
  <c r="S8" i="277" a="1"/>
  <c r="S8" i="277" s="1"/>
  <c r="R8" i="277" a="1"/>
  <c r="R8" i="277" s="1"/>
  <c r="Q8" i="277" a="1"/>
  <c r="Q8" i="277" s="1"/>
  <c r="P8" i="277" a="1"/>
  <c r="P8" i="277" s="1"/>
  <c r="O8" i="277" a="1"/>
  <c r="O8" i="277" s="1"/>
  <c r="N8" i="277" a="1"/>
  <c r="N8" i="277" s="1"/>
  <c r="M8" i="277" a="1"/>
  <c r="M8" i="277" s="1"/>
  <c r="L8" i="277" a="1"/>
  <c r="L8" i="277" s="1"/>
  <c r="K8" i="277" a="1"/>
  <c r="K8" i="277" s="1"/>
  <c r="J8" i="277" a="1"/>
  <c r="J8" i="277" s="1"/>
  <c r="I8" i="277" a="1"/>
  <c r="I8" i="277" s="1"/>
  <c r="H8" i="277" a="1"/>
  <c r="H8" i="277" s="1"/>
  <c r="G8" i="277" a="1"/>
  <c r="G8" i="277" s="1"/>
  <c r="F8" i="277" a="1"/>
  <c r="F8" i="277" s="1"/>
  <c r="E8" i="277" a="1"/>
  <c r="E8" i="277" s="1"/>
  <c r="C8" i="277"/>
  <c r="B8" i="277"/>
  <c r="A8" i="277"/>
  <c r="U13" i="277" a="1"/>
  <c r="U13" i="277" s="1"/>
  <c r="T13" i="277" a="1"/>
  <c r="T13" i="277" s="1"/>
  <c r="S13" i="277" a="1"/>
  <c r="S13" i="277" s="1"/>
  <c r="R13" i="277" a="1"/>
  <c r="R13" i="277" s="1"/>
  <c r="Q13" i="277" a="1"/>
  <c r="Q13" i="277" s="1"/>
  <c r="P13" i="277" a="1"/>
  <c r="P13" i="277" s="1"/>
  <c r="O13" i="277" a="1"/>
  <c r="O13" i="277" s="1"/>
  <c r="N13" i="277" a="1"/>
  <c r="N13" i="277" s="1"/>
  <c r="M13" i="277" a="1"/>
  <c r="M13" i="277" s="1"/>
  <c r="L13" i="277" a="1"/>
  <c r="L13" i="277" s="1"/>
  <c r="K13" i="277" a="1"/>
  <c r="K13" i="277" s="1"/>
  <c r="J13" i="277" a="1"/>
  <c r="J13" i="277" s="1"/>
  <c r="I13" i="277" a="1"/>
  <c r="I13" i="277" s="1"/>
  <c r="H13" i="277" a="1"/>
  <c r="H13" i="277" s="1"/>
  <c r="G13" i="277" a="1"/>
  <c r="G13" i="277" s="1"/>
  <c r="F13" i="277" a="1"/>
  <c r="F13" i="277" s="1"/>
  <c r="E13" i="277" a="1"/>
  <c r="E13" i="277" s="1"/>
  <c r="C13" i="277"/>
  <c r="B13" i="277"/>
  <c r="A13" i="277"/>
  <c r="U15" i="277" a="1"/>
  <c r="U15" i="277" s="1"/>
  <c r="T15" i="277" a="1"/>
  <c r="T15" i="277" s="1"/>
  <c r="S15" i="277" a="1"/>
  <c r="S15" i="277" s="1"/>
  <c r="R15" i="277" a="1"/>
  <c r="R15" i="277" s="1"/>
  <c r="Q15" i="277" a="1"/>
  <c r="Q15" i="277" s="1"/>
  <c r="P15" i="277" a="1"/>
  <c r="P15" i="277" s="1"/>
  <c r="O15" i="277" a="1"/>
  <c r="O15" i="277" s="1"/>
  <c r="N15" i="277" a="1"/>
  <c r="N15" i="277" s="1"/>
  <c r="M15" i="277" a="1"/>
  <c r="M15" i="277" s="1"/>
  <c r="L15" i="277" a="1"/>
  <c r="L15" i="277" s="1"/>
  <c r="K15" i="277" a="1"/>
  <c r="K15" i="277" s="1"/>
  <c r="J15" i="277" a="1"/>
  <c r="J15" i="277" s="1"/>
  <c r="I15" i="277" a="1"/>
  <c r="I15" i="277" s="1"/>
  <c r="H15" i="277" a="1"/>
  <c r="H15" i="277" s="1"/>
  <c r="G15" i="277" a="1"/>
  <c r="G15" i="277" s="1"/>
  <c r="F15" i="277" a="1"/>
  <c r="F15" i="277" s="1"/>
  <c r="E15" i="277" a="1"/>
  <c r="E15" i="277" s="1"/>
  <c r="C15" i="277"/>
  <c r="B15" i="277"/>
  <c r="A15" i="277"/>
  <c r="U7" i="277" a="1"/>
  <c r="U7" i="277" s="1"/>
  <c r="T7" i="277" a="1"/>
  <c r="T7" i="277" s="1"/>
  <c r="S7" i="277" a="1"/>
  <c r="S7" i="277" s="1"/>
  <c r="R7" i="277" a="1"/>
  <c r="R7" i="277" s="1"/>
  <c r="Q7" i="277" a="1"/>
  <c r="Q7" i="277" s="1"/>
  <c r="P7" i="277" a="1"/>
  <c r="P7" i="277" s="1"/>
  <c r="O7" i="277" a="1"/>
  <c r="O7" i="277" s="1"/>
  <c r="N7" i="277" a="1"/>
  <c r="N7" i="277" s="1"/>
  <c r="M7" i="277" a="1"/>
  <c r="M7" i="277" s="1"/>
  <c r="L7" i="277" a="1"/>
  <c r="L7" i="277" s="1"/>
  <c r="K7" i="277" a="1"/>
  <c r="K7" i="277" s="1"/>
  <c r="J7" i="277" a="1"/>
  <c r="J7" i="277" s="1"/>
  <c r="I7" i="277" a="1"/>
  <c r="I7" i="277" s="1"/>
  <c r="H7" i="277" a="1"/>
  <c r="H7" i="277" s="1"/>
  <c r="G7" i="277" a="1"/>
  <c r="G7" i="277" s="1"/>
  <c r="F7" i="277" a="1"/>
  <c r="F7" i="277" s="1"/>
  <c r="E7" i="277" a="1"/>
  <c r="E7" i="277" s="1"/>
  <c r="C7" i="277"/>
  <c r="B7" i="277"/>
  <c r="A7" i="277"/>
  <c r="U16" i="277" a="1"/>
  <c r="U16" i="277" s="1"/>
  <c r="T16" i="277" a="1"/>
  <c r="T16" i="277" s="1"/>
  <c r="S16" i="277" a="1"/>
  <c r="S16" i="277" s="1"/>
  <c r="R16" i="277" a="1"/>
  <c r="R16" i="277" s="1"/>
  <c r="Q16" i="277" a="1"/>
  <c r="Q16" i="277" s="1"/>
  <c r="P16" i="277" a="1"/>
  <c r="P16" i="277" s="1"/>
  <c r="O16" i="277" a="1"/>
  <c r="O16" i="277" s="1"/>
  <c r="N16" i="277" a="1"/>
  <c r="N16" i="277" s="1"/>
  <c r="M16" i="277" a="1"/>
  <c r="M16" i="277" s="1"/>
  <c r="L16" i="277" a="1"/>
  <c r="L16" i="277" s="1"/>
  <c r="K16" i="277" a="1"/>
  <c r="K16" i="277" s="1"/>
  <c r="J16" i="277" a="1"/>
  <c r="J16" i="277" s="1"/>
  <c r="I16" i="277" a="1"/>
  <c r="I16" i="277" s="1"/>
  <c r="H16" i="277" a="1"/>
  <c r="H16" i="277" s="1"/>
  <c r="G16" i="277" a="1"/>
  <c r="G16" i="277" s="1"/>
  <c r="F16" i="277" a="1"/>
  <c r="F16" i="277" s="1"/>
  <c r="E16" i="277" a="1"/>
  <c r="E16" i="277" s="1"/>
  <c r="C16" i="277"/>
  <c r="B16" i="277"/>
  <c r="A16" i="277"/>
  <c r="T20" i="276" a="1"/>
  <c r="T20" i="276" s="1"/>
  <c r="R20" i="276" a="1"/>
  <c r="R20" i="276" s="1"/>
  <c r="P20" i="276" a="1"/>
  <c r="P20" i="276" s="1"/>
  <c r="O20" i="276" a="1"/>
  <c r="O20" i="276" s="1"/>
  <c r="M20" i="276" a="1"/>
  <c r="M20" i="276" s="1"/>
  <c r="K20" i="276" a="1"/>
  <c r="K20" i="276" s="1"/>
  <c r="I20" i="276" a="1"/>
  <c r="I20" i="276" s="1"/>
  <c r="G20" i="276" a="1"/>
  <c r="G20" i="276" s="1"/>
  <c r="E20" i="276" a="1"/>
  <c r="E20" i="276" s="1"/>
  <c r="T19" i="276" a="1"/>
  <c r="T19" i="276" s="1"/>
  <c r="R19" i="276" a="1"/>
  <c r="R19" i="276" s="1"/>
  <c r="P19" i="276" a="1"/>
  <c r="P19" i="276" s="1"/>
  <c r="O19" i="276" a="1"/>
  <c r="O19" i="276" s="1"/>
  <c r="M19" i="276" a="1"/>
  <c r="M19" i="276" s="1"/>
  <c r="K19" i="276" a="1"/>
  <c r="K19" i="276" s="1"/>
  <c r="I19" i="276" a="1"/>
  <c r="I19" i="276" s="1"/>
  <c r="G19" i="276" a="1"/>
  <c r="G19" i="276" s="1"/>
  <c r="E19" i="276" a="1"/>
  <c r="E19" i="276" s="1"/>
  <c r="T18" i="276" a="1"/>
  <c r="T18" i="276" s="1"/>
  <c r="R18" i="276" a="1"/>
  <c r="R18" i="276" s="1"/>
  <c r="P18" i="276" a="1"/>
  <c r="P18" i="276" s="1"/>
  <c r="O18" i="276" a="1"/>
  <c r="O18" i="276" s="1"/>
  <c r="M18" i="276" a="1"/>
  <c r="M18" i="276" s="1"/>
  <c r="K18" i="276" a="1"/>
  <c r="K18" i="276" s="1"/>
  <c r="I18" i="276" a="1"/>
  <c r="I18" i="276" s="1"/>
  <c r="G18" i="276" a="1"/>
  <c r="G18" i="276" s="1"/>
  <c r="E18" i="276" a="1"/>
  <c r="E18" i="276" s="1"/>
  <c r="T17" i="276" a="1"/>
  <c r="T17" i="276" s="1"/>
  <c r="R17" i="276" a="1"/>
  <c r="R17" i="276" s="1"/>
  <c r="P17" i="276" a="1"/>
  <c r="P17" i="276" s="1"/>
  <c r="O17" i="276" a="1"/>
  <c r="O17" i="276" s="1"/>
  <c r="M17" i="276" a="1"/>
  <c r="M17" i="276" s="1"/>
  <c r="K17" i="276" a="1"/>
  <c r="K17" i="276" s="1"/>
  <c r="I17" i="276" a="1"/>
  <c r="I17" i="276" s="1"/>
  <c r="G17" i="276" a="1"/>
  <c r="G17" i="276" s="1"/>
  <c r="E17" i="276" a="1"/>
  <c r="E17" i="276" s="1"/>
  <c r="U6" i="276" a="1"/>
  <c r="U6" i="276" s="1"/>
  <c r="T6" i="276" a="1"/>
  <c r="T6" i="276" s="1"/>
  <c r="S6" i="276" a="1"/>
  <c r="S6" i="276" s="1"/>
  <c r="R6" i="276" a="1"/>
  <c r="R6" i="276" s="1"/>
  <c r="Q6" i="276" a="1"/>
  <c r="Q6" i="276" s="1"/>
  <c r="P6" i="276" a="1"/>
  <c r="P6" i="276" s="1"/>
  <c r="O6" i="276" a="1"/>
  <c r="O6" i="276" s="1"/>
  <c r="N6" i="276" a="1"/>
  <c r="N6" i="276" s="1"/>
  <c r="M6" i="276" a="1"/>
  <c r="M6" i="276" s="1"/>
  <c r="L6" i="276" a="1"/>
  <c r="L6" i="276" s="1"/>
  <c r="K6" i="276" a="1"/>
  <c r="K6" i="276" s="1"/>
  <c r="J6" i="276" a="1"/>
  <c r="J6" i="276" s="1"/>
  <c r="I6" i="276" a="1"/>
  <c r="I6" i="276" s="1"/>
  <c r="H6" i="276" a="1"/>
  <c r="H6" i="276" s="1"/>
  <c r="G6" i="276" a="1"/>
  <c r="G6" i="276" s="1"/>
  <c r="F6" i="276" a="1"/>
  <c r="F6" i="276" s="1"/>
  <c r="E6" i="276" a="1"/>
  <c r="E6" i="276" s="1"/>
  <c r="C6" i="276"/>
  <c r="B6" i="276"/>
  <c r="A6" i="276"/>
  <c r="U11" i="276" a="1"/>
  <c r="U11" i="276" s="1"/>
  <c r="T11" i="276" a="1"/>
  <c r="T11" i="276" s="1"/>
  <c r="S11" i="276" a="1"/>
  <c r="S11" i="276" s="1"/>
  <c r="R11" i="276" a="1"/>
  <c r="R11" i="276" s="1"/>
  <c r="Q11" i="276" a="1"/>
  <c r="Q11" i="276" s="1"/>
  <c r="P11" i="276" a="1"/>
  <c r="P11" i="276" s="1"/>
  <c r="O11" i="276" a="1"/>
  <c r="O11" i="276" s="1"/>
  <c r="N11" i="276" a="1"/>
  <c r="N11" i="276" s="1"/>
  <c r="M11" i="276" a="1"/>
  <c r="M11" i="276" s="1"/>
  <c r="L11" i="276" a="1"/>
  <c r="L11" i="276" s="1"/>
  <c r="K11" i="276" a="1"/>
  <c r="K11" i="276" s="1"/>
  <c r="J11" i="276" a="1"/>
  <c r="J11" i="276" s="1"/>
  <c r="I11" i="276" a="1"/>
  <c r="I11" i="276" s="1"/>
  <c r="H11" i="276" a="1"/>
  <c r="H11" i="276" s="1"/>
  <c r="G11" i="276" a="1"/>
  <c r="G11" i="276" s="1"/>
  <c r="F11" i="276" a="1"/>
  <c r="F11" i="276" s="1"/>
  <c r="E11" i="276" a="1"/>
  <c r="E11" i="276" s="1"/>
  <c r="C11" i="276"/>
  <c r="B11" i="276"/>
  <c r="A11" i="276"/>
  <c r="U7" i="276" a="1"/>
  <c r="U7" i="276" s="1"/>
  <c r="T7" i="276" a="1"/>
  <c r="T7" i="276" s="1"/>
  <c r="S7" i="276" a="1"/>
  <c r="S7" i="276" s="1"/>
  <c r="R7" i="276" a="1"/>
  <c r="R7" i="276" s="1"/>
  <c r="Q7" i="276" a="1"/>
  <c r="Q7" i="276" s="1"/>
  <c r="P7" i="276" a="1"/>
  <c r="P7" i="276" s="1"/>
  <c r="O7" i="276" a="1"/>
  <c r="O7" i="276" s="1"/>
  <c r="N7" i="276" a="1"/>
  <c r="N7" i="276" s="1"/>
  <c r="M7" i="276" a="1"/>
  <c r="M7" i="276" s="1"/>
  <c r="L7" i="276" a="1"/>
  <c r="L7" i="276" s="1"/>
  <c r="K7" i="276" a="1"/>
  <c r="K7" i="276" s="1"/>
  <c r="J7" i="276" a="1"/>
  <c r="J7" i="276" s="1"/>
  <c r="I7" i="276" a="1"/>
  <c r="I7" i="276" s="1"/>
  <c r="H7" i="276" a="1"/>
  <c r="H7" i="276" s="1"/>
  <c r="G7" i="276" a="1"/>
  <c r="G7" i="276" s="1"/>
  <c r="F7" i="276" a="1"/>
  <c r="F7" i="276" s="1"/>
  <c r="E7" i="276" a="1"/>
  <c r="E7" i="276" s="1"/>
  <c r="C7" i="276"/>
  <c r="B7" i="276"/>
  <c r="A7" i="276"/>
  <c r="U14" i="276" a="1"/>
  <c r="U14" i="276" s="1"/>
  <c r="T14" i="276" a="1"/>
  <c r="T14" i="276" s="1"/>
  <c r="S14" i="276" a="1"/>
  <c r="S14" i="276" s="1"/>
  <c r="R14" i="276" a="1"/>
  <c r="R14" i="276" s="1"/>
  <c r="Q14" i="276" a="1"/>
  <c r="Q14" i="276" s="1"/>
  <c r="P14" i="276" a="1"/>
  <c r="P14" i="276" s="1"/>
  <c r="O14" i="276" a="1"/>
  <c r="O14" i="276" s="1"/>
  <c r="N14" i="276" a="1"/>
  <c r="N14" i="276" s="1"/>
  <c r="M14" i="276" a="1"/>
  <c r="M14" i="276" s="1"/>
  <c r="L14" i="276" a="1"/>
  <c r="L14" i="276" s="1"/>
  <c r="K14" i="276" a="1"/>
  <c r="K14" i="276" s="1"/>
  <c r="J14" i="276" a="1"/>
  <c r="J14" i="276" s="1"/>
  <c r="I14" i="276" a="1"/>
  <c r="I14" i="276" s="1"/>
  <c r="H14" i="276" a="1"/>
  <c r="H14" i="276" s="1"/>
  <c r="G14" i="276" a="1"/>
  <c r="G14" i="276" s="1"/>
  <c r="F14" i="276" a="1"/>
  <c r="F14" i="276" s="1"/>
  <c r="E14" i="276" a="1"/>
  <c r="E14" i="276" s="1"/>
  <c r="C14" i="276"/>
  <c r="B14" i="276"/>
  <c r="A14" i="276"/>
  <c r="U12" i="276" a="1"/>
  <c r="U12" i="276" s="1"/>
  <c r="T12" i="276" a="1"/>
  <c r="T12" i="276" s="1"/>
  <c r="S12" i="276" a="1"/>
  <c r="S12" i="276" s="1"/>
  <c r="R12" i="276" a="1"/>
  <c r="R12" i="276" s="1"/>
  <c r="Q12" i="276" a="1"/>
  <c r="Q12" i="276" s="1"/>
  <c r="P12" i="276" a="1"/>
  <c r="P12" i="276" s="1"/>
  <c r="O12" i="276" a="1"/>
  <c r="O12" i="276" s="1"/>
  <c r="N12" i="276" a="1"/>
  <c r="N12" i="276" s="1"/>
  <c r="M12" i="276" a="1"/>
  <c r="M12" i="276" s="1"/>
  <c r="L12" i="276" a="1"/>
  <c r="L12" i="276" s="1"/>
  <c r="K12" i="276" a="1"/>
  <c r="K12" i="276" s="1"/>
  <c r="J12" i="276" a="1"/>
  <c r="J12" i="276" s="1"/>
  <c r="I12" i="276" a="1"/>
  <c r="I12" i="276" s="1"/>
  <c r="H12" i="276" a="1"/>
  <c r="H12" i="276" s="1"/>
  <c r="G12" i="276" a="1"/>
  <c r="G12" i="276" s="1"/>
  <c r="F12" i="276" a="1"/>
  <c r="F12" i="276" s="1"/>
  <c r="E12" i="276" a="1"/>
  <c r="E12" i="276" s="1"/>
  <c r="C12" i="276"/>
  <c r="B12" i="276"/>
  <c r="A12" i="276"/>
  <c r="U16" i="276" a="1"/>
  <c r="U16" i="276" s="1"/>
  <c r="T16" i="276" a="1"/>
  <c r="T16" i="276" s="1"/>
  <c r="S16" i="276" a="1"/>
  <c r="S16" i="276" s="1"/>
  <c r="R16" i="276" a="1"/>
  <c r="R16" i="276" s="1"/>
  <c r="Q16" i="276" a="1"/>
  <c r="Q16" i="276" s="1"/>
  <c r="P16" i="276" a="1"/>
  <c r="P16" i="276" s="1"/>
  <c r="O16" i="276" a="1"/>
  <c r="O16" i="276" s="1"/>
  <c r="N16" i="276" a="1"/>
  <c r="N16" i="276" s="1"/>
  <c r="M16" i="276" a="1"/>
  <c r="M16" i="276" s="1"/>
  <c r="L16" i="276" a="1"/>
  <c r="L16" i="276" s="1"/>
  <c r="K16" i="276" a="1"/>
  <c r="K16" i="276" s="1"/>
  <c r="J16" i="276" a="1"/>
  <c r="J16" i="276" s="1"/>
  <c r="I16" i="276" a="1"/>
  <c r="I16" i="276" s="1"/>
  <c r="H16" i="276" a="1"/>
  <c r="H16" i="276" s="1"/>
  <c r="G16" i="276" a="1"/>
  <c r="G16" i="276" s="1"/>
  <c r="F16" i="276" a="1"/>
  <c r="F16" i="276" s="1"/>
  <c r="E16" i="276" a="1"/>
  <c r="E16" i="276" s="1"/>
  <c r="C16" i="276"/>
  <c r="B16" i="276"/>
  <c r="A16" i="276"/>
  <c r="U10" i="276" a="1"/>
  <c r="U10" i="276" s="1"/>
  <c r="T10" i="276" a="1"/>
  <c r="T10" i="276" s="1"/>
  <c r="S10" i="276" a="1"/>
  <c r="S10" i="276" s="1"/>
  <c r="R10" i="276" a="1"/>
  <c r="R10" i="276" s="1"/>
  <c r="Q10" i="276" a="1"/>
  <c r="Q10" i="276" s="1"/>
  <c r="P10" i="276" a="1"/>
  <c r="P10" i="276" s="1"/>
  <c r="O10" i="276" a="1"/>
  <c r="O10" i="276" s="1"/>
  <c r="N10" i="276" a="1"/>
  <c r="N10" i="276" s="1"/>
  <c r="M10" i="276" a="1"/>
  <c r="M10" i="276" s="1"/>
  <c r="L10" i="276" a="1"/>
  <c r="L10" i="276" s="1"/>
  <c r="K10" i="276" a="1"/>
  <c r="K10" i="276" s="1"/>
  <c r="J10" i="276" a="1"/>
  <c r="J10" i="276" s="1"/>
  <c r="I10" i="276" a="1"/>
  <c r="I10" i="276" s="1"/>
  <c r="H10" i="276" a="1"/>
  <c r="H10" i="276" s="1"/>
  <c r="G10" i="276" a="1"/>
  <c r="G10" i="276" s="1"/>
  <c r="F10" i="276" a="1"/>
  <c r="F10" i="276" s="1"/>
  <c r="E10" i="276" a="1"/>
  <c r="E10" i="276" s="1"/>
  <c r="C10" i="276"/>
  <c r="B10" i="276"/>
  <c r="A10" i="276"/>
  <c r="U15" i="276" a="1"/>
  <c r="U15" i="276" s="1"/>
  <c r="T15" i="276" a="1"/>
  <c r="T15" i="276" s="1"/>
  <c r="S15" i="276" a="1"/>
  <c r="S15" i="276" s="1"/>
  <c r="R15" i="276" a="1"/>
  <c r="R15" i="276" s="1"/>
  <c r="Q15" i="276" a="1"/>
  <c r="Q15" i="276" s="1"/>
  <c r="P15" i="276" a="1"/>
  <c r="P15" i="276" s="1"/>
  <c r="O15" i="276" a="1"/>
  <c r="O15" i="276" s="1"/>
  <c r="N15" i="276" a="1"/>
  <c r="N15" i="276" s="1"/>
  <c r="M15" i="276" a="1"/>
  <c r="M15" i="276" s="1"/>
  <c r="L15" i="276" a="1"/>
  <c r="L15" i="276" s="1"/>
  <c r="K15" i="276" a="1"/>
  <c r="K15" i="276" s="1"/>
  <c r="J15" i="276" a="1"/>
  <c r="J15" i="276" s="1"/>
  <c r="I15" i="276" a="1"/>
  <c r="I15" i="276" s="1"/>
  <c r="H15" i="276" a="1"/>
  <c r="H15" i="276" s="1"/>
  <c r="G15" i="276" a="1"/>
  <c r="G15" i="276" s="1"/>
  <c r="F15" i="276" a="1"/>
  <c r="F15" i="276" s="1"/>
  <c r="E15" i="276" a="1"/>
  <c r="E15" i="276" s="1"/>
  <c r="C15" i="276"/>
  <c r="B15" i="276"/>
  <c r="A15" i="276"/>
  <c r="U8" i="276" a="1"/>
  <c r="U8" i="276" s="1"/>
  <c r="T8" i="276" a="1"/>
  <c r="T8" i="276" s="1"/>
  <c r="S8" i="276" a="1"/>
  <c r="S8" i="276" s="1"/>
  <c r="R8" i="276" a="1"/>
  <c r="R8" i="276" s="1"/>
  <c r="Q8" i="276" a="1"/>
  <c r="Q8" i="276" s="1"/>
  <c r="P8" i="276" a="1"/>
  <c r="P8" i="276" s="1"/>
  <c r="O8" i="276" a="1"/>
  <c r="O8" i="276" s="1"/>
  <c r="N8" i="276" a="1"/>
  <c r="N8" i="276" s="1"/>
  <c r="M8" i="276" a="1"/>
  <c r="M8" i="276" s="1"/>
  <c r="L8" i="276" a="1"/>
  <c r="L8" i="276" s="1"/>
  <c r="K8" i="276" a="1"/>
  <c r="K8" i="276" s="1"/>
  <c r="J8" i="276" a="1"/>
  <c r="J8" i="276" s="1"/>
  <c r="I8" i="276" a="1"/>
  <c r="I8" i="276" s="1"/>
  <c r="H8" i="276" a="1"/>
  <c r="H8" i="276" s="1"/>
  <c r="G8" i="276" a="1"/>
  <c r="G8" i="276" s="1"/>
  <c r="F8" i="276" a="1"/>
  <c r="F8" i="276" s="1"/>
  <c r="E8" i="276" a="1"/>
  <c r="E8" i="276" s="1"/>
  <c r="C8" i="276"/>
  <c r="B8" i="276"/>
  <c r="A8" i="276"/>
  <c r="U9" i="276" a="1"/>
  <c r="U9" i="276" s="1"/>
  <c r="T9" i="276" a="1"/>
  <c r="T9" i="276" s="1"/>
  <c r="S9" i="276" a="1"/>
  <c r="S9" i="276" s="1"/>
  <c r="R9" i="276" a="1"/>
  <c r="R9" i="276" s="1"/>
  <c r="Q9" i="276" a="1"/>
  <c r="Q9" i="276" s="1"/>
  <c r="P9" i="276" a="1"/>
  <c r="P9" i="276" s="1"/>
  <c r="O9" i="276" a="1"/>
  <c r="O9" i="276" s="1"/>
  <c r="N9" i="276" a="1"/>
  <c r="N9" i="276" s="1"/>
  <c r="M9" i="276" a="1"/>
  <c r="M9" i="276" s="1"/>
  <c r="L9" i="276" a="1"/>
  <c r="L9" i="276" s="1"/>
  <c r="K9" i="276" a="1"/>
  <c r="K9" i="276" s="1"/>
  <c r="J9" i="276" a="1"/>
  <c r="J9" i="276" s="1"/>
  <c r="I9" i="276" a="1"/>
  <c r="I9" i="276" s="1"/>
  <c r="H9" i="276" a="1"/>
  <c r="H9" i="276" s="1"/>
  <c r="G9" i="276" a="1"/>
  <c r="G9" i="276" s="1"/>
  <c r="F9" i="276" a="1"/>
  <c r="F9" i="276" s="1"/>
  <c r="E9" i="276" a="1"/>
  <c r="E9" i="276" s="1"/>
  <c r="C9" i="276"/>
  <c r="B9" i="276"/>
  <c r="A9" i="276"/>
  <c r="U13" i="276" a="1"/>
  <c r="U13" i="276" s="1"/>
  <c r="T13" i="276" a="1"/>
  <c r="T13" i="276" s="1"/>
  <c r="S13" i="276" a="1"/>
  <c r="S13" i="276" s="1"/>
  <c r="R13" i="276" a="1"/>
  <c r="R13" i="276" s="1"/>
  <c r="Q13" i="276" a="1"/>
  <c r="Q13" i="276" s="1"/>
  <c r="P13" i="276" a="1"/>
  <c r="P13" i="276" s="1"/>
  <c r="O13" i="276" a="1"/>
  <c r="O13" i="276" s="1"/>
  <c r="N13" i="276" a="1"/>
  <c r="N13" i="276" s="1"/>
  <c r="M13" i="276" a="1"/>
  <c r="M13" i="276" s="1"/>
  <c r="L13" i="276" a="1"/>
  <c r="L13" i="276" s="1"/>
  <c r="K13" i="276" a="1"/>
  <c r="K13" i="276" s="1"/>
  <c r="J13" i="276" a="1"/>
  <c r="J13" i="276" s="1"/>
  <c r="I13" i="276" a="1"/>
  <c r="I13" i="276" s="1"/>
  <c r="H13" i="276" a="1"/>
  <c r="H13" i="276" s="1"/>
  <c r="G13" i="276" a="1"/>
  <c r="G13" i="276" s="1"/>
  <c r="F13" i="276" a="1"/>
  <c r="F13" i="276" s="1"/>
  <c r="E13" i="276" a="1"/>
  <c r="E13" i="276" s="1"/>
  <c r="C13" i="276"/>
  <c r="B13" i="276"/>
  <c r="A13" i="276"/>
  <c r="T18" i="275" a="1"/>
  <c r="T18" i="275" s="1"/>
  <c r="R18" i="275" a="1"/>
  <c r="R18" i="275" s="1"/>
  <c r="P18" i="275" a="1"/>
  <c r="P18" i="275" s="1"/>
  <c r="O18" i="275" a="1"/>
  <c r="O18" i="275" s="1"/>
  <c r="M18" i="275" a="1"/>
  <c r="M18" i="275" s="1"/>
  <c r="K18" i="275" a="1"/>
  <c r="K18" i="275" s="1"/>
  <c r="I18" i="275" a="1"/>
  <c r="I18" i="275" s="1"/>
  <c r="G18" i="275" a="1"/>
  <c r="G18" i="275" s="1"/>
  <c r="E18" i="275" a="1"/>
  <c r="E18" i="275" s="1"/>
  <c r="T17" i="275" a="1"/>
  <c r="T17" i="275" s="1"/>
  <c r="R17" i="275" a="1"/>
  <c r="R17" i="275" s="1"/>
  <c r="P17" i="275" a="1"/>
  <c r="P17" i="275" s="1"/>
  <c r="O17" i="275" a="1"/>
  <c r="O17" i="275" s="1"/>
  <c r="M17" i="275" a="1"/>
  <c r="M17" i="275" s="1"/>
  <c r="K17" i="275" a="1"/>
  <c r="K17" i="275" s="1"/>
  <c r="I17" i="275" a="1"/>
  <c r="I17" i="275" s="1"/>
  <c r="G17" i="275" a="1"/>
  <c r="G17" i="275" s="1"/>
  <c r="E17" i="275" a="1"/>
  <c r="E17" i="275" s="1"/>
  <c r="T16" i="275" a="1"/>
  <c r="T16" i="275" s="1"/>
  <c r="R16" i="275" a="1"/>
  <c r="R16" i="275" s="1"/>
  <c r="P16" i="275" a="1"/>
  <c r="P16" i="275" s="1"/>
  <c r="O16" i="275" a="1"/>
  <c r="O16" i="275" s="1"/>
  <c r="M16" i="275" a="1"/>
  <c r="M16" i="275" s="1"/>
  <c r="K16" i="275" a="1"/>
  <c r="K16" i="275" s="1"/>
  <c r="I16" i="275" a="1"/>
  <c r="I16" i="275" s="1"/>
  <c r="G16" i="275" a="1"/>
  <c r="G16" i="275" s="1"/>
  <c r="E16" i="275" a="1"/>
  <c r="E16" i="275" s="1"/>
  <c r="T15" i="275" a="1"/>
  <c r="T15" i="275" s="1"/>
  <c r="R15" i="275" a="1"/>
  <c r="R15" i="275" s="1"/>
  <c r="P15" i="275" a="1"/>
  <c r="P15" i="275" s="1"/>
  <c r="O15" i="275" a="1"/>
  <c r="O15" i="275" s="1"/>
  <c r="M15" i="275" a="1"/>
  <c r="M15" i="275" s="1"/>
  <c r="K15" i="275" a="1"/>
  <c r="K15" i="275" s="1"/>
  <c r="I15" i="275" a="1"/>
  <c r="I15" i="275" s="1"/>
  <c r="G15" i="275" a="1"/>
  <c r="G15" i="275" s="1"/>
  <c r="E15" i="275" a="1"/>
  <c r="E15" i="275" s="1"/>
  <c r="U8" i="275" a="1"/>
  <c r="U8" i="275" s="1"/>
  <c r="T8" i="275" a="1"/>
  <c r="T8" i="275" s="1"/>
  <c r="S8" i="275" a="1"/>
  <c r="S8" i="275" s="1"/>
  <c r="R8" i="275" a="1"/>
  <c r="R8" i="275" s="1"/>
  <c r="Q8" i="275" a="1"/>
  <c r="Q8" i="275" s="1"/>
  <c r="P8" i="275" a="1"/>
  <c r="P8" i="275" s="1"/>
  <c r="O8" i="275" a="1"/>
  <c r="O8" i="275" s="1"/>
  <c r="N8" i="275" a="1"/>
  <c r="N8" i="275" s="1"/>
  <c r="M8" i="275" a="1"/>
  <c r="M8" i="275" s="1"/>
  <c r="L8" i="275" a="1"/>
  <c r="L8" i="275" s="1"/>
  <c r="K8" i="275" a="1"/>
  <c r="K8" i="275" s="1"/>
  <c r="J8" i="275" a="1"/>
  <c r="J8" i="275" s="1"/>
  <c r="I8" i="275" a="1"/>
  <c r="I8" i="275" s="1"/>
  <c r="H8" i="275" a="1"/>
  <c r="H8" i="275" s="1"/>
  <c r="G8" i="275" a="1"/>
  <c r="G8" i="275" s="1"/>
  <c r="F8" i="275" a="1"/>
  <c r="F8" i="275" s="1"/>
  <c r="E8" i="275" a="1"/>
  <c r="E8" i="275" s="1"/>
  <c r="C8" i="275"/>
  <c r="B8" i="275"/>
  <c r="A8" i="275"/>
  <c r="U9" i="275" a="1"/>
  <c r="U9" i="275" s="1"/>
  <c r="T9" i="275" a="1"/>
  <c r="T9" i="275" s="1"/>
  <c r="S9" i="275" a="1"/>
  <c r="S9" i="275" s="1"/>
  <c r="R9" i="275" a="1"/>
  <c r="R9" i="275" s="1"/>
  <c r="Q9" i="275" a="1"/>
  <c r="Q9" i="275" s="1"/>
  <c r="P9" i="275" a="1"/>
  <c r="P9" i="275" s="1"/>
  <c r="O9" i="275" a="1"/>
  <c r="O9" i="275" s="1"/>
  <c r="N9" i="275" a="1"/>
  <c r="N9" i="275" s="1"/>
  <c r="M9" i="275" a="1"/>
  <c r="M9" i="275" s="1"/>
  <c r="L9" i="275" a="1"/>
  <c r="L9" i="275" s="1"/>
  <c r="K9" i="275" a="1"/>
  <c r="K9" i="275" s="1"/>
  <c r="J9" i="275" a="1"/>
  <c r="J9" i="275" s="1"/>
  <c r="I9" i="275" a="1"/>
  <c r="I9" i="275" s="1"/>
  <c r="H9" i="275" a="1"/>
  <c r="H9" i="275" s="1"/>
  <c r="G9" i="275" a="1"/>
  <c r="G9" i="275" s="1"/>
  <c r="F9" i="275" a="1"/>
  <c r="F9" i="275" s="1"/>
  <c r="E9" i="275" a="1"/>
  <c r="E9" i="275" s="1"/>
  <c r="C9" i="275"/>
  <c r="B9" i="275"/>
  <c r="A9" i="275"/>
  <c r="U7" i="275" a="1"/>
  <c r="U7" i="275" s="1"/>
  <c r="T7" i="275" a="1"/>
  <c r="T7" i="275" s="1"/>
  <c r="S7" i="275" a="1"/>
  <c r="S7" i="275" s="1"/>
  <c r="R7" i="275" a="1"/>
  <c r="R7" i="275" s="1"/>
  <c r="Q7" i="275" a="1"/>
  <c r="Q7" i="275" s="1"/>
  <c r="P7" i="275" a="1"/>
  <c r="P7" i="275" s="1"/>
  <c r="O7" i="275" a="1"/>
  <c r="O7" i="275" s="1"/>
  <c r="N7" i="275" a="1"/>
  <c r="N7" i="275" s="1"/>
  <c r="M7" i="275" a="1"/>
  <c r="M7" i="275" s="1"/>
  <c r="L7" i="275" a="1"/>
  <c r="L7" i="275" s="1"/>
  <c r="K7" i="275" a="1"/>
  <c r="K7" i="275" s="1"/>
  <c r="J7" i="275" a="1"/>
  <c r="J7" i="275" s="1"/>
  <c r="I7" i="275" a="1"/>
  <c r="I7" i="275" s="1"/>
  <c r="H7" i="275" a="1"/>
  <c r="H7" i="275" s="1"/>
  <c r="G7" i="275" a="1"/>
  <c r="G7" i="275" s="1"/>
  <c r="F7" i="275" a="1"/>
  <c r="F7" i="275" s="1"/>
  <c r="E7" i="275" a="1"/>
  <c r="E7" i="275" s="1"/>
  <c r="C7" i="275"/>
  <c r="B7" i="275"/>
  <c r="A7" i="275"/>
  <c r="U13" i="275" a="1"/>
  <c r="U13" i="275" s="1"/>
  <c r="T13" i="275" a="1"/>
  <c r="T13" i="275" s="1"/>
  <c r="S13" i="275" a="1"/>
  <c r="S13" i="275" s="1"/>
  <c r="R13" i="275" a="1"/>
  <c r="R13" i="275" s="1"/>
  <c r="Q13" i="275" a="1"/>
  <c r="Q13" i="275" s="1"/>
  <c r="P13" i="275" a="1"/>
  <c r="P13" i="275" s="1"/>
  <c r="O13" i="275" a="1"/>
  <c r="O13" i="275" s="1"/>
  <c r="N13" i="275" a="1"/>
  <c r="N13" i="275" s="1"/>
  <c r="M13" i="275" a="1"/>
  <c r="M13" i="275" s="1"/>
  <c r="L13" i="275" a="1"/>
  <c r="L13" i="275" s="1"/>
  <c r="K13" i="275" a="1"/>
  <c r="K13" i="275" s="1"/>
  <c r="J13" i="275" a="1"/>
  <c r="J13" i="275" s="1"/>
  <c r="I13" i="275" a="1"/>
  <c r="I13" i="275" s="1"/>
  <c r="H13" i="275" a="1"/>
  <c r="H13" i="275" s="1"/>
  <c r="G13" i="275" a="1"/>
  <c r="G13" i="275" s="1"/>
  <c r="F13" i="275" a="1"/>
  <c r="F13" i="275" s="1"/>
  <c r="E13" i="275" a="1"/>
  <c r="E13" i="275" s="1"/>
  <c r="C13" i="275"/>
  <c r="B13" i="275"/>
  <c r="A13" i="275"/>
  <c r="U14" i="275" a="1"/>
  <c r="U14" i="275" s="1"/>
  <c r="T14" i="275" a="1"/>
  <c r="T14" i="275" s="1"/>
  <c r="S14" i="275" a="1"/>
  <c r="S14" i="275" s="1"/>
  <c r="R14" i="275" a="1"/>
  <c r="R14" i="275" s="1"/>
  <c r="Q14" i="275" a="1"/>
  <c r="Q14" i="275" s="1"/>
  <c r="P14" i="275" a="1"/>
  <c r="P14" i="275" s="1"/>
  <c r="O14" i="275" a="1"/>
  <c r="O14" i="275" s="1"/>
  <c r="N14" i="275" a="1"/>
  <c r="N14" i="275" s="1"/>
  <c r="M14" i="275" a="1"/>
  <c r="M14" i="275" s="1"/>
  <c r="L14" i="275" a="1"/>
  <c r="L14" i="275" s="1"/>
  <c r="K14" i="275" a="1"/>
  <c r="K14" i="275" s="1"/>
  <c r="J14" i="275" a="1"/>
  <c r="J14" i="275" s="1"/>
  <c r="I14" i="275" a="1"/>
  <c r="I14" i="275" s="1"/>
  <c r="H14" i="275" a="1"/>
  <c r="H14" i="275" s="1"/>
  <c r="G14" i="275" a="1"/>
  <c r="G14" i="275" s="1"/>
  <c r="F14" i="275" a="1"/>
  <c r="F14" i="275" s="1"/>
  <c r="E14" i="275" a="1"/>
  <c r="E14" i="275" s="1"/>
  <c r="C14" i="275"/>
  <c r="B14" i="275"/>
  <c r="A14" i="275"/>
  <c r="U10" i="275" a="1"/>
  <c r="U10" i="275" s="1"/>
  <c r="T10" i="275" a="1"/>
  <c r="T10" i="275" s="1"/>
  <c r="S10" i="275" a="1"/>
  <c r="S10" i="275" s="1"/>
  <c r="R10" i="275" a="1"/>
  <c r="R10" i="275" s="1"/>
  <c r="Q10" i="275" a="1"/>
  <c r="Q10" i="275" s="1"/>
  <c r="P10" i="275" a="1"/>
  <c r="P10" i="275" s="1"/>
  <c r="O10" i="275" a="1"/>
  <c r="O10" i="275" s="1"/>
  <c r="N10" i="275" a="1"/>
  <c r="N10" i="275" s="1"/>
  <c r="M10" i="275" a="1"/>
  <c r="M10" i="275" s="1"/>
  <c r="L10" i="275" a="1"/>
  <c r="L10" i="275" s="1"/>
  <c r="K10" i="275" a="1"/>
  <c r="K10" i="275" s="1"/>
  <c r="J10" i="275" a="1"/>
  <c r="J10" i="275" s="1"/>
  <c r="I10" i="275" a="1"/>
  <c r="I10" i="275" s="1"/>
  <c r="H10" i="275" a="1"/>
  <c r="H10" i="275" s="1"/>
  <c r="G10" i="275" a="1"/>
  <c r="G10" i="275" s="1"/>
  <c r="F10" i="275" a="1"/>
  <c r="F10" i="275" s="1"/>
  <c r="E10" i="275" a="1"/>
  <c r="E10" i="275" s="1"/>
  <c r="C10" i="275"/>
  <c r="B10" i="275"/>
  <c r="A10" i="275"/>
  <c r="U6" i="275" a="1"/>
  <c r="U6" i="275" s="1"/>
  <c r="T6" i="275" a="1"/>
  <c r="T6" i="275" s="1"/>
  <c r="S6" i="275" a="1"/>
  <c r="S6" i="275" s="1"/>
  <c r="R6" i="275" a="1"/>
  <c r="R6" i="275" s="1"/>
  <c r="Q6" i="275" a="1"/>
  <c r="Q6" i="275" s="1"/>
  <c r="P6" i="275" a="1"/>
  <c r="P6" i="275" s="1"/>
  <c r="O6" i="275" a="1"/>
  <c r="O6" i="275" s="1"/>
  <c r="N6" i="275" a="1"/>
  <c r="N6" i="275" s="1"/>
  <c r="M6" i="275" a="1"/>
  <c r="M6" i="275" s="1"/>
  <c r="L6" i="275" a="1"/>
  <c r="L6" i="275" s="1"/>
  <c r="K6" i="275" a="1"/>
  <c r="K6" i="275" s="1"/>
  <c r="J6" i="275" a="1"/>
  <c r="J6" i="275" s="1"/>
  <c r="I6" i="275" a="1"/>
  <c r="I6" i="275" s="1"/>
  <c r="H6" i="275" a="1"/>
  <c r="H6" i="275" s="1"/>
  <c r="G6" i="275" a="1"/>
  <c r="G6" i="275" s="1"/>
  <c r="F6" i="275" a="1"/>
  <c r="F6" i="275" s="1"/>
  <c r="E6" i="275" a="1"/>
  <c r="E6" i="275" s="1"/>
  <c r="C6" i="275"/>
  <c r="B6" i="275"/>
  <c r="A6" i="275"/>
  <c r="U12" i="275" a="1"/>
  <c r="U12" i="275" s="1"/>
  <c r="T12" i="275" a="1"/>
  <c r="T12" i="275" s="1"/>
  <c r="S12" i="275" a="1"/>
  <c r="S12" i="275" s="1"/>
  <c r="R12" i="275" a="1"/>
  <c r="R12" i="275" s="1"/>
  <c r="Q12" i="275" a="1"/>
  <c r="Q12" i="275" s="1"/>
  <c r="P12" i="275" a="1"/>
  <c r="P12" i="275" s="1"/>
  <c r="O12" i="275" a="1"/>
  <c r="O12" i="275" s="1"/>
  <c r="N12" i="275" a="1"/>
  <c r="N12" i="275" s="1"/>
  <c r="M12" i="275" a="1"/>
  <c r="M12" i="275" s="1"/>
  <c r="L12" i="275" a="1"/>
  <c r="L12" i="275" s="1"/>
  <c r="K12" i="275" a="1"/>
  <c r="K12" i="275" s="1"/>
  <c r="J12" i="275" a="1"/>
  <c r="J12" i="275" s="1"/>
  <c r="I12" i="275" a="1"/>
  <c r="I12" i="275" s="1"/>
  <c r="H12" i="275" a="1"/>
  <c r="H12" i="275" s="1"/>
  <c r="G12" i="275" a="1"/>
  <c r="G12" i="275" s="1"/>
  <c r="F12" i="275" a="1"/>
  <c r="F12" i="275" s="1"/>
  <c r="E12" i="275" a="1"/>
  <c r="E12" i="275" s="1"/>
  <c r="C12" i="275"/>
  <c r="B12" i="275"/>
  <c r="A12" i="275"/>
  <c r="U11" i="275" a="1"/>
  <c r="U11" i="275" s="1"/>
  <c r="T11" i="275" a="1"/>
  <c r="T11" i="275" s="1"/>
  <c r="S11" i="275" a="1"/>
  <c r="S11" i="275" s="1"/>
  <c r="R11" i="275" a="1"/>
  <c r="R11" i="275" s="1"/>
  <c r="Q11" i="275" a="1"/>
  <c r="Q11" i="275" s="1"/>
  <c r="P11" i="275" a="1"/>
  <c r="P11" i="275" s="1"/>
  <c r="O11" i="275" a="1"/>
  <c r="O11" i="275" s="1"/>
  <c r="N11" i="275" a="1"/>
  <c r="N11" i="275" s="1"/>
  <c r="M11" i="275" a="1"/>
  <c r="M11" i="275" s="1"/>
  <c r="L11" i="275" a="1"/>
  <c r="L11" i="275" s="1"/>
  <c r="K11" i="275" a="1"/>
  <c r="K11" i="275" s="1"/>
  <c r="J11" i="275" a="1"/>
  <c r="J11" i="275" s="1"/>
  <c r="I11" i="275" a="1"/>
  <c r="I11" i="275" s="1"/>
  <c r="H11" i="275" a="1"/>
  <c r="H11" i="275" s="1"/>
  <c r="G11" i="275" a="1"/>
  <c r="G11" i="275" s="1"/>
  <c r="F11" i="275" a="1"/>
  <c r="F11" i="275" s="1"/>
  <c r="E11" i="275" a="1"/>
  <c r="E11" i="275" s="1"/>
  <c r="C11" i="275"/>
  <c r="B11" i="275"/>
  <c r="A11" i="275"/>
  <c r="T20" i="274" a="1"/>
  <c r="T20" i="274" s="1"/>
  <c r="R20" i="274" a="1"/>
  <c r="R20" i="274" s="1"/>
  <c r="P20" i="274" a="1"/>
  <c r="P20" i="274" s="1"/>
  <c r="O20" i="274" a="1"/>
  <c r="O20" i="274" s="1"/>
  <c r="M20" i="274" a="1"/>
  <c r="M20" i="274" s="1"/>
  <c r="K20" i="274" a="1"/>
  <c r="K20" i="274" s="1"/>
  <c r="I20" i="274" a="1"/>
  <c r="I20" i="274" s="1"/>
  <c r="G20" i="274" a="1"/>
  <c r="G20" i="274" s="1"/>
  <c r="E20" i="274" a="1"/>
  <c r="E20" i="274" s="1"/>
  <c r="T19" i="274" a="1"/>
  <c r="T19" i="274" s="1"/>
  <c r="R19" i="274" a="1"/>
  <c r="R19" i="274" s="1"/>
  <c r="P19" i="274" a="1"/>
  <c r="P19" i="274" s="1"/>
  <c r="O19" i="274" a="1"/>
  <c r="O19" i="274" s="1"/>
  <c r="M19" i="274" a="1"/>
  <c r="M19" i="274" s="1"/>
  <c r="K19" i="274" a="1"/>
  <c r="K19" i="274" s="1"/>
  <c r="I19" i="274" a="1"/>
  <c r="I19" i="274" s="1"/>
  <c r="G19" i="274" a="1"/>
  <c r="G19" i="274" s="1"/>
  <c r="E19" i="274" a="1"/>
  <c r="E19" i="274" s="1"/>
  <c r="T18" i="274" a="1"/>
  <c r="T18" i="274" s="1"/>
  <c r="R18" i="274" a="1"/>
  <c r="R18" i="274" s="1"/>
  <c r="P18" i="274" a="1"/>
  <c r="P18" i="274" s="1"/>
  <c r="O18" i="274" a="1"/>
  <c r="O18" i="274" s="1"/>
  <c r="M18" i="274" a="1"/>
  <c r="M18" i="274" s="1"/>
  <c r="K18" i="274" a="1"/>
  <c r="K18" i="274" s="1"/>
  <c r="I18" i="274" a="1"/>
  <c r="I18" i="274" s="1"/>
  <c r="G18" i="274" a="1"/>
  <c r="G18" i="274" s="1"/>
  <c r="E18" i="274" a="1"/>
  <c r="E18" i="274" s="1"/>
  <c r="T17" i="274" a="1"/>
  <c r="T17" i="274" s="1"/>
  <c r="R17" i="274" a="1"/>
  <c r="R17" i="274" s="1"/>
  <c r="P17" i="274" a="1"/>
  <c r="P17" i="274" s="1"/>
  <c r="O17" i="274" a="1"/>
  <c r="O17" i="274" s="1"/>
  <c r="M17" i="274" a="1"/>
  <c r="M17" i="274" s="1"/>
  <c r="K17" i="274" a="1"/>
  <c r="K17" i="274" s="1"/>
  <c r="I17" i="274" a="1"/>
  <c r="I17" i="274" s="1"/>
  <c r="G17" i="274" a="1"/>
  <c r="G17" i="274" s="1"/>
  <c r="E17" i="274" a="1"/>
  <c r="E17" i="274" s="1"/>
  <c r="U11" i="274" a="1"/>
  <c r="U11" i="274" s="1"/>
  <c r="T11" i="274" a="1"/>
  <c r="T11" i="274" s="1"/>
  <c r="S11" i="274" a="1"/>
  <c r="S11" i="274" s="1"/>
  <c r="R11" i="274" a="1"/>
  <c r="R11" i="274" s="1"/>
  <c r="Q11" i="274" a="1"/>
  <c r="Q11" i="274" s="1"/>
  <c r="P11" i="274" a="1"/>
  <c r="P11" i="274" s="1"/>
  <c r="O11" i="274" a="1"/>
  <c r="O11" i="274" s="1"/>
  <c r="N11" i="274" a="1"/>
  <c r="N11" i="274" s="1"/>
  <c r="M11" i="274" a="1"/>
  <c r="M11" i="274" s="1"/>
  <c r="L11" i="274" a="1"/>
  <c r="L11" i="274" s="1"/>
  <c r="K11" i="274" a="1"/>
  <c r="K11" i="274" s="1"/>
  <c r="J11" i="274" a="1"/>
  <c r="J11" i="274" s="1"/>
  <c r="I11" i="274" a="1"/>
  <c r="I11" i="274" s="1"/>
  <c r="H11" i="274" a="1"/>
  <c r="H11" i="274" s="1"/>
  <c r="G11" i="274" a="1"/>
  <c r="G11" i="274" s="1"/>
  <c r="F11" i="274" a="1"/>
  <c r="F11" i="274" s="1"/>
  <c r="E11" i="274" a="1"/>
  <c r="E11" i="274" s="1"/>
  <c r="C11" i="274"/>
  <c r="B11" i="274"/>
  <c r="A11" i="274"/>
  <c r="U12" i="274" a="1"/>
  <c r="U12" i="274" s="1"/>
  <c r="T12" i="274" a="1"/>
  <c r="T12" i="274" s="1"/>
  <c r="S12" i="274" a="1"/>
  <c r="S12" i="274" s="1"/>
  <c r="R12" i="274" a="1"/>
  <c r="R12" i="274" s="1"/>
  <c r="Q12" i="274" a="1"/>
  <c r="Q12" i="274" s="1"/>
  <c r="P12" i="274" a="1"/>
  <c r="P12" i="274" s="1"/>
  <c r="O12" i="274" a="1"/>
  <c r="O12" i="274" s="1"/>
  <c r="N12" i="274" a="1"/>
  <c r="N12" i="274" s="1"/>
  <c r="M12" i="274" a="1"/>
  <c r="M12" i="274" s="1"/>
  <c r="L12" i="274" a="1"/>
  <c r="L12" i="274" s="1"/>
  <c r="K12" i="274" a="1"/>
  <c r="K12" i="274" s="1"/>
  <c r="J12" i="274" a="1"/>
  <c r="J12" i="274" s="1"/>
  <c r="I12" i="274" a="1"/>
  <c r="I12" i="274" s="1"/>
  <c r="H12" i="274" a="1"/>
  <c r="H12" i="274" s="1"/>
  <c r="G12" i="274" a="1"/>
  <c r="G12" i="274" s="1"/>
  <c r="F12" i="274" a="1"/>
  <c r="F12" i="274" s="1"/>
  <c r="E12" i="274" a="1"/>
  <c r="E12" i="274" s="1"/>
  <c r="C12" i="274"/>
  <c r="B12" i="274"/>
  <c r="A12" i="274"/>
  <c r="U16" i="274" a="1"/>
  <c r="U16" i="274" s="1"/>
  <c r="T16" i="274" a="1"/>
  <c r="T16" i="274" s="1"/>
  <c r="S16" i="274" a="1"/>
  <c r="S16" i="274" s="1"/>
  <c r="R16" i="274" a="1"/>
  <c r="R16" i="274" s="1"/>
  <c r="Q16" i="274" a="1"/>
  <c r="Q16" i="274" s="1"/>
  <c r="P16" i="274" a="1"/>
  <c r="P16" i="274" s="1"/>
  <c r="O16" i="274" a="1"/>
  <c r="O16" i="274" s="1"/>
  <c r="N16" i="274" a="1"/>
  <c r="N16" i="274" s="1"/>
  <c r="M16" i="274" a="1"/>
  <c r="M16" i="274" s="1"/>
  <c r="L16" i="274" a="1"/>
  <c r="L16" i="274" s="1"/>
  <c r="K16" i="274" a="1"/>
  <c r="K16" i="274" s="1"/>
  <c r="J16" i="274" a="1"/>
  <c r="J16" i="274" s="1"/>
  <c r="I16" i="274" a="1"/>
  <c r="I16" i="274" s="1"/>
  <c r="H16" i="274" a="1"/>
  <c r="H16" i="274" s="1"/>
  <c r="G16" i="274" a="1"/>
  <c r="G16" i="274" s="1"/>
  <c r="F16" i="274" a="1"/>
  <c r="F16" i="274" s="1"/>
  <c r="E16" i="274" a="1"/>
  <c r="E16" i="274" s="1"/>
  <c r="C16" i="274"/>
  <c r="B16" i="274"/>
  <c r="A16" i="274"/>
  <c r="U6" i="274" a="1"/>
  <c r="U6" i="274" s="1"/>
  <c r="T6" i="274" a="1"/>
  <c r="T6" i="274" s="1"/>
  <c r="S6" i="274" a="1"/>
  <c r="S6" i="274" s="1"/>
  <c r="R6" i="274" a="1"/>
  <c r="R6" i="274" s="1"/>
  <c r="Q6" i="274" a="1"/>
  <c r="Q6" i="274" s="1"/>
  <c r="P6" i="274" a="1"/>
  <c r="P6" i="274" s="1"/>
  <c r="O6" i="274" a="1"/>
  <c r="O6" i="274" s="1"/>
  <c r="N6" i="274" a="1"/>
  <c r="N6" i="274" s="1"/>
  <c r="M6" i="274" a="1"/>
  <c r="M6" i="274" s="1"/>
  <c r="L6" i="274" a="1"/>
  <c r="L6" i="274" s="1"/>
  <c r="K6" i="274" a="1"/>
  <c r="K6" i="274" s="1"/>
  <c r="J6" i="274" a="1"/>
  <c r="J6" i="274" s="1"/>
  <c r="I6" i="274" a="1"/>
  <c r="I6" i="274" s="1"/>
  <c r="H6" i="274" a="1"/>
  <c r="H6" i="274" s="1"/>
  <c r="G6" i="274" a="1"/>
  <c r="G6" i="274" s="1"/>
  <c r="F6" i="274" a="1"/>
  <c r="F6" i="274" s="1"/>
  <c r="E6" i="274" a="1"/>
  <c r="E6" i="274" s="1"/>
  <c r="C6" i="274"/>
  <c r="B6" i="274"/>
  <c r="A6" i="274"/>
  <c r="U9" i="274" a="1"/>
  <c r="U9" i="274" s="1"/>
  <c r="T9" i="274" a="1"/>
  <c r="T9" i="274" s="1"/>
  <c r="S9" i="274" a="1"/>
  <c r="S9" i="274" s="1"/>
  <c r="R9" i="274" a="1"/>
  <c r="R9" i="274" s="1"/>
  <c r="Q9" i="274" a="1"/>
  <c r="Q9" i="274" s="1"/>
  <c r="P9" i="274" a="1"/>
  <c r="P9" i="274" s="1"/>
  <c r="O9" i="274" a="1"/>
  <c r="O9" i="274" s="1"/>
  <c r="N9" i="274" a="1"/>
  <c r="N9" i="274" s="1"/>
  <c r="M9" i="274" a="1"/>
  <c r="M9" i="274" s="1"/>
  <c r="L9" i="274" a="1"/>
  <c r="L9" i="274" s="1"/>
  <c r="K9" i="274" a="1"/>
  <c r="K9" i="274" s="1"/>
  <c r="J9" i="274" a="1"/>
  <c r="J9" i="274" s="1"/>
  <c r="I9" i="274" a="1"/>
  <c r="I9" i="274" s="1"/>
  <c r="H9" i="274" a="1"/>
  <c r="H9" i="274" s="1"/>
  <c r="G9" i="274" a="1"/>
  <c r="G9" i="274" s="1"/>
  <c r="F9" i="274" a="1"/>
  <c r="F9" i="274" s="1"/>
  <c r="E9" i="274" a="1"/>
  <c r="E9" i="274" s="1"/>
  <c r="C9" i="274"/>
  <c r="B9" i="274"/>
  <c r="A9" i="274"/>
  <c r="U14" i="274" a="1"/>
  <c r="U14" i="274" s="1"/>
  <c r="T14" i="274" a="1"/>
  <c r="T14" i="274" s="1"/>
  <c r="S14" i="274" a="1"/>
  <c r="S14" i="274" s="1"/>
  <c r="R14" i="274" a="1"/>
  <c r="R14" i="274" s="1"/>
  <c r="Q14" i="274" a="1"/>
  <c r="Q14" i="274" s="1"/>
  <c r="P14" i="274" a="1"/>
  <c r="P14" i="274" s="1"/>
  <c r="O14" i="274" a="1"/>
  <c r="O14" i="274" s="1"/>
  <c r="N14" i="274" a="1"/>
  <c r="N14" i="274" s="1"/>
  <c r="M14" i="274" a="1"/>
  <c r="M14" i="274" s="1"/>
  <c r="L14" i="274" a="1"/>
  <c r="L14" i="274" s="1"/>
  <c r="K14" i="274" a="1"/>
  <c r="K14" i="274" s="1"/>
  <c r="J14" i="274" a="1"/>
  <c r="J14" i="274" s="1"/>
  <c r="I14" i="274" a="1"/>
  <c r="I14" i="274" s="1"/>
  <c r="H14" i="274" a="1"/>
  <c r="H14" i="274" s="1"/>
  <c r="G14" i="274" a="1"/>
  <c r="G14" i="274" s="1"/>
  <c r="F14" i="274" a="1"/>
  <c r="F14" i="274" s="1"/>
  <c r="E14" i="274" a="1"/>
  <c r="E14" i="274" s="1"/>
  <c r="C14" i="274"/>
  <c r="B14" i="274"/>
  <c r="A14" i="274"/>
  <c r="U10" i="274" a="1"/>
  <c r="U10" i="274" s="1"/>
  <c r="T10" i="274" a="1"/>
  <c r="T10" i="274" s="1"/>
  <c r="S10" i="274" a="1"/>
  <c r="S10" i="274" s="1"/>
  <c r="R10" i="274" a="1"/>
  <c r="R10" i="274" s="1"/>
  <c r="Q10" i="274" a="1"/>
  <c r="Q10" i="274" s="1"/>
  <c r="P10" i="274" a="1"/>
  <c r="P10" i="274" s="1"/>
  <c r="O10" i="274" a="1"/>
  <c r="O10" i="274" s="1"/>
  <c r="N10" i="274" a="1"/>
  <c r="N10" i="274" s="1"/>
  <c r="M10" i="274" a="1"/>
  <c r="M10" i="274" s="1"/>
  <c r="L10" i="274" a="1"/>
  <c r="L10" i="274" s="1"/>
  <c r="K10" i="274" a="1"/>
  <c r="K10" i="274" s="1"/>
  <c r="J10" i="274" a="1"/>
  <c r="J10" i="274" s="1"/>
  <c r="I10" i="274" a="1"/>
  <c r="I10" i="274" s="1"/>
  <c r="H10" i="274" a="1"/>
  <c r="H10" i="274" s="1"/>
  <c r="G10" i="274" a="1"/>
  <c r="G10" i="274" s="1"/>
  <c r="F10" i="274" a="1"/>
  <c r="F10" i="274" s="1"/>
  <c r="E10" i="274" a="1"/>
  <c r="E10" i="274" s="1"/>
  <c r="C10" i="274"/>
  <c r="B10" i="274"/>
  <c r="A10" i="274"/>
  <c r="U13" i="274" a="1"/>
  <c r="U13" i="274" s="1"/>
  <c r="T13" i="274" a="1"/>
  <c r="T13" i="274" s="1"/>
  <c r="S13" i="274" a="1"/>
  <c r="S13" i="274" s="1"/>
  <c r="R13" i="274" a="1"/>
  <c r="R13" i="274" s="1"/>
  <c r="Q13" i="274" a="1"/>
  <c r="Q13" i="274" s="1"/>
  <c r="P13" i="274" a="1"/>
  <c r="P13" i="274" s="1"/>
  <c r="O13" i="274" a="1"/>
  <c r="O13" i="274" s="1"/>
  <c r="N13" i="274" a="1"/>
  <c r="N13" i="274" s="1"/>
  <c r="M13" i="274" a="1"/>
  <c r="M13" i="274" s="1"/>
  <c r="L13" i="274" a="1"/>
  <c r="L13" i="274" s="1"/>
  <c r="K13" i="274" a="1"/>
  <c r="K13" i="274" s="1"/>
  <c r="J13" i="274" a="1"/>
  <c r="J13" i="274" s="1"/>
  <c r="I13" i="274" a="1"/>
  <c r="I13" i="274" s="1"/>
  <c r="H13" i="274" a="1"/>
  <c r="H13" i="274" s="1"/>
  <c r="G13" i="274" a="1"/>
  <c r="G13" i="274" s="1"/>
  <c r="F13" i="274" a="1"/>
  <c r="F13" i="274" s="1"/>
  <c r="E13" i="274" a="1"/>
  <c r="E13" i="274" s="1"/>
  <c r="C13" i="274"/>
  <c r="B13" i="274"/>
  <c r="A13" i="274"/>
  <c r="U15" i="274" a="1"/>
  <c r="U15" i="274" s="1"/>
  <c r="T15" i="274" a="1"/>
  <c r="T15" i="274" s="1"/>
  <c r="S15" i="274" a="1"/>
  <c r="S15" i="274" s="1"/>
  <c r="R15" i="274" a="1"/>
  <c r="R15" i="274" s="1"/>
  <c r="Q15" i="274" a="1"/>
  <c r="Q15" i="274" s="1"/>
  <c r="P15" i="274" a="1"/>
  <c r="P15" i="274" s="1"/>
  <c r="O15" i="274" a="1"/>
  <c r="O15" i="274" s="1"/>
  <c r="N15" i="274" a="1"/>
  <c r="N15" i="274" s="1"/>
  <c r="M15" i="274" a="1"/>
  <c r="M15" i="274" s="1"/>
  <c r="L15" i="274" a="1"/>
  <c r="L15" i="274" s="1"/>
  <c r="K15" i="274" a="1"/>
  <c r="K15" i="274" s="1"/>
  <c r="J15" i="274" a="1"/>
  <c r="J15" i="274" s="1"/>
  <c r="I15" i="274" a="1"/>
  <c r="I15" i="274" s="1"/>
  <c r="H15" i="274" a="1"/>
  <c r="H15" i="274" s="1"/>
  <c r="G15" i="274" a="1"/>
  <c r="G15" i="274" s="1"/>
  <c r="F15" i="274" a="1"/>
  <c r="F15" i="274" s="1"/>
  <c r="E15" i="274" a="1"/>
  <c r="E15" i="274" s="1"/>
  <c r="C15" i="274"/>
  <c r="B15" i="274"/>
  <c r="A15" i="274"/>
  <c r="U7" i="274" a="1"/>
  <c r="U7" i="274" s="1"/>
  <c r="T7" i="274" a="1"/>
  <c r="T7" i="274" s="1"/>
  <c r="S7" i="274" a="1"/>
  <c r="S7" i="274" s="1"/>
  <c r="R7" i="274" a="1"/>
  <c r="R7" i="274" s="1"/>
  <c r="Q7" i="274" a="1"/>
  <c r="Q7" i="274" s="1"/>
  <c r="P7" i="274" a="1"/>
  <c r="P7" i="274" s="1"/>
  <c r="O7" i="274" a="1"/>
  <c r="O7" i="274" s="1"/>
  <c r="N7" i="274" a="1"/>
  <c r="N7" i="274" s="1"/>
  <c r="M7" i="274" a="1"/>
  <c r="M7" i="274" s="1"/>
  <c r="L7" i="274" a="1"/>
  <c r="L7" i="274" s="1"/>
  <c r="K7" i="274" a="1"/>
  <c r="K7" i="274" s="1"/>
  <c r="J7" i="274" a="1"/>
  <c r="J7" i="274" s="1"/>
  <c r="I7" i="274" a="1"/>
  <c r="I7" i="274" s="1"/>
  <c r="H7" i="274" a="1"/>
  <c r="H7" i="274" s="1"/>
  <c r="G7" i="274" a="1"/>
  <c r="G7" i="274" s="1"/>
  <c r="F7" i="274" a="1"/>
  <c r="F7" i="274" s="1"/>
  <c r="E7" i="274" a="1"/>
  <c r="E7" i="274" s="1"/>
  <c r="C7" i="274"/>
  <c r="B7" i="274"/>
  <c r="A7" i="274"/>
  <c r="U8" i="274" a="1"/>
  <c r="U8" i="274" s="1"/>
  <c r="T8" i="274" a="1"/>
  <c r="T8" i="274" s="1"/>
  <c r="S8" i="274" a="1"/>
  <c r="S8" i="274" s="1"/>
  <c r="R8" i="274" a="1"/>
  <c r="R8" i="274" s="1"/>
  <c r="Q8" i="274" a="1"/>
  <c r="Q8" i="274" s="1"/>
  <c r="P8" i="274" a="1"/>
  <c r="P8" i="274" s="1"/>
  <c r="O8" i="274" a="1"/>
  <c r="O8" i="274" s="1"/>
  <c r="N8" i="274" a="1"/>
  <c r="N8" i="274" s="1"/>
  <c r="M8" i="274" a="1"/>
  <c r="M8" i="274" s="1"/>
  <c r="L8" i="274" a="1"/>
  <c r="L8" i="274" s="1"/>
  <c r="K8" i="274" a="1"/>
  <c r="K8" i="274" s="1"/>
  <c r="J8" i="274" a="1"/>
  <c r="J8" i="274" s="1"/>
  <c r="I8" i="274" a="1"/>
  <c r="I8" i="274" s="1"/>
  <c r="H8" i="274" a="1"/>
  <c r="H8" i="274" s="1"/>
  <c r="G8" i="274" a="1"/>
  <c r="G8" i="274" s="1"/>
  <c r="F8" i="274" a="1"/>
  <c r="F8" i="274" s="1"/>
  <c r="E8" i="274" a="1"/>
  <c r="E8" i="274" s="1"/>
  <c r="C8" i="274"/>
  <c r="B8" i="274"/>
  <c r="A8" i="274"/>
  <c r="T20" i="273" a="1"/>
  <c r="T20" i="273" s="1"/>
  <c r="R20" i="273" a="1"/>
  <c r="R20" i="273" s="1"/>
  <c r="P20" i="273" a="1"/>
  <c r="P20" i="273" s="1"/>
  <c r="O20" i="273" a="1"/>
  <c r="O20" i="273" s="1"/>
  <c r="M20" i="273" a="1"/>
  <c r="M20" i="273" s="1"/>
  <c r="K20" i="273" a="1"/>
  <c r="K20" i="273" s="1"/>
  <c r="I20" i="273" a="1"/>
  <c r="I20" i="273" s="1"/>
  <c r="G20" i="273" a="1"/>
  <c r="G20" i="273" s="1"/>
  <c r="E20" i="273" a="1"/>
  <c r="E20" i="273" s="1"/>
  <c r="T19" i="273" a="1"/>
  <c r="T19" i="273" s="1"/>
  <c r="R19" i="273" a="1"/>
  <c r="R19" i="273" s="1"/>
  <c r="P19" i="273" a="1"/>
  <c r="P19" i="273" s="1"/>
  <c r="O19" i="273" a="1"/>
  <c r="O19" i="273" s="1"/>
  <c r="M19" i="273" a="1"/>
  <c r="M19" i="273" s="1"/>
  <c r="K19" i="273" a="1"/>
  <c r="K19" i="273" s="1"/>
  <c r="I19" i="273" a="1"/>
  <c r="I19" i="273" s="1"/>
  <c r="G19" i="273" a="1"/>
  <c r="G19" i="273" s="1"/>
  <c r="E19" i="273" a="1"/>
  <c r="E19" i="273" s="1"/>
  <c r="T18" i="273" a="1"/>
  <c r="T18" i="273" s="1"/>
  <c r="R18" i="273" a="1"/>
  <c r="R18" i="273" s="1"/>
  <c r="P18" i="273" a="1"/>
  <c r="P18" i="273" s="1"/>
  <c r="O18" i="273" a="1"/>
  <c r="O18" i="273" s="1"/>
  <c r="M18" i="273" a="1"/>
  <c r="M18" i="273" s="1"/>
  <c r="K18" i="273" a="1"/>
  <c r="K18" i="273" s="1"/>
  <c r="I18" i="273" a="1"/>
  <c r="I18" i="273" s="1"/>
  <c r="G18" i="273" a="1"/>
  <c r="G18" i="273" s="1"/>
  <c r="E18" i="273" a="1"/>
  <c r="E18" i="273" s="1"/>
  <c r="T17" i="273" a="1"/>
  <c r="T17" i="273" s="1"/>
  <c r="R17" i="273" a="1"/>
  <c r="R17" i="273" s="1"/>
  <c r="P17" i="273" a="1"/>
  <c r="P17" i="273" s="1"/>
  <c r="O17" i="273" a="1"/>
  <c r="O17" i="273" s="1"/>
  <c r="M17" i="273" a="1"/>
  <c r="M17" i="273" s="1"/>
  <c r="K17" i="273" a="1"/>
  <c r="K17" i="273" s="1"/>
  <c r="I17" i="273" a="1"/>
  <c r="I17" i="273" s="1"/>
  <c r="G17" i="273" a="1"/>
  <c r="G17" i="273" s="1"/>
  <c r="E17" i="273" a="1"/>
  <c r="E17" i="273" s="1"/>
  <c r="U7" i="273" a="1"/>
  <c r="U7" i="273" s="1"/>
  <c r="T7" i="273" a="1"/>
  <c r="T7" i="273" s="1"/>
  <c r="S7" i="273" a="1"/>
  <c r="S7" i="273" s="1"/>
  <c r="R7" i="273" a="1"/>
  <c r="R7" i="273" s="1"/>
  <c r="Q7" i="273" a="1"/>
  <c r="Q7" i="273" s="1"/>
  <c r="P7" i="273" a="1"/>
  <c r="P7" i="273" s="1"/>
  <c r="O7" i="273" a="1"/>
  <c r="O7" i="273" s="1"/>
  <c r="N7" i="273" a="1"/>
  <c r="N7" i="273" s="1"/>
  <c r="M7" i="273" a="1"/>
  <c r="M7" i="273" s="1"/>
  <c r="L7" i="273" a="1"/>
  <c r="L7" i="273" s="1"/>
  <c r="K7" i="273" a="1"/>
  <c r="K7" i="273" s="1"/>
  <c r="J7" i="273" a="1"/>
  <c r="J7" i="273" s="1"/>
  <c r="I7" i="273" a="1"/>
  <c r="I7" i="273" s="1"/>
  <c r="H7" i="273" a="1"/>
  <c r="H7" i="273" s="1"/>
  <c r="G7" i="273" a="1"/>
  <c r="G7" i="273" s="1"/>
  <c r="F7" i="273" a="1"/>
  <c r="F7" i="273" s="1"/>
  <c r="E7" i="273" a="1"/>
  <c r="E7" i="273" s="1"/>
  <c r="C7" i="273"/>
  <c r="B7" i="273"/>
  <c r="A7" i="273"/>
  <c r="U15" i="273" a="1"/>
  <c r="U15" i="273" s="1"/>
  <c r="T15" i="273" a="1"/>
  <c r="T15" i="273" s="1"/>
  <c r="S15" i="273" a="1"/>
  <c r="S15" i="273" s="1"/>
  <c r="R15" i="273" a="1"/>
  <c r="R15" i="273" s="1"/>
  <c r="Q15" i="273" a="1"/>
  <c r="Q15" i="273" s="1"/>
  <c r="P15" i="273" a="1"/>
  <c r="P15" i="273" s="1"/>
  <c r="O15" i="273" a="1"/>
  <c r="O15" i="273" s="1"/>
  <c r="N15" i="273" a="1"/>
  <c r="N15" i="273" s="1"/>
  <c r="M15" i="273" a="1"/>
  <c r="M15" i="273" s="1"/>
  <c r="L15" i="273" a="1"/>
  <c r="L15" i="273" s="1"/>
  <c r="K15" i="273" a="1"/>
  <c r="K15" i="273" s="1"/>
  <c r="J15" i="273" a="1"/>
  <c r="J15" i="273" s="1"/>
  <c r="I15" i="273" a="1"/>
  <c r="I15" i="273" s="1"/>
  <c r="H15" i="273" a="1"/>
  <c r="H15" i="273" s="1"/>
  <c r="G15" i="273" a="1"/>
  <c r="G15" i="273" s="1"/>
  <c r="F15" i="273" a="1"/>
  <c r="F15" i="273" s="1"/>
  <c r="E15" i="273" a="1"/>
  <c r="E15" i="273" s="1"/>
  <c r="C15" i="273"/>
  <c r="B15" i="273"/>
  <c r="A15" i="273"/>
  <c r="U9" i="273" a="1"/>
  <c r="U9" i="273" s="1"/>
  <c r="T9" i="273" a="1"/>
  <c r="T9" i="273" s="1"/>
  <c r="S9" i="273" a="1"/>
  <c r="S9" i="273" s="1"/>
  <c r="R9" i="273" a="1"/>
  <c r="R9" i="273" s="1"/>
  <c r="Q9" i="273" a="1"/>
  <c r="Q9" i="273" s="1"/>
  <c r="P9" i="273" a="1"/>
  <c r="P9" i="273" s="1"/>
  <c r="O9" i="273" a="1"/>
  <c r="O9" i="273" s="1"/>
  <c r="N9" i="273" a="1"/>
  <c r="N9" i="273" s="1"/>
  <c r="M9" i="273" a="1"/>
  <c r="M9" i="273" s="1"/>
  <c r="L9" i="273" a="1"/>
  <c r="L9" i="273" s="1"/>
  <c r="K9" i="273" a="1"/>
  <c r="K9" i="273" s="1"/>
  <c r="J9" i="273" a="1"/>
  <c r="J9" i="273" s="1"/>
  <c r="I9" i="273" a="1"/>
  <c r="I9" i="273" s="1"/>
  <c r="H9" i="273" a="1"/>
  <c r="H9" i="273" s="1"/>
  <c r="G9" i="273" a="1"/>
  <c r="G9" i="273" s="1"/>
  <c r="F9" i="273" a="1"/>
  <c r="F9" i="273" s="1"/>
  <c r="E9" i="273" a="1"/>
  <c r="E9" i="273" s="1"/>
  <c r="C9" i="273"/>
  <c r="B9" i="273"/>
  <c r="A9" i="273"/>
  <c r="U16" i="273" a="1"/>
  <c r="U16" i="273" s="1"/>
  <c r="T16" i="273" a="1"/>
  <c r="T16" i="273" s="1"/>
  <c r="S16" i="273" a="1"/>
  <c r="S16" i="273" s="1"/>
  <c r="R16" i="273" a="1"/>
  <c r="R16" i="273" s="1"/>
  <c r="Q16" i="273" a="1"/>
  <c r="Q16" i="273" s="1"/>
  <c r="P16" i="273" a="1"/>
  <c r="P16" i="273" s="1"/>
  <c r="O16" i="273" a="1"/>
  <c r="O16" i="273" s="1"/>
  <c r="N16" i="273" a="1"/>
  <c r="N16" i="273" s="1"/>
  <c r="M16" i="273" a="1"/>
  <c r="M16" i="273" s="1"/>
  <c r="L16" i="273" a="1"/>
  <c r="L16" i="273" s="1"/>
  <c r="K16" i="273" a="1"/>
  <c r="K16" i="273" s="1"/>
  <c r="J16" i="273" a="1"/>
  <c r="J16" i="273" s="1"/>
  <c r="I16" i="273" a="1"/>
  <c r="I16" i="273" s="1"/>
  <c r="H16" i="273" a="1"/>
  <c r="H16" i="273" s="1"/>
  <c r="G16" i="273" a="1"/>
  <c r="G16" i="273" s="1"/>
  <c r="F16" i="273" a="1"/>
  <c r="F16" i="273" s="1"/>
  <c r="E16" i="273" a="1"/>
  <c r="E16" i="273" s="1"/>
  <c r="C16" i="273"/>
  <c r="B16" i="273"/>
  <c r="A16" i="273"/>
  <c r="U12" i="273" a="1"/>
  <c r="U12" i="273" s="1"/>
  <c r="T12" i="273" a="1"/>
  <c r="T12" i="273" s="1"/>
  <c r="S12" i="273" a="1"/>
  <c r="S12" i="273" s="1"/>
  <c r="R12" i="273" a="1"/>
  <c r="R12" i="273" s="1"/>
  <c r="Q12" i="273" a="1"/>
  <c r="Q12" i="273" s="1"/>
  <c r="P12" i="273" a="1"/>
  <c r="P12" i="273" s="1"/>
  <c r="O12" i="273" a="1"/>
  <c r="O12" i="273" s="1"/>
  <c r="N12" i="273" a="1"/>
  <c r="N12" i="273" s="1"/>
  <c r="M12" i="273" a="1"/>
  <c r="M12" i="273" s="1"/>
  <c r="L12" i="273" a="1"/>
  <c r="L12" i="273" s="1"/>
  <c r="K12" i="273" a="1"/>
  <c r="K12" i="273" s="1"/>
  <c r="J12" i="273" a="1"/>
  <c r="J12" i="273" s="1"/>
  <c r="I12" i="273" a="1"/>
  <c r="I12" i="273" s="1"/>
  <c r="H12" i="273" a="1"/>
  <c r="H12" i="273" s="1"/>
  <c r="G12" i="273" a="1"/>
  <c r="G12" i="273" s="1"/>
  <c r="F12" i="273" a="1"/>
  <c r="F12" i="273" s="1"/>
  <c r="E12" i="273" a="1"/>
  <c r="E12" i="273" s="1"/>
  <c r="C12" i="273"/>
  <c r="B12" i="273"/>
  <c r="A12" i="273"/>
  <c r="U14" i="273" a="1"/>
  <c r="U14" i="273" s="1"/>
  <c r="T14" i="273" a="1"/>
  <c r="T14" i="273" s="1"/>
  <c r="S14" i="273" a="1"/>
  <c r="S14" i="273" s="1"/>
  <c r="R14" i="273" a="1"/>
  <c r="R14" i="273" s="1"/>
  <c r="Q14" i="273" a="1"/>
  <c r="Q14" i="273" s="1"/>
  <c r="P14" i="273" a="1"/>
  <c r="P14" i="273" s="1"/>
  <c r="O14" i="273" a="1"/>
  <c r="O14" i="273" s="1"/>
  <c r="N14" i="273" a="1"/>
  <c r="N14" i="273" s="1"/>
  <c r="M14" i="273" a="1"/>
  <c r="M14" i="273" s="1"/>
  <c r="L14" i="273" a="1"/>
  <c r="L14" i="273" s="1"/>
  <c r="K14" i="273" a="1"/>
  <c r="K14" i="273" s="1"/>
  <c r="J14" i="273" a="1"/>
  <c r="J14" i="273" s="1"/>
  <c r="I14" i="273" a="1"/>
  <c r="I14" i="273" s="1"/>
  <c r="H14" i="273" a="1"/>
  <c r="H14" i="273" s="1"/>
  <c r="G14" i="273" a="1"/>
  <c r="G14" i="273" s="1"/>
  <c r="F14" i="273" a="1"/>
  <c r="F14" i="273" s="1"/>
  <c r="E14" i="273" a="1"/>
  <c r="E14" i="273" s="1"/>
  <c r="C14" i="273"/>
  <c r="B14" i="273"/>
  <c r="A14" i="273"/>
  <c r="U11" i="273" a="1"/>
  <c r="U11" i="273" s="1"/>
  <c r="T11" i="273" a="1"/>
  <c r="T11" i="273" s="1"/>
  <c r="S11" i="273" a="1"/>
  <c r="S11" i="273" s="1"/>
  <c r="R11" i="273" a="1"/>
  <c r="R11" i="273" s="1"/>
  <c r="Q11" i="273" a="1"/>
  <c r="Q11" i="273" s="1"/>
  <c r="P11" i="273" a="1"/>
  <c r="P11" i="273" s="1"/>
  <c r="O11" i="273" a="1"/>
  <c r="O11" i="273" s="1"/>
  <c r="N11" i="273" a="1"/>
  <c r="N11" i="273" s="1"/>
  <c r="M11" i="273" a="1"/>
  <c r="M11" i="273" s="1"/>
  <c r="L11" i="273" a="1"/>
  <c r="L11" i="273" s="1"/>
  <c r="K11" i="273" a="1"/>
  <c r="K11" i="273" s="1"/>
  <c r="J11" i="273" a="1"/>
  <c r="J11" i="273" s="1"/>
  <c r="I11" i="273" a="1"/>
  <c r="I11" i="273" s="1"/>
  <c r="H11" i="273" a="1"/>
  <c r="H11" i="273" s="1"/>
  <c r="G11" i="273" a="1"/>
  <c r="G11" i="273" s="1"/>
  <c r="F11" i="273" a="1"/>
  <c r="F11" i="273" s="1"/>
  <c r="E11" i="273" a="1"/>
  <c r="E11" i="273" s="1"/>
  <c r="C11" i="273"/>
  <c r="B11" i="273"/>
  <c r="A11" i="273"/>
  <c r="U6" i="273" a="1"/>
  <c r="U6" i="273" s="1"/>
  <c r="T6" i="273" a="1"/>
  <c r="T6" i="273" s="1"/>
  <c r="S6" i="273" a="1"/>
  <c r="S6" i="273" s="1"/>
  <c r="R6" i="273" a="1"/>
  <c r="R6" i="273" s="1"/>
  <c r="Q6" i="273" a="1"/>
  <c r="Q6" i="273" s="1"/>
  <c r="P6" i="273" a="1"/>
  <c r="P6" i="273" s="1"/>
  <c r="O6" i="273" a="1"/>
  <c r="O6" i="273" s="1"/>
  <c r="N6" i="273" a="1"/>
  <c r="N6" i="273" s="1"/>
  <c r="M6" i="273" a="1"/>
  <c r="M6" i="273" s="1"/>
  <c r="L6" i="273" a="1"/>
  <c r="L6" i="273" s="1"/>
  <c r="K6" i="273" a="1"/>
  <c r="K6" i="273" s="1"/>
  <c r="J6" i="273" a="1"/>
  <c r="J6" i="273" s="1"/>
  <c r="I6" i="273" a="1"/>
  <c r="I6" i="273" s="1"/>
  <c r="H6" i="273" a="1"/>
  <c r="H6" i="273" s="1"/>
  <c r="G6" i="273" a="1"/>
  <c r="G6" i="273" s="1"/>
  <c r="F6" i="273" a="1"/>
  <c r="F6" i="273" s="1"/>
  <c r="E6" i="273" a="1"/>
  <c r="E6" i="273" s="1"/>
  <c r="C6" i="273"/>
  <c r="B6" i="273"/>
  <c r="A6" i="273"/>
  <c r="U8" i="273" a="1"/>
  <c r="U8" i="273" s="1"/>
  <c r="T8" i="273" a="1"/>
  <c r="T8" i="273" s="1"/>
  <c r="S8" i="273" a="1"/>
  <c r="S8" i="273" s="1"/>
  <c r="R8" i="273" a="1"/>
  <c r="R8" i="273" s="1"/>
  <c r="Q8" i="273" a="1"/>
  <c r="Q8" i="273" s="1"/>
  <c r="P8" i="273" a="1"/>
  <c r="P8" i="273" s="1"/>
  <c r="O8" i="273" a="1"/>
  <c r="O8" i="273" s="1"/>
  <c r="N8" i="273" a="1"/>
  <c r="N8" i="273" s="1"/>
  <c r="M8" i="273" a="1"/>
  <c r="M8" i="273" s="1"/>
  <c r="L8" i="273" a="1"/>
  <c r="L8" i="273" s="1"/>
  <c r="K8" i="273" a="1"/>
  <c r="K8" i="273" s="1"/>
  <c r="J8" i="273" a="1"/>
  <c r="J8" i="273" s="1"/>
  <c r="I8" i="273" a="1"/>
  <c r="I8" i="273" s="1"/>
  <c r="H8" i="273" a="1"/>
  <c r="H8" i="273" s="1"/>
  <c r="G8" i="273" a="1"/>
  <c r="G8" i="273" s="1"/>
  <c r="F8" i="273" a="1"/>
  <c r="F8" i="273" s="1"/>
  <c r="E8" i="273" a="1"/>
  <c r="E8" i="273" s="1"/>
  <c r="C8" i="273"/>
  <c r="B8" i="273"/>
  <c r="A8" i="273"/>
  <c r="U10" i="273" a="1"/>
  <c r="U10" i="273" s="1"/>
  <c r="T10" i="273" a="1"/>
  <c r="T10" i="273" s="1"/>
  <c r="S10" i="273" a="1"/>
  <c r="S10" i="273" s="1"/>
  <c r="R10" i="273" a="1"/>
  <c r="R10" i="273" s="1"/>
  <c r="Q10" i="273" a="1"/>
  <c r="Q10" i="273" s="1"/>
  <c r="P10" i="273" a="1"/>
  <c r="P10" i="273" s="1"/>
  <c r="O10" i="273" a="1"/>
  <c r="O10" i="273" s="1"/>
  <c r="N10" i="273" a="1"/>
  <c r="N10" i="273" s="1"/>
  <c r="M10" i="273" a="1"/>
  <c r="M10" i="273" s="1"/>
  <c r="L10" i="273" a="1"/>
  <c r="L10" i="273" s="1"/>
  <c r="K10" i="273" a="1"/>
  <c r="K10" i="273" s="1"/>
  <c r="J10" i="273" a="1"/>
  <c r="J10" i="273" s="1"/>
  <c r="I10" i="273" a="1"/>
  <c r="I10" i="273" s="1"/>
  <c r="H10" i="273" a="1"/>
  <c r="H10" i="273" s="1"/>
  <c r="G10" i="273" a="1"/>
  <c r="G10" i="273" s="1"/>
  <c r="F10" i="273" a="1"/>
  <c r="F10" i="273" s="1"/>
  <c r="E10" i="273" a="1"/>
  <c r="E10" i="273" s="1"/>
  <c r="C10" i="273"/>
  <c r="B10" i="273"/>
  <c r="A10" i="273"/>
  <c r="U13" i="273" a="1"/>
  <c r="U13" i="273" s="1"/>
  <c r="T13" i="273" a="1"/>
  <c r="T13" i="273" s="1"/>
  <c r="S13" i="273" a="1"/>
  <c r="S13" i="273" s="1"/>
  <c r="R13" i="273" a="1"/>
  <c r="R13" i="273" s="1"/>
  <c r="Q13" i="273" a="1"/>
  <c r="Q13" i="273" s="1"/>
  <c r="P13" i="273" a="1"/>
  <c r="P13" i="273" s="1"/>
  <c r="O13" i="273" a="1"/>
  <c r="O13" i="273" s="1"/>
  <c r="N13" i="273" a="1"/>
  <c r="N13" i="273" s="1"/>
  <c r="M13" i="273" a="1"/>
  <c r="M13" i="273" s="1"/>
  <c r="L13" i="273" a="1"/>
  <c r="L13" i="273" s="1"/>
  <c r="K13" i="273" a="1"/>
  <c r="K13" i="273" s="1"/>
  <c r="J13" i="273" a="1"/>
  <c r="J13" i="273" s="1"/>
  <c r="I13" i="273" a="1"/>
  <c r="I13" i="273" s="1"/>
  <c r="H13" i="273" a="1"/>
  <c r="H13" i="273" s="1"/>
  <c r="G13" i="273" a="1"/>
  <c r="G13" i="273" s="1"/>
  <c r="F13" i="273" a="1"/>
  <c r="F13" i="273" s="1"/>
  <c r="E13" i="273" a="1"/>
  <c r="E13" i="273" s="1"/>
  <c r="C13" i="273"/>
  <c r="B13" i="273"/>
  <c r="A13" i="273"/>
  <c r="T18" i="271" a="1"/>
  <c r="T18" i="271" s="1"/>
  <c r="R18" i="271" a="1"/>
  <c r="R18" i="271" s="1"/>
  <c r="P18" i="271" a="1"/>
  <c r="P18" i="271" s="1"/>
  <c r="O18" i="271" a="1"/>
  <c r="O18" i="271" s="1"/>
  <c r="M18" i="271" a="1"/>
  <c r="M18" i="271" s="1"/>
  <c r="K18" i="271" a="1"/>
  <c r="K18" i="271" s="1"/>
  <c r="I18" i="271" a="1"/>
  <c r="I18" i="271" s="1"/>
  <c r="G18" i="271" a="1"/>
  <c r="G18" i="271" s="1"/>
  <c r="E18" i="271" a="1"/>
  <c r="E18" i="271" s="1"/>
  <c r="T17" i="271" a="1"/>
  <c r="T17" i="271" s="1"/>
  <c r="R17" i="271" a="1"/>
  <c r="R17" i="271" s="1"/>
  <c r="P17" i="271" a="1"/>
  <c r="P17" i="271" s="1"/>
  <c r="O17" i="271" a="1"/>
  <c r="O17" i="271" s="1"/>
  <c r="M17" i="271" a="1"/>
  <c r="M17" i="271" s="1"/>
  <c r="K17" i="271" a="1"/>
  <c r="K17" i="271" s="1"/>
  <c r="I17" i="271" a="1"/>
  <c r="I17" i="271" s="1"/>
  <c r="G17" i="271" a="1"/>
  <c r="G17" i="271" s="1"/>
  <c r="E17" i="271" a="1"/>
  <c r="E17" i="271" s="1"/>
  <c r="T16" i="271" a="1"/>
  <c r="T16" i="271" s="1"/>
  <c r="R16" i="271" a="1"/>
  <c r="R16" i="271" s="1"/>
  <c r="P16" i="271" a="1"/>
  <c r="P16" i="271" s="1"/>
  <c r="O16" i="271" a="1"/>
  <c r="O16" i="271" s="1"/>
  <c r="M16" i="271" a="1"/>
  <c r="M16" i="271" s="1"/>
  <c r="K16" i="271" a="1"/>
  <c r="K16" i="271" s="1"/>
  <c r="I16" i="271" a="1"/>
  <c r="I16" i="271" s="1"/>
  <c r="G16" i="271" a="1"/>
  <c r="G16" i="271" s="1"/>
  <c r="E16" i="271" a="1"/>
  <c r="E16" i="271" s="1"/>
  <c r="T15" i="271" a="1"/>
  <c r="T15" i="271" s="1"/>
  <c r="R15" i="271" a="1"/>
  <c r="R15" i="271" s="1"/>
  <c r="P15" i="271" a="1"/>
  <c r="P15" i="271" s="1"/>
  <c r="O15" i="271" a="1"/>
  <c r="O15" i="271" s="1"/>
  <c r="M15" i="271" a="1"/>
  <c r="M15" i="271" s="1"/>
  <c r="K15" i="271" a="1"/>
  <c r="K15" i="271" s="1"/>
  <c r="I15" i="271" a="1"/>
  <c r="I15" i="271" s="1"/>
  <c r="G15" i="271" a="1"/>
  <c r="G15" i="271" s="1"/>
  <c r="E15" i="271" a="1"/>
  <c r="E15" i="271" s="1"/>
  <c r="U12" i="271" a="1"/>
  <c r="U12" i="271" s="1"/>
  <c r="T12" i="271" a="1"/>
  <c r="T12" i="271" s="1"/>
  <c r="S12" i="271" a="1"/>
  <c r="S12" i="271" s="1"/>
  <c r="R12" i="271" a="1"/>
  <c r="R12" i="271" s="1"/>
  <c r="Q12" i="271" a="1"/>
  <c r="Q12" i="271" s="1"/>
  <c r="P12" i="271" a="1"/>
  <c r="P12" i="271" s="1"/>
  <c r="O12" i="271" a="1"/>
  <c r="O12" i="271" s="1"/>
  <c r="N12" i="271" a="1"/>
  <c r="N12" i="271" s="1"/>
  <c r="M12" i="271" a="1"/>
  <c r="M12" i="271" s="1"/>
  <c r="L12" i="271" a="1"/>
  <c r="L12" i="271" s="1"/>
  <c r="K12" i="271" a="1"/>
  <c r="K12" i="271" s="1"/>
  <c r="J12" i="271" a="1"/>
  <c r="J12" i="271" s="1"/>
  <c r="I12" i="271" a="1"/>
  <c r="I12" i="271" s="1"/>
  <c r="H12" i="271" a="1"/>
  <c r="H12" i="271" s="1"/>
  <c r="G12" i="271" a="1"/>
  <c r="G12" i="271" s="1"/>
  <c r="F12" i="271" a="1"/>
  <c r="F12" i="271" s="1"/>
  <c r="E12" i="271" a="1"/>
  <c r="E12" i="271" s="1"/>
  <c r="C12" i="271"/>
  <c r="B12" i="271"/>
  <c r="A12" i="271"/>
  <c r="U10" i="271" a="1"/>
  <c r="U10" i="271" s="1"/>
  <c r="T10" i="271" a="1"/>
  <c r="T10" i="271" s="1"/>
  <c r="S10" i="271" a="1"/>
  <c r="S10" i="271" s="1"/>
  <c r="R10" i="271" a="1"/>
  <c r="R10" i="271" s="1"/>
  <c r="Q10" i="271" a="1"/>
  <c r="Q10" i="271" s="1"/>
  <c r="P10" i="271" a="1"/>
  <c r="P10" i="271" s="1"/>
  <c r="O10" i="271" a="1"/>
  <c r="O10" i="271" s="1"/>
  <c r="N10" i="271" a="1"/>
  <c r="N10" i="271" s="1"/>
  <c r="M10" i="271" a="1"/>
  <c r="M10" i="271" s="1"/>
  <c r="L10" i="271" a="1"/>
  <c r="L10" i="271" s="1"/>
  <c r="K10" i="271" a="1"/>
  <c r="K10" i="271" s="1"/>
  <c r="J10" i="271" a="1"/>
  <c r="J10" i="271" s="1"/>
  <c r="I10" i="271" a="1"/>
  <c r="I10" i="271" s="1"/>
  <c r="H10" i="271" a="1"/>
  <c r="H10" i="271" s="1"/>
  <c r="G10" i="271" a="1"/>
  <c r="G10" i="271" s="1"/>
  <c r="F10" i="271" a="1"/>
  <c r="F10" i="271" s="1"/>
  <c r="E10" i="271" a="1"/>
  <c r="E10" i="271" s="1"/>
  <c r="C10" i="271"/>
  <c r="B10" i="271"/>
  <c r="A10" i="271"/>
  <c r="U7" i="271" a="1"/>
  <c r="U7" i="271" s="1"/>
  <c r="T7" i="271" a="1"/>
  <c r="T7" i="271" s="1"/>
  <c r="S7" i="271" a="1"/>
  <c r="S7" i="271" s="1"/>
  <c r="R7" i="271" a="1"/>
  <c r="R7" i="271" s="1"/>
  <c r="Q7" i="271" a="1"/>
  <c r="Q7" i="271" s="1"/>
  <c r="P7" i="271" a="1"/>
  <c r="P7" i="271" s="1"/>
  <c r="O7" i="271" a="1"/>
  <c r="O7" i="271" s="1"/>
  <c r="N7" i="271" a="1"/>
  <c r="N7" i="271" s="1"/>
  <c r="M7" i="271" a="1"/>
  <c r="M7" i="271" s="1"/>
  <c r="L7" i="271" a="1"/>
  <c r="L7" i="271" s="1"/>
  <c r="K7" i="271" a="1"/>
  <c r="K7" i="271" s="1"/>
  <c r="J7" i="271" a="1"/>
  <c r="J7" i="271" s="1"/>
  <c r="I7" i="271" a="1"/>
  <c r="I7" i="271" s="1"/>
  <c r="H7" i="271" a="1"/>
  <c r="H7" i="271" s="1"/>
  <c r="G7" i="271" a="1"/>
  <c r="G7" i="271" s="1"/>
  <c r="F7" i="271" a="1"/>
  <c r="F7" i="271" s="1"/>
  <c r="E7" i="271" a="1"/>
  <c r="E7" i="271" s="1"/>
  <c r="C7" i="271"/>
  <c r="B7" i="271"/>
  <c r="A7" i="271"/>
  <c r="U11" i="271" a="1"/>
  <c r="U11" i="271" s="1"/>
  <c r="T11" i="271" a="1"/>
  <c r="T11" i="271" s="1"/>
  <c r="S11" i="271" a="1"/>
  <c r="S11" i="271" s="1"/>
  <c r="R11" i="271" a="1"/>
  <c r="R11" i="271" s="1"/>
  <c r="Q11" i="271" a="1"/>
  <c r="Q11" i="271" s="1"/>
  <c r="P11" i="271" a="1"/>
  <c r="P11" i="271" s="1"/>
  <c r="O11" i="271" a="1"/>
  <c r="O11" i="271" s="1"/>
  <c r="N11" i="271" a="1"/>
  <c r="N11" i="271" s="1"/>
  <c r="M11" i="271" a="1"/>
  <c r="M11" i="271" s="1"/>
  <c r="L11" i="271" a="1"/>
  <c r="L11" i="271" s="1"/>
  <c r="K11" i="271" a="1"/>
  <c r="K11" i="271" s="1"/>
  <c r="J11" i="271" a="1"/>
  <c r="J11" i="271" s="1"/>
  <c r="I11" i="271" a="1"/>
  <c r="I11" i="271" s="1"/>
  <c r="H11" i="271" a="1"/>
  <c r="H11" i="271" s="1"/>
  <c r="G11" i="271" a="1"/>
  <c r="G11" i="271" s="1"/>
  <c r="F11" i="271" a="1"/>
  <c r="F11" i="271" s="1"/>
  <c r="E11" i="271" a="1"/>
  <c r="E11" i="271" s="1"/>
  <c r="C11" i="271"/>
  <c r="B11" i="271"/>
  <c r="A11" i="271"/>
  <c r="U6" i="271" a="1"/>
  <c r="U6" i="271" s="1"/>
  <c r="T6" i="271" a="1"/>
  <c r="T6" i="271" s="1"/>
  <c r="S6" i="271" a="1"/>
  <c r="S6" i="271" s="1"/>
  <c r="R6" i="271" a="1"/>
  <c r="R6" i="271" s="1"/>
  <c r="Q6" i="271" a="1"/>
  <c r="Q6" i="271" s="1"/>
  <c r="P6" i="271" a="1"/>
  <c r="P6" i="271" s="1"/>
  <c r="O6" i="271" a="1"/>
  <c r="O6" i="271" s="1"/>
  <c r="N6" i="271" a="1"/>
  <c r="N6" i="271" s="1"/>
  <c r="M6" i="271" a="1"/>
  <c r="M6" i="271" s="1"/>
  <c r="L6" i="271" a="1"/>
  <c r="L6" i="271" s="1"/>
  <c r="K6" i="271" a="1"/>
  <c r="K6" i="271" s="1"/>
  <c r="J6" i="271" a="1"/>
  <c r="J6" i="271" s="1"/>
  <c r="I6" i="271" a="1"/>
  <c r="I6" i="271" s="1"/>
  <c r="H6" i="271" a="1"/>
  <c r="H6" i="271" s="1"/>
  <c r="G6" i="271" a="1"/>
  <c r="G6" i="271" s="1"/>
  <c r="F6" i="271" a="1"/>
  <c r="F6" i="271" s="1"/>
  <c r="E6" i="271" a="1"/>
  <c r="E6" i="271" s="1"/>
  <c r="C6" i="271"/>
  <c r="B6" i="271"/>
  <c r="A6" i="271"/>
  <c r="U9" i="271" a="1"/>
  <c r="U9" i="271" s="1"/>
  <c r="T9" i="271" a="1"/>
  <c r="T9" i="271" s="1"/>
  <c r="S9" i="271" a="1"/>
  <c r="S9" i="271" s="1"/>
  <c r="R9" i="271" a="1"/>
  <c r="R9" i="271" s="1"/>
  <c r="Q9" i="271" a="1"/>
  <c r="Q9" i="271" s="1"/>
  <c r="P9" i="271" a="1"/>
  <c r="P9" i="271" s="1"/>
  <c r="O9" i="271" a="1"/>
  <c r="O9" i="271" s="1"/>
  <c r="N9" i="271" a="1"/>
  <c r="N9" i="271" s="1"/>
  <c r="M9" i="271" a="1"/>
  <c r="M9" i="271" s="1"/>
  <c r="L9" i="271" a="1"/>
  <c r="L9" i="271" s="1"/>
  <c r="K9" i="271" a="1"/>
  <c r="K9" i="271" s="1"/>
  <c r="J9" i="271" a="1"/>
  <c r="J9" i="271" s="1"/>
  <c r="I9" i="271" a="1"/>
  <c r="I9" i="271" s="1"/>
  <c r="H9" i="271" a="1"/>
  <c r="H9" i="271" s="1"/>
  <c r="G9" i="271" a="1"/>
  <c r="G9" i="271" s="1"/>
  <c r="F9" i="271" a="1"/>
  <c r="F9" i="271" s="1"/>
  <c r="E9" i="271" a="1"/>
  <c r="E9" i="271" s="1"/>
  <c r="C9" i="271"/>
  <c r="B9" i="271"/>
  <c r="A9" i="271"/>
  <c r="U14" i="271" a="1"/>
  <c r="U14" i="271" s="1"/>
  <c r="T14" i="271" a="1"/>
  <c r="T14" i="271" s="1"/>
  <c r="S14" i="271" a="1"/>
  <c r="S14" i="271" s="1"/>
  <c r="R14" i="271" a="1"/>
  <c r="R14" i="271" s="1"/>
  <c r="Q14" i="271" a="1"/>
  <c r="Q14" i="271" s="1"/>
  <c r="P14" i="271" a="1"/>
  <c r="P14" i="271" s="1"/>
  <c r="O14" i="271" a="1"/>
  <c r="O14" i="271" s="1"/>
  <c r="N14" i="271" a="1"/>
  <c r="N14" i="271" s="1"/>
  <c r="M14" i="271" a="1"/>
  <c r="M14" i="271" s="1"/>
  <c r="L14" i="271" a="1"/>
  <c r="L14" i="271" s="1"/>
  <c r="K14" i="271" a="1"/>
  <c r="K14" i="271" s="1"/>
  <c r="J14" i="271" a="1"/>
  <c r="J14" i="271" s="1"/>
  <c r="I14" i="271" a="1"/>
  <c r="I14" i="271" s="1"/>
  <c r="H14" i="271" a="1"/>
  <c r="H14" i="271" s="1"/>
  <c r="G14" i="271" a="1"/>
  <c r="G14" i="271" s="1"/>
  <c r="F14" i="271" a="1"/>
  <c r="F14" i="271" s="1"/>
  <c r="E14" i="271" a="1"/>
  <c r="E14" i="271" s="1"/>
  <c r="C14" i="271"/>
  <c r="B14" i="271"/>
  <c r="A14" i="271"/>
  <c r="U13" i="271" a="1"/>
  <c r="U13" i="271" s="1"/>
  <c r="T13" i="271" a="1"/>
  <c r="T13" i="271" s="1"/>
  <c r="S13" i="271" a="1"/>
  <c r="S13" i="271" s="1"/>
  <c r="R13" i="271" a="1"/>
  <c r="R13" i="271" s="1"/>
  <c r="Q13" i="271" a="1"/>
  <c r="Q13" i="271" s="1"/>
  <c r="P13" i="271" a="1"/>
  <c r="P13" i="271" s="1"/>
  <c r="O13" i="271" a="1"/>
  <c r="O13" i="271" s="1"/>
  <c r="N13" i="271" a="1"/>
  <c r="N13" i="271" s="1"/>
  <c r="M13" i="271" a="1"/>
  <c r="M13" i="271" s="1"/>
  <c r="L13" i="271" a="1"/>
  <c r="L13" i="271" s="1"/>
  <c r="K13" i="271" a="1"/>
  <c r="K13" i="271" s="1"/>
  <c r="J13" i="271" a="1"/>
  <c r="J13" i="271" s="1"/>
  <c r="I13" i="271" a="1"/>
  <c r="I13" i="271" s="1"/>
  <c r="H13" i="271" a="1"/>
  <c r="H13" i="271" s="1"/>
  <c r="G13" i="271" a="1"/>
  <c r="G13" i="271" s="1"/>
  <c r="F13" i="271" a="1"/>
  <c r="F13" i="271" s="1"/>
  <c r="E13" i="271" a="1"/>
  <c r="E13" i="271" s="1"/>
  <c r="C13" i="271"/>
  <c r="B13" i="271"/>
  <c r="A13" i="271"/>
  <c r="U8" i="271" a="1"/>
  <c r="U8" i="271" s="1"/>
  <c r="T8" i="271" a="1"/>
  <c r="T8" i="271" s="1"/>
  <c r="S8" i="271" a="1"/>
  <c r="S8" i="271" s="1"/>
  <c r="R8" i="271" a="1"/>
  <c r="R8" i="271" s="1"/>
  <c r="Q8" i="271" a="1"/>
  <c r="Q8" i="271" s="1"/>
  <c r="P8" i="271" a="1"/>
  <c r="P8" i="271" s="1"/>
  <c r="O8" i="271" a="1"/>
  <c r="O8" i="271" s="1"/>
  <c r="N8" i="271" a="1"/>
  <c r="N8" i="271" s="1"/>
  <c r="M8" i="271" a="1"/>
  <c r="M8" i="271" s="1"/>
  <c r="L8" i="271" a="1"/>
  <c r="L8" i="271" s="1"/>
  <c r="K8" i="271" a="1"/>
  <c r="K8" i="271" s="1"/>
  <c r="J8" i="271" a="1"/>
  <c r="J8" i="271" s="1"/>
  <c r="I8" i="271" a="1"/>
  <c r="I8" i="271" s="1"/>
  <c r="H8" i="271" a="1"/>
  <c r="H8" i="271" s="1"/>
  <c r="G8" i="271" a="1"/>
  <c r="G8" i="271" s="1"/>
  <c r="F8" i="271" a="1"/>
  <c r="F8" i="271" s="1"/>
  <c r="E8" i="271" a="1"/>
  <c r="E8" i="271" s="1"/>
  <c r="C8" i="271"/>
  <c r="B8" i="271"/>
  <c r="A8" i="271"/>
  <c r="T20" i="270" a="1"/>
  <c r="T20" i="270" s="1"/>
  <c r="R20" i="270" a="1"/>
  <c r="R20" i="270" s="1"/>
  <c r="P20" i="270" a="1"/>
  <c r="P20" i="270" s="1"/>
  <c r="O20" i="270" a="1"/>
  <c r="O20" i="270" s="1"/>
  <c r="M20" i="270" a="1"/>
  <c r="M20" i="270" s="1"/>
  <c r="K20" i="270" a="1"/>
  <c r="K20" i="270" s="1"/>
  <c r="I20" i="270" a="1"/>
  <c r="I20" i="270" s="1"/>
  <c r="G20" i="270" a="1"/>
  <c r="G20" i="270" s="1"/>
  <c r="E20" i="270" a="1"/>
  <c r="E20" i="270" s="1"/>
  <c r="T19" i="270" a="1"/>
  <c r="T19" i="270" s="1"/>
  <c r="R19" i="270" a="1"/>
  <c r="R19" i="270" s="1"/>
  <c r="P19" i="270" a="1"/>
  <c r="P19" i="270" s="1"/>
  <c r="O19" i="270" a="1"/>
  <c r="O19" i="270" s="1"/>
  <c r="M19" i="270" a="1"/>
  <c r="M19" i="270" s="1"/>
  <c r="K19" i="270" a="1"/>
  <c r="K19" i="270" s="1"/>
  <c r="I19" i="270" a="1"/>
  <c r="I19" i="270" s="1"/>
  <c r="G19" i="270" a="1"/>
  <c r="G19" i="270" s="1"/>
  <c r="E19" i="270" a="1"/>
  <c r="E19" i="270" s="1"/>
  <c r="T18" i="270" a="1"/>
  <c r="T18" i="270" s="1"/>
  <c r="R18" i="270" a="1"/>
  <c r="R18" i="270" s="1"/>
  <c r="P18" i="270" a="1"/>
  <c r="P18" i="270" s="1"/>
  <c r="O18" i="270" a="1"/>
  <c r="O18" i="270" s="1"/>
  <c r="M18" i="270" a="1"/>
  <c r="M18" i="270" s="1"/>
  <c r="K18" i="270" a="1"/>
  <c r="K18" i="270" s="1"/>
  <c r="I18" i="270" a="1"/>
  <c r="I18" i="270" s="1"/>
  <c r="G18" i="270" a="1"/>
  <c r="G18" i="270" s="1"/>
  <c r="E18" i="270" a="1"/>
  <c r="E18" i="270" s="1"/>
  <c r="T17" i="270" a="1"/>
  <c r="T17" i="270" s="1"/>
  <c r="R17" i="270" a="1"/>
  <c r="R17" i="270" s="1"/>
  <c r="P17" i="270" a="1"/>
  <c r="P17" i="270" s="1"/>
  <c r="O17" i="270" a="1"/>
  <c r="O17" i="270" s="1"/>
  <c r="M17" i="270" a="1"/>
  <c r="M17" i="270" s="1"/>
  <c r="K17" i="270" a="1"/>
  <c r="K17" i="270" s="1"/>
  <c r="I17" i="270" a="1"/>
  <c r="I17" i="270" s="1"/>
  <c r="G17" i="270" a="1"/>
  <c r="G17" i="270" s="1"/>
  <c r="E17" i="270" a="1"/>
  <c r="E17" i="270" s="1"/>
  <c r="U7" i="270" a="1"/>
  <c r="U7" i="270" s="1"/>
  <c r="T7" i="270" a="1"/>
  <c r="T7" i="270" s="1"/>
  <c r="S7" i="270" a="1"/>
  <c r="S7" i="270" s="1"/>
  <c r="R7" i="270" a="1"/>
  <c r="R7" i="270" s="1"/>
  <c r="Q7" i="270" a="1"/>
  <c r="Q7" i="270" s="1"/>
  <c r="P7" i="270" a="1"/>
  <c r="P7" i="270" s="1"/>
  <c r="O7" i="270" a="1"/>
  <c r="O7" i="270" s="1"/>
  <c r="N7" i="270" a="1"/>
  <c r="N7" i="270" s="1"/>
  <c r="M7" i="270" a="1"/>
  <c r="M7" i="270" s="1"/>
  <c r="L7" i="270" a="1"/>
  <c r="L7" i="270" s="1"/>
  <c r="K7" i="270" a="1"/>
  <c r="K7" i="270" s="1"/>
  <c r="J7" i="270" a="1"/>
  <c r="J7" i="270" s="1"/>
  <c r="I7" i="270" a="1"/>
  <c r="I7" i="270" s="1"/>
  <c r="H7" i="270" a="1"/>
  <c r="H7" i="270" s="1"/>
  <c r="F7" i="270" a="1"/>
  <c r="F7" i="270" s="1"/>
  <c r="E7" i="270" a="1"/>
  <c r="E7" i="270" s="1"/>
  <c r="C7" i="270"/>
  <c r="B7" i="270"/>
  <c r="A7" i="270"/>
  <c r="U14" i="270" a="1"/>
  <c r="U14" i="270" s="1"/>
  <c r="T14" i="270" a="1"/>
  <c r="T14" i="270" s="1"/>
  <c r="S14" i="270" a="1"/>
  <c r="S14" i="270" s="1"/>
  <c r="R14" i="270" a="1"/>
  <c r="R14" i="270" s="1"/>
  <c r="Q14" i="270" a="1"/>
  <c r="Q14" i="270" s="1"/>
  <c r="P14" i="270" a="1"/>
  <c r="P14" i="270" s="1"/>
  <c r="O14" i="270" a="1"/>
  <c r="O14" i="270" s="1"/>
  <c r="N14" i="270" a="1"/>
  <c r="N14" i="270" s="1"/>
  <c r="M14" i="270" a="1"/>
  <c r="M14" i="270" s="1"/>
  <c r="L14" i="270" a="1"/>
  <c r="L14" i="270" s="1"/>
  <c r="K14" i="270" a="1"/>
  <c r="K14" i="270" s="1"/>
  <c r="J14" i="270" a="1"/>
  <c r="J14" i="270" s="1"/>
  <c r="I14" i="270" a="1"/>
  <c r="I14" i="270" s="1"/>
  <c r="H14" i="270" a="1"/>
  <c r="H14" i="270" s="1"/>
  <c r="F14" i="270" a="1"/>
  <c r="F14" i="270" s="1"/>
  <c r="E14" i="270" a="1"/>
  <c r="E14" i="270" s="1"/>
  <c r="C14" i="270"/>
  <c r="B14" i="270"/>
  <c r="A14" i="270"/>
  <c r="U11" i="270" a="1"/>
  <c r="U11" i="270" s="1"/>
  <c r="T11" i="270" a="1"/>
  <c r="T11" i="270" s="1"/>
  <c r="S11" i="270" a="1"/>
  <c r="S11" i="270" s="1"/>
  <c r="R11" i="270" a="1"/>
  <c r="R11" i="270" s="1"/>
  <c r="Q11" i="270" a="1"/>
  <c r="Q11" i="270" s="1"/>
  <c r="P11" i="270" a="1"/>
  <c r="P11" i="270" s="1"/>
  <c r="O11" i="270" a="1"/>
  <c r="O11" i="270" s="1"/>
  <c r="N11" i="270" a="1"/>
  <c r="N11" i="270" s="1"/>
  <c r="M11" i="270" a="1"/>
  <c r="M11" i="270" s="1"/>
  <c r="L11" i="270" a="1"/>
  <c r="L11" i="270" s="1"/>
  <c r="K11" i="270" a="1"/>
  <c r="K11" i="270" s="1"/>
  <c r="J11" i="270" a="1"/>
  <c r="J11" i="270" s="1"/>
  <c r="I11" i="270" a="1"/>
  <c r="I11" i="270" s="1"/>
  <c r="H11" i="270" a="1"/>
  <c r="H11" i="270" s="1"/>
  <c r="F11" i="270" a="1"/>
  <c r="F11" i="270" s="1"/>
  <c r="E11" i="270" a="1"/>
  <c r="E11" i="270" s="1"/>
  <c r="C11" i="270"/>
  <c r="B11" i="270"/>
  <c r="A11" i="270"/>
  <c r="U9" i="270" a="1"/>
  <c r="U9" i="270" s="1"/>
  <c r="T9" i="270" a="1"/>
  <c r="T9" i="270" s="1"/>
  <c r="S9" i="270" a="1"/>
  <c r="S9" i="270" s="1"/>
  <c r="R9" i="270" a="1"/>
  <c r="R9" i="270" s="1"/>
  <c r="Q9" i="270" a="1"/>
  <c r="Q9" i="270" s="1"/>
  <c r="P9" i="270" a="1"/>
  <c r="P9" i="270" s="1"/>
  <c r="O9" i="270" a="1"/>
  <c r="O9" i="270" s="1"/>
  <c r="N9" i="270" a="1"/>
  <c r="N9" i="270" s="1"/>
  <c r="M9" i="270" a="1"/>
  <c r="M9" i="270" s="1"/>
  <c r="L9" i="270" a="1"/>
  <c r="L9" i="270" s="1"/>
  <c r="K9" i="270" a="1"/>
  <c r="K9" i="270" s="1"/>
  <c r="J9" i="270" a="1"/>
  <c r="J9" i="270" s="1"/>
  <c r="I9" i="270" a="1"/>
  <c r="I9" i="270" s="1"/>
  <c r="H9" i="270" a="1"/>
  <c r="H9" i="270" s="1"/>
  <c r="F9" i="270" a="1"/>
  <c r="F9" i="270" s="1"/>
  <c r="E9" i="270" a="1"/>
  <c r="E9" i="270" s="1"/>
  <c r="C9" i="270"/>
  <c r="B9" i="270"/>
  <c r="A9" i="270"/>
  <c r="U15" i="270" a="1"/>
  <c r="U15" i="270" s="1"/>
  <c r="T15" i="270" a="1"/>
  <c r="T15" i="270" s="1"/>
  <c r="S15" i="270" a="1"/>
  <c r="S15" i="270" s="1"/>
  <c r="R15" i="270" a="1"/>
  <c r="R15" i="270" s="1"/>
  <c r="Q15" i="270" a="1"/>
  <c r="Q15" i="270" s="1"/>
  <c r="P15" i="270" a="1"/>
  <c r="P15" i="270" s="1"/>
  <c r="O15" i="270" a="1"/>
  <c r="O15" i="270" s="1"/>
  <c r="N15" i="270" a="1"/>
  <c r="N15" i="270" s="1"/>
  <c r="M15" i="270" a="1"/>
  <c r="M15" i="270" s="1"/>
  <c r="L15" i="270" a="1"/>
  <c r="L15" i="270" s="1"/>
  <c r="K15" i="270" a="1"/>
  <c r="K15" i="270" s="1"/>
  <c r="J15" i="270" a="1"/>
  <c r="J15" i="270" s="1"/>
  <c r="I15" i="270" a="1"/>
  <c r="I15" i="270" s="1"/>
  <c r="H15" i="270" a="1"/>
  <c r="H15" i="270" s="1"/>
  <c r="F15" i="270" a="1"/>
  <c r="F15" i="270" s="1"/>
  <c r="E15" i="270" a="1"/>
  <c r="E15" i="270" s="1"/>
  <c r="C15" i="270"/>
  <c r="B15" i="270"/>
  <c r="A15" i="270"/>
  <c r="U6" i="270" a="1"/>
  <c r="U6" i="270" s="1"/>
  <c r="T6" i="270" a="1"/>
  <c r="T6" i="270" s="1"/>
  <c r="S6" i="270" a="1"/>
  <c r="S6" i="270" s="1"/>
  <c r="R6" i="270" a="1"/>
  <c r="R6" i="270" s="1"/>
  <c r="Q6" i="270" a="1"/>
  <c r="Q6" i="270" s="1"/>
  <c r="P6" i="270" a="1"/>
  <c r="P6" i="270" s="1"/>
  <c r="O6" i="270" a="1"/>
  <c r="O6" i="270" s="1"/>
  <c r="N6" i="270" a="1"/>
  <c r="N6" i="270" s="1"/>
  <c r="M6" i="270" a="1"/>
  <c r="M6" i="270" s="1"/>
  <c r="L6" i="270" a="1"/>
  <c r="L6" i="270" s="1"/>
  <c r="K6" i="270" a="1"/>
  <c r="K6" i="270" s="1"/>
  <c r="J6" i="270" a="1"/>
  <c r="J6" i="270" s="1"/>
  <c r="I6" i="270" a="1"/>
  <c r="I6" i="270" s="1"/>
  <c r="H6" i="270" a="1"/>
  <c r="H6" i="270" s="1"/>
  <c r="F6" i="270" a="1"/>
  <c r="F6" i="270" s="1"/>
  <c r="E6" i="270" a="1"/>
  <c r="E6" i="270" s="1"/>
  <c r="C6" i="270"/>
  <c r="B6" i="270"/>
  <c r="A6" i="270"/>
  <c r="U8" i="270" a="1"/>
  <c r="U8" i="270" s="1"/>
  <c r="T8" i="270" a="1"/>
  <c r="T8" i="270" s="1"/>
  <c r="S8" i="270" a="1"/>
  <c r="S8" i="270" s="1"/>
  <c r="R8" i="270" a="1"/>
  <c r="R8" i="270" s="1"/>
  <c r="Q8" i="270" a="1"/>
  <c r="Q8" i="270" s="1"/>
  <c r="P8" i="270" a="1"/>
  <c r="P8" i="270" s="1"/>
  <c r="O8" i="270" a="1"/>
  <c r="O8" i="270" s="1"/>
  <c r="N8" i="270" a="1"/>
  <c r="N8" i="270" s="1"/>
  <c r="M8" i="270" a="1"/>
  <c r="M8" i="270" s="1"/>
  <c r="L8" i="270" a="1"/>
  <c r="L8" i="270" s="1"/>
  <c r="K8" i="270" a="1"/>
  <c r="K8" i="270" s="1"/>
  <c r="J8" i="270" a="1"/>
  <c r="J8" i="270" s="1"/>
  <c r="I8" i="270" a="1"/>
  <c r="I8" i="270" s="1"/>
  <c r="H8" i="270" a="1"/>
  <c r="H8" i="270" s="1"/>
  <c r="F8" i="270" a="1"/>
  <c r="F8" i="270" s="1"/>
  <c r="E8" i="270" a="1"/>
  <c r="E8" i="270" s="1"/>
  <c r="C8" i="270"/>
  <c r="B8" i="270"/>
  <c r="A8" i="270"/>
  <c r="U12" i="270" a="1"/>
  <c r="U12" i="270" s="1"/>
  <c r="T12" i="270" a="1"/>
  <c r="T12" i="270" s="1"/>
  <c r="S12" i="270" a="1"/>
  <c r="S12" i="270" s="1"/>
  <c r="R12" i="270" a="1"/>
  <c r="R12" i="270" s="1"/>
  <c r="Q12" i="270" a="1"/>
  <c r="Q12" i="270" s="1"/>
  <c r="P12" i="270" a="1"/>
  <c r="P12" i="270" s="1"/>
  <c r="O12" i="270" a="1"/>
  <c r="O12" i="270" s="1"/>
  <c r="N12" i="270" a="1"/>
  <c r="N12" i="270" s="1"/>
  <c r="M12" i="270" a="1"/>
  <c r="M12" i="270" s="1"/>
  <c r="L12" i="270" a="1"/>
  <c r="L12" i="270" s="1"/>
  <c r="K12" i="270" a="1"/>
  <c r="K12" i="270" s="1"/>
  <c r="J12" i="270" a="1"/>
  <c r="J12" i="270" s="1"/>
  <c r="I12" i="270" a="1"/>
  <c r="I12" i="270" s="1"/>
  <c r="H12" i="270" a="1"/>
  <c r="H12" i="270" s="1"/>
  <c r="F12" i="270" a="1"/>
  <c r="F12" i="270" s="1"/>
  <c r="E12" i="270" a="1"/>
  <c r="E12" i="270" s="1"/>
  <c r="C12" i="270"/>
  <c r="B12" i="270"/>
  <c r="A12" i="270"/>
  <c r="U16" i="270" a="1"/>
  <c r="U16" i="270" s="1"/>
  <c r="T16" i="270" a="1"/>
  <c r="T16" i="270" s="1"/>
  <c r="S16" i="270" a="1"/>
  <c r="S16" i="270" s="1"/>
  <c r="R16" i="270" a="1"/>
  <c r="R16" i="270" s="1"/>
  <c r="Q16" i="270" a="1"/>
  <c r="Q16" i="270" s="1"/>
  <c r="P16" i="270" a="1"/>
  <c r="P16" i="270" s="1"/>
  <c r="O16" i="270" a="1"/>
  <c r="O16" i="270" s="1"/>
  <c r="N16" i="270" a="1"/>
  <c r="N16" i="270" s="1"/>
  <c r="M16" i="270" a="1"/>
  <c r="M16" i="270" s="1"/>
  <c r="L16" i="270" a="1"/>
  <c r="L16" i="270" s="1"/>
  <c r="K16" i="270" a="1"/>
  <c r="K16" i="270" s="1"/>
  <c r="J16" i="270" a="1"/>
  <c r="J16" i="270" s="1"/>
  <c r="I16" i="270" a="1"/>
  <c r="I16" i="270" s="1"/>
  <c r="H16" i="270" a="1"/>
  <c r="H16" i="270" s="1"/>
  <c r="F16" i="270" a="1"/>
  <c r="F16" i="270" s="1"/>
  <c r="E16" i="270" a="1"/>
  <c r="E16" i="270" s="1"/>
  <c r="C16" i="270"/>
  <c r="B16" i="270"/>
  <c r="A16" i="270"/>
  <c r="U10" i="270" a="1"/>
  <c r="U10" i="270" s="1"/>
  <c r="T10" i="270" a="1"/>
  <c r="T10" i="270" s="1"/>
  <c r="S10" i="270" a="1"/>
  <c r="S10" i="270" s="1"/>
  <c r="R10" i="270" a="1"/>
  <c r="R10" i="270" s="1"/>
  <c r="Q10" i="270" a="1"/>
  <c r="Q10" i="270" s="1"/>
  <c r="P10" i="270" a="1"/>
  <c r="P10" i="270" s="1"/>
  <c r="O10" i="270" a="1"/>
  <c r="O10" i="270" s="1"/>
  <c r="N10" i="270" a="1"/>
  <c r="N10" i="270" s="1"/>
  <c r="M10" i="270" a="1"/>
  <c r="M10" i="270" s="1"/>
  <c r="L10" i="270" a="1"/>
  <c r="L10" i="270" s="1"/>
  <c r="K10" i="270" a="1"/>
  <c r="K10" i="270" s="1"/>
  <c r="J10" i="270" a="1"/>
  <c r="J10" i="270" s="1"/>
  <c r="I10" i="270" a="1"/>
  <c r="I10" i="270" s="1"/>
  <c r="H10" i="270" a="1"/>
  <c r="H10" i="270" s="1"/>
  <c r="F10" i="270" a="1"/>
  <c r="F10" i="270" s="1"/>
  <c r="E10" i="270" a="1"/>
  <c r="E10" i="270" s="1"/>
  <c r="C10" i="270"/>
  <c r="B10" i="270"/>
  <c r="A10" i="270"/>
  <c r="U13" i="270" a="1"/>
  <c r="U13" i="270" s="1"/>
  <c r="T13" i="270" a="1"/>
  <c r="T13" i="270" s="1"/>
  <c r="S13" i="270" a="1"/>
  <c r="S13" i="270" s="1"/>
  <c r="R13" i="270" a="1"/>
  <c r="R13" i="270" s="1"/>
  <c r="Q13" i="270" a="1"/>
  <c r="Q13" i="270" s="1"/>
  <c r="P13" i="270" a="1"/>
  <c r="P13" i="270" s="1"/>
  <c r="O13" i="270" a="1"/>
  <c r="O13" i="270" s="1"/>
  <c r="N13" i="270" a="1"/>
  <c r="N13" i="270" s="1"/>
  <c r="M13" i="270" a="1"/>
  <c r="M13" i="270" s="1"/>
  <c r="L13" i="270" a="1"/>
  <c r="L13" i="270" s="1"/>
  <c r="K13" i="270" a="1"/>
  <c r="K13" i="270" s="1"/>
  <c r="J13" i="270" a="1"/>
  <c r="J13" i="270" s="1"/>
  <c r="I13" i="270" a="1"/>
  <c r="I13" i="270" s="1"/>
  <c r="H13" i="270" a="1"/>
  <c r="H13" i="270" s="1"/>
  <c r="F13" i="270" a="1"/>
  <c r="F13" i="270" s="1"/>
  <c r="E13" i="270" a="1"/>
  <c r="E13" i="270" s="1"/>
  <c r="C13" i="270"/>
  <c r="B13" i="270"/>
  <c r="A13" i="270"/>
  <c r="T20" i="269" a="1"/>
  <c r="T20" i="269" s="1"/>
  <c r="R20" i="269" a="1"/>
  <c r="R20" i="269" s="1"/>
  <c r="P20" i="269" a="1"/>
  <c r="P20" i="269" s="1"/>
  <c r="O20" i="269" a="1"/>
  <c r="O20" i="269" s="1"/>
  <c r="M20" i="269" a="1"/>
  <c r="M20" i="269" s="1"/>
  <c r="K20" i="269" a="1"/>
  <c r="K20" i="269" s="1"/>
  <c r="I20" i="269" a="1"/>
  <c r="I20" i="269" s="1"/>
  <c r="G20" i="269" a="1"/>
  <c r="G20" i="269" s="1"/>
  <c r="E20" i="269" a="1"/>
  <c r="E20" i="269" s="1"/>
  <c r="T19" i="269" a="1"/>
  <c r="T19" i="269" s="1"/>
  <c r="R19" i="269" a="1"/>
  <c r="R19" i="269" s="1"/>
  <c r="P19" i="269" a="1"/>
  <c r="P19" i="269" s="1"/>
  <c r="O19" i="269" a="1"/>
  <c r="O19" i="269" s="1"/>
  <c r="M19" i="269" a="1"/>
  <c r="M19" i="269" s="1"/>
  <c r="K19" i="269" a="1"/>
  <c r="K19" i="269" s="1"/>
  <c r="I19" i="269" a="1"/>
  <c r="I19" i="269" s="1"/>
  <c r="G19" i="269" a="1"/>
  <c r="G19" i="269" s="1"/>
  <c r="E19" i="269" a="1"/>
  <c r="E19" i="269" s="1"/>
  <c r="T18" i="269" a="1"/>
  <c r="T18" i="269" s="1"/>
  <c r="R18" i="269" a="1"/>
  <c r="R18" i="269" s="1"/>
  <c r="P18" i="269" a="1"/>
  <c r="P18" i="269" s="1"/>
  <c r="O18" i="269" a="1"/>
  <c r="O18" i="269" s="1"/>
  <c r="M18" i="269" a="1"/>
  <c r="M18" i="269" s="1"/>
  <c r="K18" i="269" a="1"/>
  <c r="K18" i="269" s="1"/>
  <c r="I18" i="269" a="1"/>
  <c r="I18" i="269" s="1"/>
  <c r="G18" i="269" a="1"/>
  <c r="G18" i="269" s="1"/>
  <c r="E18" i="269" a="1"/>
  <c r="E18" i="269" s="1"/>
  <c r="T17" i="269" a="1"/>
  <c r="T17" i="269" s="1"/>
  <c r="R17" i="269" a="1"/>
  <c r="R17" i="269" s="1"/>
  <c r="P17" i="269" a="1"/>
  <c r="P17" i="269" s="1"/>
  <c r="O17" i="269" a="1"/>
  <c r="O17" i="269" s="1"/>
  <c r="M17" i="269" a="1"/>
  <c r="M17" i="269" s="1"/>
  <c r="K17" i="269" a="1"/>
  <c r="K17" i="269" s="1"/>
  <c r="I17" i="269" a="1"/>
  <c r="I17" i="269" s="1"/>
  <c r="G17" i="269" a="1"/>
  <c r="G17" i="269" s="1"/>
  <c r="E17" i="269" a="1"/>
  <c r="E17" i="269" s="1"/>
  <c r="U11" i="269" a="1"/>
  <c r="U11" i="269" s="1"/>
  <c r="T11" i="269" a="1"/>
  <c r="T11" i="269" s="1"/>
  <c r="S11" i="269" a="1"/>
  <c r="S11" i="269" s="1"/>
  <c r="R11" i="269" a="1"/>
  <c r="R11" i="269" s="1"/>
  <c r="Q11" i="269" a="1"/>
  <c r="Q11" i="269" s="1"/>
  <c r="P11" i="269" a="1"/>
  <c r="P11" i="269" s="1"/>
  <c r="O11" i="269" a="1"/>
  <c r="O11" i="269" s="1"/>
  <c r="N11" i="269" a="1"/>
  <c r="N11" i="269" s="1"/>
  <c r="M11" i="269" a="1"/>
  <c r="M11" i="269" s="1"/>
  <c r="L11" i="269" a="1"/>
  <c r="L11" i="269" s="1"/>
  <c r="K11" i="269" a="1"/>
  <c r="K11" i="269" s="1"/>
  <c r="J11" i="269" a="1"/>
  <c r="J11" i="269" s="1"/>
  <c r="I11" i="269" a="1"/>
  <c r="I11" i="269" s="1"/>
  <c r="H11" i="269" a="1"/>
  <c r="H11" i="269" s="1"/>
  <c r="G11" i="269" a="1"/>
  <c r="G11" i="269" s="1"/>
  <c r="F11" i="269" a="1"/>
  <c r="F11" i="269" s="1"/>
  <c r="E11" i="269" a="1"/>
  <c r="E11" i="269" s="1"/>
  <c r="C11" i="269"/>
  <c r="B11" i="269"/>
  <c r="A11" i="269"/>
  <c r="U12" i="269" a="1"/>
  <c r="U12" i="269" s="1"/>
  <c r="T12" i="269" a="1"/>
  <c r="T12" i="269" s="1"/>
  <c r="S12" i="269" a="1"/>
  <c r="S12" i="269" s="1"/>
  <c r="R12" i="269" a="1"/>
  <c r="R12" i="269" s="1"/>
  <c r="Q12" i="269" a="1"/>
  <c r="Q12" i="269" s="1"/>
  <c r="P12" i="269" a="1"/>
  <c r="P12" i="269" s="1"/>
  <c r="O12" i="269" a="1"/>
  <c r="O12" i="269" s="1"/>
  <c r="N12" i="269" a="1"/>
  <c r="N12" i="269" s="1"/>
  <c r="M12" i="269" a="1"/>
  <c r="M12" i="269" s="1"/>
  <c r="L12" i="269" a="1"/>
  <c r="L12" i="269" s="1"/>
  <c r="K12" i="269" a="1"/>
  <c r="K12" i="269" s="1"/>
  <c r="J12" i="269" a="1"/>
  <c r="J12" i="269" s="1"/>
  <c r="I12" i="269" a="1"/>
  <c r="I12" i="269" s="1"/>
  <c r="H12" i="269" a="1"/>
  <c r="H12" i="269" s="1"/>
  <c r="G12" i="269" a="1"/>
  <c r="G12" i="269" s="1"/>
  <c r="F12" i="269" a="1"/>
  <c r="F12" i="269" s="1"/>
  <c r="E12" i="269" a="1"/>
  <c r="E12" i="269" s="1"/>
  <c r="C12" i="269"/>
  <c r="B12" i="269"/>
  <c r="A12" i="269"/>
  <c r="U15" i="269" a="1"/>
  <c r="U15" i="269" s="1"/>
  <c r="T15" i="269" a="1"/>
  <c r="T15" i="269" s="1"/>
  <c r="S15" i="269" a="1"/>
  <c r="S15" i="269" s="1"/>
  <c r="R15" i="269" a="1"/>
  <c r="R15" i="269" s="1"/>
  <c r="Q15" i="269" a="1"/>
  <c r="Q15" i="269" s="1"/>
  <c r="P15" i="269" a="1"/>
  <c r="P15" i="269" s="1"/>
  <c r="O15" i="269" a="1"/>
  <c r="O15" i="269" s="1"/>
  <c r="N15" i="269" a="1"/>
  <c r="N15" i="269" s="1"/>
  <c r="M15" i="269" a="1"/>
  <c r="M15" i="269" s="1"/>
  <c r="L15" i="269" a="1"/>
  <c r="L15" i="269" s="1"/>
  <c r="K15" i="269" a="1"/>
  <c r="K15" i="269" s="1"/>
  <c r="J15" i="269" a="1"/>
  <c r="J15" i="269" s="1"/>
  <c r="I15" i="269" a="1"/>
  <c r="I15" i="269" s="1"/>
  <c r="H15" i="269" a="1"/>
  <c r="H15" i="269" s="1"/>
  <c r="G15" i="269" a="1"/>
  <c r="G15" i="269" s="1"/>
  <c r="F15" i="269" a="1"/>
  <c r="F15" i="269" s="1"/>
  <c r="E15" i="269" a="1"/>
  <c r="E15" i="269" s="1"/>
  <c r="C15" i="269"/>
  <c r="B15" i="269"/>
  <c r="A15" i="269"/>
  <c r="U9" i="269" a="1"/>
  <c r="U9" i="269" s="1"/>
  <c r="T9" i="269" a="1"/>
  <c r="T9" i="269" s="1"/>
  <c r="S9" i="269" a="1"/>
  <c r="S9" i="269" s="1"/>
  <c r="R9" i="269" a="1"/>
  <c r="R9" i="269" s="1"/>
  <c r="Q9" i="269" a="1"/>
  <c r="Q9" i="269" s="1"/>
  <c r="P9" i="269" a="1"/>
  <c r="P9" i="269" s="1"/>
  <c r="O9" i="269" a="1"/>
  <c r="O9" i="269" s="1"/>
  <c r="N9" i="269" a="1"/>
  <c r="N9" i="269" s="1"/>
  <c r="M9" i="269" a="1"/>
  <c r="M9" i="269" s="1"/>
  <c r="L9" i="269" a="1"/>
  <c r="L9" i="269" s="1"/>
  <c r="K9" i="269" a="1"/>
  <c r="K9" i="269" s="1"/>
  <c r="J9" i="269" a="1"/>
  <c r="J9" i="269" s="1"/>
  <c r="I9" i="269" a="1"/>
  <c r="I9" i="269" s="1"/>
  <c r="H9" i="269" a="1"/>
  <c r="H9" i="269" s="1"/>
  <c r="G9" i="269" a="1"/>
  <c r="G9" i="269" s="1"/>
  <c r="F9" i="269" a="1"/>
  <c r="F9" i="269" s="1"/>
  <c r="E9" i="269" a="1"/>
  <c r="E9" i="269" s="1"/>
  <c r="C9" i="269"/>
  <c r="B9" i="269"/>
  <c r="A9" i="269"/>
  <c r="U6" i="269" a="1"/>
  <c r="U6" i="269" s="1"/>
  <c r="T6" i="269" a="1"/>
  <c r="T6" i="269" s="1"/>
  <c r="S6" i="269" a="1"/>
  <c r="S6" i="269" s="1"/>
  <c r="R6" i="269" a="1"/>
  <c r="R6" i="269" s="1"/>
  <c r="Q6" i="269" a="1"/>
  <c r="Q6" i="269" s="1"/>
  <c r="P6" i="269" a="1"/>
  <c r="P6" i="269" s="1"/>
  <c r="O6" i="269" a="1"/>
  <c r="O6" i="269" s="1"/>
  <c r="N6" i="269" a="1"/>
  <c r="N6" i="269" s="1"/>
  <c r="M6" i="269" a="1"/>
  <c r="M6" i="269" s="1"/>
  <c r="L6" i="269" a="1"/>
  <c r="L6" i="269" s="1"/>
  <c r="K6" i="269" a="1"/>
  <c r="K6" i="269" s="1"/>
  <c r="J6" i="269" a="1"/>
  <c r="J6" i="269" s="1"/>
  <c r="I6" i="269" a="1"/>
  <c r="I6" i="269" s="1"/>
  <c r="H6" i="269" a="1"/>
  <c r="H6" i="269" s="1"/>
  <c r="G6" i="269" a="1"/>
  <c r="G6" i="269" s="1"/>
  <c r="F6" i="269" a="1"/>
  <c r="F6" i="269" s="1"/>
  <c r="E6" i="269" a="1"/>
  <c r="E6" i="269" s="1"/>
  <c r="C6" i="269"/>
  <c r="B6" i="269"/>
  <c r="A6" i="269"/>
  <c r="U10" i="269" a="1"/>
  <c r="U10" i="269" s="1"/>
  <c r="T10" i="269" a="1"/>
  <c r="T10" i="269" s="1"/>
  <c r="S10" i="269" a="1"/>
  <c r="S10" i="269" s="1"/>
  <c r="R10" i="269" a="1"/>
  <c r="R10" i="269" s="1"/>
  <c r="Q10" i="269" a="1"/>
  <c r="Q10" i="269" s="1"/>
  <c r="P10" i="269" a="1"/>
  <c r="P10" i="269" s="1"/>
  <c r="O10" i="269" a="1"/>
  <c r="O10" i="269" s="1"/>
  <c r="N10" i="269" a="1"/>
  <c r="N10" i="269" s="1"/>
  <c r="M10" i="269" a="1"/>
  <c r="M10" i="269" s="1"/>
  <c r="L10" i="269" a="1"/>
  <c r="L10" i="269" s="1"/>
  <c r="K10" i="269" a="1"/>
  <c r="K10" i="269" s="1"/>
  <c r="J10" i="269" a="1"/>
  <c r="J10" i="269" s="1"/>
  <c r="I10" i="269" a="1"/>
  <c r="I10" i="269" s="1"/>
  <c r="H10" i="269" a="1"/>
  <c r="H10" i="269" s="1"/>
  <c r="G10" i="269" a="1"/>
  <c r="G10" i="269" s="1"/>
  <c r="F10" i="269" a="1"/>
  <c r="F10" i="269" s="1"/>
  <c r="E10" i="269" a="1"/>
  <c r="E10" i="269" s="1"/>
  <c r="C10" i="269"/>
  <c r="B10" i="269"/>
  <c r="A10" i="269"/>
  <c r="U14" i="269" a="1"/>
  <c r="U14" i="269" s="1"/>
  <c r="T14" i="269" a="1"/>
  <c r="T14" i="269" s="1"/>
  <c r="S14" i="269" a="1"/>
  <c r="S14" i="269" s="1"/>
  <c r="R14" i="269" a="1"/>
  <c r="R14" i="269" s="1"/>
  <c r="Q14" i="269" a="1"/>
  <c r="Q14" i="269" s="1"/>
  <c r="P14" i="269" a="1"/>
  <c r="P14" i="269" s="1"/>
  <c r="O14" i="269" a="1"/>
  <c r="O14" i="269" s="1"/>
  <c r="N14" i="269" a="1"/>
  <c r="N14" i="269" s="1"/>
  <c r="M14" i="269" a="1"/>
  <c r="M14" i="269" s="1"/>
  <c r="L14" i="269" a="1"/>
  <c r="L14" i="269" s="1"/>
  <c r="K14" i="269" a="1"/>
  <c r="K14" i="269" s="1"/>
  <c r="J14" i="269" a="1"/>
  <c r="J14" i="269" s="1"/>
  <c r="I14" i="269" a="1"/>
  <c r="I14" i="269" s="1"/>
  <c r="H14" i="269" a="1"/>
  <c r="H14" i="269" s="1"/>
  <c r="G14" i="269" a="1"/>
  <c r="G14" i="269" s="1"/>
  <c r="F14" i="269" a="1"/>
  <c r="F14" i="269" s="1"/>
  <c r="E14" i="269" a="1"/>
  <c r="E14" i="269" s="1"/>
  <c r="C14" i="269"/>
  <c r="B14" i="269"/>
  <c r="A14" i="269"/>
  <c r="U16" i="269" a="1"/>
  <c r="U16" i="269" s="1"/>
  <c r="T16" i="269" a="1"/>
  <c r="T16" i="269" s="1"/>
  <c r="S16" i="269" a="1"/>
  <c r="S16" i="269" s="1"/>
  <c r="R16" i="269" a="1"/>
  <c r="R16" i="269" s="1"/>
  <c r="Q16" i="269" a="1"/>
  <c r="Q16" i="269" s="1"/>
  <c r="P16" i="269" a="1"/>
  <c r="P16" i="269" s="1"/>
  <c r="O16" i="269" a="1"/>
  <c r="O16" i="269" s="1"/>
  <c r="N16" i="269" a="1"/>
  <c r="N16" i="269" s="1"/>
  <c r="M16" i="269" a="1"/>
  <c r="M16" i="269" s="1"/>
  <c r="L16" i="269" a="1"/>
  <c r="L16" i="269" s="1"/>
  <c r="K16" i="269" a="1"/>
  <c r="K16" i="269" s="1"/>
  <c r="J16" i="269" a="1"/>
  <c r="J16" i="269" s="1"/>
  <c r="I16" i="269" a="1"/>
  <c r="I16" i="269" s="1"/>
  <c r="H16" i="269" a="1"/>
  <c r="H16" i="269" s="1"/>
  <c r="G16" i="269" a="1"/>
  <c r="G16" i="269" s="1"/>
  <c r="F16" i="269" a="1"/>
  <c r="F16" i="269" s="1"/>
  <c r="E16" i="269" a="1"/>
  <c r="E16" i="269" s="1"/>
  <c r="C16" i="269"/>
  <c r="B16" i="269"/>
  <c r="A16" i="269"/>
  <c r="U13" i="269" a="1"/>
  <c r="U13" i="269" s="1"/>
  <c r="T13" i="269" a="1"/>
  <c r="T13" i="269" s="1"/>
  <c r="S13" i="269" a="1"/>
  <c r="S13" i="269" s="1"/>
  <c r="R13" i="269" a="1"/>
  <c r="R13" i="269" s="1"/>
  <c r="Q13" i="269" a="1"/>
  <c r="Q13" i="269" s="1"/>
  <c r="P13" i="269" a="1"/>
  <c r="P13" i="269" s="1"/>
  <c r="O13" i="269" a="1"/>
  <c r="O13" i="269" s="1"/>
  <c r="N13" i="269" a="1"/>
  <c r="N13" i="269" s="1"/>
  <c r="M13" i="269" a="1"/>
  <c r="M13" i="269" s="1"/>
  <c r="L13" i="269" a="1"/>
  <c r="L13" i="269" s="1"/>
  <c r="K13" i="269" a="1"/>
  <c r="K13" i="269" s="1"/>
  <c r="J13" i="269" a="1"/>
  <c r="J13" i="269" s="1"/>
  <c r="I13" i="269" a="1"/>
  <c r="I13" i="269" s="1"/>
  <c r="H13" i="269" a="1"/>
  <c r="H13" i="269" s="1"/>
  <c r="G13" i="269" a="1"/>
  <c r="G13" i="269" s="1"/>
  <c r="F13" i="269" a="1"/>
  <c r="F13" i="269" s="1"/>
  <c r="E13" i="269" a="1"/>
  <c r="E13" i="269" s="1"/>
  <c r="C13" i="269"/>
  <c r="B13" i="269"/>
  <c r="A13" i="269"/>
  <c r="U7" i="269" a="1"/>
  <c r="U7" i="269" s="1"/>
  <c r="T7" i="269" a="1"/>
  <c r="T7" i="269" s="1"/>
  <c r="S7" i="269" a="1"/>
  <c r="S7" i="269" s="1"/>
  <c r="R7" i="269" a="1"/>
  <c r="R7" i="269" s="1"/>
  <c r="Q7" i="269" a="1"/>
  <c r="Q7" i="269" s="1"/>
  <c r="P7" i="269" a="1"/>
  <c r="P7" i="269" s="1"/>
  <c r="O7" i="269" a="1"/>
  <c r="O7" i="269" s="1"/>
  <c r="N7" i="269" a="1"/>
  <c r="N7" i="269" s="1"/>
  <c r="M7" i="269" a="1"/>
  <c r="M7" i="269" s="1"/>
  <c r="L7" i="269" a="1"/>
  <c r="L7" i="269" s="1"/>
  <c r="K7" i="269" a="1"/>
  <c r="K7" i="269" s="1"/>
  <c r="J7" i="269" a="1"/>
  <c r="J7" i="269" s="1"/>
  <c r="I7" i="269" a="1"/>
  <c r="I7" i="269" s="1"/>
  <c r="H7" i="269" a="1"/>
  <c r="H7" i="269" s="1"/>
  <c r="G7" i="269" a="1"/>
  <c r="G7" i="269" s="1"/>
  <c r="F7" i="269" a="1"/>
  <c r="F7" i="269" s="1"/>
  <c r="E7" i="269" a="1"/>
  <c r="E7" i="269" s="1"/>
  <c r="C7" i="269"/>
  <c r="B7" i="269"/>
  <c r="A7" i="269"/>
  <c r="U8" i="269" a="1"/>
  <c r="U8" i="269" s="1"/>
  <c r="T8" i="269" a="1"/>
  <c r="T8" i="269" s="1"/>
  <c r="S8" i="269" a="1"/>
  <c r="S8" i="269" s="1"/>
  <c r="R8" i="269" a="1"/>
  <c r="R8" i="269" s="1"/>
  <c r="Q8" i="269" a="1"/>
  <c r="Q8" i="269" s="1"/>
  <c r="P8" i="269" a="1"/>
  <c r="P8" i="269" s="1"/>
  <c r="O8" i="269" a="1"/>
  <c r="O8" i="269" s="1"/>
  <c r="N8" i="269" a="1"/>
  <c r="N8" i="269" s="1"/>
  <c r="M8" i="269" a="1"/>
  <c r="M8" i="269" s="1"/>
  <c r="L8" i="269" a="1"/>
  <c r="L8" i="269" s="1"/>
  <c r="K8" i="269" a="1"/>
  <c r="K8" i="269" s="1"/>
  <c r="J8" i="269" a="1"/>
  <c r="J8" i="269" s="1"/>
  <c r="I8" i="269" a="1"/>
  <c r="I8" i="269" s="1"/>
  <c r="H8" i="269" a="1"/>
  <c r="H8" i="269" s="1"/>
  <c r="G8" i="269" a="1"/>
  <c r="G8" i="269" s="1"/>
  <c r="F8" i="269" a="1"/>
  <c r="F8" i="269" s="1"/>
  <c r="E8" i="269" a="1"/>
  <c r="E8" i="269" s="1"/>
  <c r="C8" i="269"/>
  <c r="B8" i="269"/>
  <c r="A8" i="269"/>
  <c r="T18" i="268" a="1"/>
  <c r="T18" i="268" s="1"/>
  <c r="R18" i="268" a="1"/>
  <c r="R18" i="268" s="1"/>
  <c r="P18" i="268" a="1"/>
  <c r="P18" i="268" s="1"/>
  <c r="O18" i="268" a="1"/>
  <c r="O18" i="268" s="1"/>
  <c r="M18" i="268" a="1"/>
  <c r="M18" i="268" s="1"/>
  <c r="K18" i="268" a="1"/>
  <c r="K18" i="268" s="1"/>
  <c r="I18" i="268" a="1"/>
  <c r="I18" i="268" s="1"/>
  <c r="G18" i="268" a="1"/>
  <c r="G18" i="268" s="1"/>
  <c r="E18" i="268" a="1"/>
  <c r="E18" i="268" s="1"/>
  <c r="T17" i="268" a="1"/>
  <c r="T17" i="268" s="1"/>
  <c r="R17" i="268" a="1"/>
  <c r="R17" i="268" s="1"/>
  <c r="P17" i="268" a="1"/>
  <c r="P17" i="268" s="1"/>
  <c r="O17" i="268" a="1"/>
  <c r="O17" i="268" s="1"/>
  <c r="M17" i="268" a="1"/>
  <c r="M17" i="268" s="1"/>
  <c r="K17" i="268" a="1"/>
  <c r="K17" i="268" s="1"/>
  <c r="I17" i="268" a="1"/>
  <c r="I17" i="268" s="1"/>
  <c r="G17" i="268" a="1"/>
  <c r="G17" i="268" s="1"/>
  <c r="E17" i="268" a="1"/>
  <c r="E17" i="268" s="1"/>
  <c r="T16" i="268" a="1"/>
  <c r="T16" i="268" s="1"/>
  <c r="R16" i="268" a="1"/>
  <c r="R16" i="268" s="1"/>
  <c r="P16" i="268" a="1"/>
  <c r="P16" i="268" s="1"/>
  <c r="O16" i="268" a="1"/>
  <c r="O16" i="268" s="1"/>
  <c r="M16" i="268" a="1"/>
  <c r="M16" i="268" s="1"/>
  <c r="K16" i="268" a="1"/>
  <c r="K16" i="268" s="1"/>
  <c r="I16" i="268" a="1"/>
  <c r="I16" i="268" s="1"/>
  <c r="G16" i="268" a="1"/>
  <c r="G16" i="268" s="1"/>
  <c r="E16" i="268" a="1"/>
  <c r="E16" i="268" s="1"/>
  <c r="T15" i="268" a="1"/>
  <c r="T15" i="268" s="1"/>
  <c r="R15" i="268" a="1"/>
  <c r="R15" i="268" s="1"/>
  <c r="P15" i="268" a="1"/>
  <c r="P15" i="268" s="1"/>
  <c r="O15" i="268" a="1"/>
  <c r="O15" i="268" s="1"/>
  <c r="M15" i="268" a="1"/>
  <c r="M15" i="268" s="1"/>
  <c r="K15" i="268" a="1"/>
  <c r="K15" i="268" s="1"/>
  <c r="I15" i="268" a="1"/>
  <c r="I15" i="268" s="1"/>
  <c r="G15" i="268" a="1"/>
  <c r="G15" i="268" s="1"/>
  <c r="E15" i="268" a="1"/>
  <c r="E15" i="268" s="1"/>
  <c r="U12" i="268" a="1"/>
  <c r="U12" i="268" s="1"/>
  <c r="T12" i="268" a="1"/>
  <c r="T12" i="268" s="1"/>
  <c r="S12" i="268" a="1"/>
  <c r="S12" i="268" s="1"/>
  <c r="R12" i="268" a="1"/>
  <c r="R12" i="268" s="1"/>
  <c r="Q12" i="268" a="1"/>
  <c r="Q12" i="268" s="1"/>
  <c r="P12" i="268" a="1"/>
  <c r="P12" i="268" s="1"/>
  <c r="O12" i="268" a="1"/>
  <c r="O12" i="268" s="1"/>
  <c r="N12" i="268" a="1"/>
  <c r="N12" i="268" s="1"/>
  <c r="M12" i="268" a="1"/>
  <c r="M12" i="268" s="1"/>
  <c r="L12" i="268" a="1"/>
  <c r="L12" i="268" s="1"/>
  <c r="K12" i="268" a="1"/>
  <c r="K12" i="268" s="1"/>
  <c r="J12" i="268" a="1"/>
  <c r="J12" i="268" s="1"/>
  <c r="I12" i="268" a="1"/>
  <c r="I12" i="268" s="1"/>
  <c r="H12" i="268" a="1"/>
  <c r="H12" i="268" s="1"/>
  <c r="G12" i="268" a="1"/>
  <c r="G12" i="268" s="1"/>
  <c r="F12" i="268" a="1"/>
  <c r="F12" i="268" s="1"/>
  <c r="E12" i="268" a="1"/>
  <c r="E12" i="268" s="1"/>
  <c r="C12" i="268"/>
  <c r="B12" i="268"/>
  <c r="A12" i="268"/>
  <c r="U8" i="268" a="1"/>
  <c r="U8" i="268" s="1"/>
  <c r="T8" i="268" a="1"/>
  <c r="T8" i="268" s="1"/>
  <c r="S8" i="268" a="1"/>
  <c r="S8" i="268" s="1"/>
  <c r="R8" i="268" a="1"/>
  <c r="R8" i="268" s="1"/>
  <c r="Q8" i="268" a="1"/>
  <c r="Q8" i="268" s="1"/>
  <c r="P8" i="268" a="1"/>
  <c r="P8" i="268" s="1"/>
  <c r="O8" i="268" a="1"/>
  <c r="O8" i="268" s="1"/>
  <c r="N8" i="268" a="1"/>
  <c r="N8" i="268" s="1"/>
  <c r="M8" i="268" a="1"/>
  <c r="M8" i="268" s="1"/>
  <c r="L8" i="268" a="1"/>
  <c r="L8" i="268" s="1"/>
  <c r="K8" i="268" a="1"/>
  <c r="K8" i="268" s="1"/>
  <c r="J8" i="268" a="1"/>
  <c r="J8" i="268" s="1"/>
  <c r="I8" i="268" a="1"/>
  <c r="I8" i="268" s="1"/>
  <c r="H8" i="268" a="1"/>
  <c r="H8" i="268" s="1"/>
  <c r="G8" i="268" a="1"/>
  <c r="G8" i="268" s="1"/>
  <c r="F8" i="268" a="1"/>
  <c r="F8" i="268" s="1"/>
  <c r="E8" i="268" a="1"/>
  <c r="E8" i="268" s="1"/>
  <c r="C8" i="268"/>
  <c r="B8" i="268"/>
  <c r="A8" i="268"/>
  <c r="U7" i="268" a="1"/>
  <c r="U7" i="268" s="1"/>
  <c r="T7" i="268" a="1"/>
  <c r="T7" i="268" s="1"/>
  <c r="S7" i="268" a="1"/>
  <c r="S7" i="268" s="1"/>
  <c r="R7" i="268" a="1"/>
  <c r="R7" i="268" s="1"/>
  <c r="Q7" i="268" a="1"/>
  <c r="Q7" i="268" s="1"/>
  <c r="P7" i="268" a="1"/>
  <c r="P7" i="268" s="1"/>
  <c r="O7" i="268" a="1"/>
  <c r="O7" i="268" s="1"/>
  <c r="N7" i="268" a="1"/>
  <c r="N7" i="268" s="1"/>
  <c r="M7" i="268" a="1"/>
  <c r="M7" i="268" s="1"/>
  <c r="L7" i="268" a="1"/>
  <c r="L7" i="268" s="1"/>
  <c r="K7" i="268" a="1"/>
  <c r="K7" i="268" s="1"/>
  <c r="J7" i="268" a="1"/>
  <c r="J7" i="268" s="1"/>
  <c r="I7" i="268" a="1"/>
  <c r="I7" i="268" s="1"/>
  <c r="H7" i="268" a="1"/>
  <c r="H7" i="268" s="1"/>
  <c r="G7" i="268" a="1"/>
  <c r="G7" i="268" s="1"/>
  <c r="F7" i="268" a="1"/>
  <c r="F7" i="268" s="1"/>
  <c r="E7" i="268" a="1"/>
  <c r="E7" i="268" s="1"/>
  <c r="C7" i="268"/>
  <c r="B7" i="268"/>
  <c r="A7" i="268"/>
  <c r="S6" i="268" a="1"/>
  <c r="S6" i="268" s="1"/>
  <c r="R6" i="268" a="1"/>
  <c r="R6" i="268" s="1"/>
  <c r="Q6" i="268" a="1"/>
  <c r="Q6" i="268" s="1"/>
  <c r="P6" i="268" a="1"/>
  <c r="P6" i="268" s="1"/>
  <c r="O6" i="268" a="1"/>
  <c r="O6" i="268" s="1"/>
  <c r="N6" i="268" a="1"/>
  <c r="N6" i="268" s="1"/>
  <c r="M6" i="268" a="1"/>
  <c r="M6" i="268" s="1"/>
  <c r="L6" i="268" a="1"/>
  <c r="L6" i="268" s="1"/>
  <c r="K6" i="268" a="1"/>
  <c r="K6" i="268" s="1"/>
  <c r="J6" i="268" a="1"/>
  <c r="J6" i="268" s="1"/>
  <c r="I6" i="268" a="1"/>
  <c r="I6" i="268" s="1"/>
  <c r="H6" i="268" a="1"/>
  <c r="H6" i="268" s="1"/>
  <c r="G6" i="268" a="1"/>
  <c r="G6" i="268" s="1"/>
  <c r="F6" i="268" a="1"/>
  <c r="F6" i="268" s="1"/>
  <c r="E6" i="268" a="1"/>
  <c r="E6" i="268" s="1"/>
  <c r="C6" i="268"/>
  <c r="B6" i="268"/>
  <c r="A6" i="268"/>
  <c r="U14" i="268" a="1"/>
  <c r="U14" i="268" s="1"/>
  <c r="T14" i="268" a="1"/>
  <c r="T14" i="268" s="1"/>
  <c r="S14" i="268" a="1"/>
  <c r="S14" i="268" s="1"/>
  <c r="R14" i="268" a="1"/>
  <c r="R14" i="268" s="1"/>
  <c r="Q14" i="268" a="1"/>
  <c r="Q14" i="268" s="1"/>
  <c r="P14" i="268" a="1"/>
  <c r="P14" i="268" s="1"/>
  <c r="O14" i="268" a="1"/>
  <c r="O14" i="268" s="1"/>
  <c r="N14" i="268" a="1"/>
  <c r="N14" i="268" s="1"/>
  <c r="M14" i="268" a="1"/>
  <c r="M14" i="268" s="1"/>
  <c r="L14" i="268" a="1"/>
  <c r="L14" i="268" s="1"/>
  <c r="K14" i="268" a="1"/>
  <c r="K14" i="268" s="1"/>
  <c r="J14" i="268" a="1"/>
  <c r="J14" i="268" s="1"/>
  <c r="I14" i="268" a="1"/>
  <c r="I14" i="268" s="1"/>
  <c r="H14" i="268" a="1"/>
  <c r="H14" i="268" s="1"/>
  <c r="G14" i="268" a="1"/>
  <c r="G14" i="268" s="1"/>
  <c r="F14" i="268" a="1"/>
  <c r="F14" i="268" s="1"/>
  <c r="E14" i="268" a="1"/>
  <c r="E14" i="268" s="1"/>
  <c r="C14" i="268"/>
  <c r="B14" i="268"/>
  <c r="A14" i="268"/>
  <c r="U13" i="268" a="1"/>
  <c r="U13" i="268" s="1"/>
  <c r="T13" i="268" a="1"/>
  <c r="T13" i="268" s="1"/>
  <c r="S13" i="268" a="1"/>
  <c r="S13" i="268" s="1"/>
  <c r="R13" i="268" a="1"/>
  <c r="R13" i="268" s="1"/>
  <c r="Q13" i="268" a="1"/>
  <c r="Q13" i="268" s="1"/>
  <c r="P13" i="268" a="1"/>
  <c r="P13" i="268" s="1"/>
  <c r="O13" i="268" a="1"/>
  <c r="O13" i="268" s="1"/>
  <c r="N13" i="268" a="1"/>
  <c r="N13" i="268" s="1"/>
  <c r="M13" i="268" a="1"/>
  <c r="M13" i="268" s="1"/>
  <c r="L13" i="268" a="1"/>
  <c r="L13" i="268" s="1"/>
  <c r="K13" i="268" a="1"/>
  <c r="K13" i="268" s="1"/>
  <c r="J13" i="268" a="1"/>
  <c r="J13" i="268" s="1"/>
  <c r="I13" i="268" a="1"/>
  <c r="I13" i="268" s="1"/>
  <c r="H13" i="268" a="1"/>
  <c r="H13" i="268" s="1"/>
  <c r="G13" i="268" a="1"/>
  <c r="G13" i="268" s="1"/>
  <c r="F13" i="268" a="1"/>
  <c r="F13" i="268" s="1"/>
  <c r="E13" i="268" a="1"/>
  <c r="E13" i="268" s="1"/>
  <c r="C13" i="268"/>
  <c r="B13" i="268"/>
  <c r="A13" i="268"/>
  <c r="U11" i="268" a="1"/>
  <c r="U11" i="268" s="1"/>
  <c r="T11" i="268" a="1"/>
  <c r="T11" i="268" s="1"/>
  <c r="S11" i="268" a="1"/>
  <c r="S11" i="268" s="1"/>
  <c r="R11" i="268" a="1"/>
  <c r="R11" i="268" s="1"/>
  <c r="Q11" i="268" a="1"/>
  <c r="Q11" i="268" s="1"/>
  <c r="P11" i="268" a="1"/>
  <c r="P11" i="268" s="1"/>
  <c r="O11" i="268" a="1"/>
  <c r="O11" i="268" s="1"/>
  <c r="N11" i="268" a="1"/>
  <c r="N11" i="268" s="1"/>
  <c r="M11" i="268" a="1"/>
  <c r="M11" i="268" s="1"/>
  <c r="L11" i="268" a="1"/>
  <c r="L11" i="268" s="1"/>
  <c r="K11" i="268" a="1"/>
  <c r="K11" i="268" s="1"/>
  <c r="J11" i="268" a="1"/>
  <c r="J11" i="268" s="1"/>
  <c r="I11" i="268" a="1"/>
  <c r="I11" i="268" s="1"/>
  <c r="H11" i="268" a="1"/>
  <c r="H11" i="268" s="1"/>
  <c r="G11" i="268" a="1"/>
  <c r="G11" i="268" s="1"/>
  <c r="F11" i="268" a="1"/>
  <c r="F11" i="268" s="1"/>
  <c r="E11" i="268" a="1"/>
  <c r="E11" i="268" s="1"/>
  <c r="C11" i="268"/>
  <c r="B11" i="268"/>
  <c r="A11" i="268"/>
  <c r="U10" i="268" a="1"/>
  <c r="U10" i="268" s="1"/>
  <c r="T10" i="268" a="1"/>
  <c r="T10" i="268" s="1"/>
  <c r="S10" i="268" a="1"/>
  <c r="S10" i="268" s="1"/>
  <c r="R10" i="268" a="1"/>
  <c r="R10" i="268" s="1"/>
  <c r="Q10" i="268" a="1"/>
  <c r="Q10" i="268" s="1"/>
  <c r="P10" i="268" a="1"/>
  <c r="P10" i="268" s="1"/>
  <c r="O10" i="268" a="1"/>
  <c r="O10" i="268" s="1"/>
  <c r="N10" i="268" a="1"/>
  <c r="N10" i="268" s="1"/>
  <c r="M10" i="268" a="1"/>
  <c r="M10" i="268" s="1"/>
  <c r="L10" i="268" a="1"/>
  <c r="L10" i="268" s="1"/>
  <c r="K10" i="268" a="1"/>
  <c r="K10" i="268" s="1"/>
  <c r="J10" i="268" a="1"/>
  <c r="J10" i="268" s="1"/>
  <c r="I10" i="268" a="1"/>
  <c r="I10" i="268" s="1"/>
  <c r="H10" i="268" a="1"/>
  <c r="H10" i="268" s="1"/>
  <c r="G10" i="268" a="1"/>
  <c r="G10" i="268" s="1"/>
  <c r="F10" i="268" a="1"/>
  <c r="F10" i="268" s="1"/>
  <c r="E10" i="268" a="1"/>
  <c r="E10" i="268" s="1"/>
  <c r="C10" i="268"/>
  <c r="B10" i="268"/>
  <c r="A10" i="268"/>
  <c r="U9" i="268" a="1"/>
  <c r="U9" i="268" s="1"/>
  <c r="T9" i="268" a="1"/>
  <c r="T9" i="268" s="1"/>
  <c r="S9" i="268" a="1"/>
  <c r="S9" i="268" s="1"/>
  <c r="R9" i="268" a="1"/>
  <c r="R9" i="268" s="1"/>
  <c r="Q9" i="268" a="1"/>
  <c r="Q9" i="268" s="1"/>
  <c r="P9" i="268" a="1"/>
  <c r="P9" i="268" s="1"/>
  <c r="O9" i="268" a="1"/>
  <c r="O9" i="268" s="1"/>
  <c r="N9" i="268" a="1"/>
  <c r="N9" i="268" s="1"/>
  <c r="M9" i="268" a="1"/>
  <c r="M9" i="268" s="1"/>
  <c r="L9" i="268" a="1"/>
  <c r="L9" i="268" s="1"/>
  <c r="K9" i="268" a="1"/>
  <c r="K9" i="268" s="1"/>
  <c r="J9" i="268" a="1"/>
  <c r="J9" i="268" s="1"/>
  <c r="I9" i="268" a="1"/>
  <c r="I9" i="268" s="1"/>
  <c r="H9" i="268" a="1"/>
  <c r="H9" i="268" s="1"/>
  <c r="G9" i="268" a="1"/>
  <c r="G9" i="268" s="1"/>
  <c r="F9" i="268" a="1"/>
  <c r="F9" i="268" s="1"/>
  <c r="E9" i="268" a="1"/>
  <c r="E9" i="268" s="1"/>
  <c r="C9" i="268"/>
  <c r="B9" i="268"/>
  <c r="A9" i="268"/>
  <c r="T20" i="267" a="1"/>
  <c r="T20" i="267" s="1"/>
  <c r="R20" i="267" a="1"/>
  <c r="R20" i="267" s="1"/>
  <c r="P20" i="267" a="1"/>
  <c r="P20" i="267" s="1"/>
  <c r="O20" i="267" a="1"/>
  <c r="O20" i="267" s="1"/>
  <c r="M20" i="267" a="1"/>
  <c r="M20" i="267" s="1"/>
  <c r="K20" i="267" a="1"/>
  <c r="K20" i="267" s="1"/>
  <c r="I20" i="267" a="1"/>
  <c r="I20" i="267" s="1"/>
  <c r="G20" i="267" a="1"/>
  <c r="G20" i="267" s="1"/>
  <c r="E20" i="267" a="1"/>
  <c r="E20" i="267" s="1"/>
  <c r="T19" i="267" a="1"/>
  <c r="T19" i="267" s="1"/>
  <c r="R19" i="267" a="1"/>
  <c r="R19" i="267" s="1"/>
  <c r="P19" i="267" a="1"/>
  <c r="P19" i="267" s="1"/>
  <c r="O19" i="267" a="1"/>
  <c r="O19" i="267" s="1"/>
  <c r="M19" i="267" a="1"/>
  <c r="M19" i="267" s="1"/>
  <c r="K19" i="267" a="1"/>
  <c r="K19" i="267" s="1"/>
  <c r="I19" i="267" a="1"/>
  <c r="I19" i="267" s="1"/>
  <c r="G19" i="267" a="1"/>
  <c r="G19" i="267" s="1"/>
  <c r="E19" i="267" a="1"/>
  <c r="E19" i="267" s="1"/>
  <c r="T18" i="267" a="1"/>
  <c r="T18" i="267" s="1"/>
  <c r="R18" i="267" a="1"/>
  <c r="R18" i="267" s="1"/>
  <c r="P18" i="267" a="1"/>
  <c r="P18" i="267" s="1"/>
  <c r="O18" i="267" a="1"/>
  <c r="O18" i="267" s="1"/>
  <c r="M18" i="267" a="1"/>
  <c r="M18" i="267" s="1"/>
  <c r="K18" i="267" a="1"/>
  <c r="K18" i="267" s="1"/>
  <c r="I18" i="267" a="1"/>
  <c r="I18" i="267" s="1"/>
  <c r="G18" i="267" a="1"/>
  <c r="G18" i="267" s="1"/>
  <c r="E18" i="267" a="1"/>
  <c r="E18" i="267" s="1"/>
  <c r="T17" i="267" a="1"/>
  <c r="T17" i="267" s="1"/>
  <c r="R17" i="267" a="1"/>
  <c r="R17" i="267" s="1"/>
  <c r="P17" i="267" a="1"/>
  <c r="P17" i="267" s="1"/>
  <c r="O17" i="267" a="1"/>
  <c r="O17" i="267" s="1"/>
  <c r="M17" i="267" a="1"/>
  <c r="M17" i="267" s="1"/>
  <c r="K17" i="267" a="1"/>
  <c r="K17" i="267" s="1"/>
  <c r="I17" i="267" a="1"/>
  <c r="I17" i="267" s="1"/>
  <c r="G17" i="267" a="1"/>
  <c r="G17" i="267" s="1"/>
  <c r="E17" i="267" a="1"/>
  <c r="E17" i="267" s="1"/>
  <c r="U7" i="267" a="1"/>
  <c r="U7" i="267" s="1"/>
  <c r="T7" i="267" a="1"/>
  <c r="T7" i="267" s="1"/>
  <c r="S7" i="267" a="1"/>
  <c r="S7" i="267" s="1"/>
  <c r="R7" i="267" a="1"/>
  <c r="R7" i="267" s="1"/>
  <c r="Q7" i="267" a="1"/>
  <c r="Q7" i="267" s="1"/>
  <c r="P7" i="267" a="1"/>
  <c r="P7" i="267" s="1"/>
  <c r="O7" i="267" a="1"/>
  <c r="O7" i="267" s="1"/>
  <c r="N7" i="267" a="1"/>
  <c r="N7" i="267" s="1"/>
  <c r="M7" i="267" a="1"/>
  <c r="M7" i="267" s="1"/>
  <c r="L7" i="267" a="1"/>
  <c r="L7" i="267" s="1"/>
  <c r="K7" i="267" a="1"/>
  <c r="K7" i="267" s="1"/>
  <c r="J7" i="267" a="1"/>
  <c r="J7" i="267" s="1"/>
  <c r="I7" i="267" a="1"/>
  <c r="I7" i="267" s="1"/>
  <c r="H7" i="267" a="1"/>
  <c r="H7" i="267" s="1"/>
  <c r="G7" i="267" a="1"/>
  <c r="G7" i="267" s="1"/>
  <c r="F7" i="267" a="1"/>
  <c r="F7" i="267" s="1"/>
  <c r="E7" i="267" a="1"/>
  <c r="E7" i="267" s="1"/>
  <c r="C7" i="267"/>
  <c r="B7" i="267"/>
  <c r="A7" i="267"/>
  <c r="U16" i="267" a="1"/>
  <c r="U16" i="267" s="1"/>
  <c r="T16" i="267" a="1"/>
  <c r="T16" i="267" s="1"/>
  <c r="S16" i="267" a="1"/>
  <c r="S16" i="267" s="1"/>
  <c r="R16" i="267" a="1"/>
  <c r="R16" i="267" s="1"/>
  <c r="Q16" i="267" a="1"/>
  <c r="Q16" i="267" s="1"/>
  <c r="P16" i="267" a="1"/>
  <c r="P16" i="267" s="1"/>
  <c r="O16" i="267" a="1"/>
  <c r="O16" i="267" s="1"/>
  <c r="N16" i="267" a="1"/>
  <c r="N16" i="267" s="1"/>
  <c r="M16" i="267" a="1"/>
  <c r="M16" i="267" s="1"/>
  <c r="L16" i="267" a="1"/>
  <c r="L16" i="267" s="1"/>
  <c r="K16" i="267" a="1"/>
  <c r="K16" i="267" s="1"/>
  <c r="J16" i="267" a="1"/>
  <c r="J16" i="267" s="1"/>
  <c r="I16" i="267" a="1"/>
  <c r="I16" i="267" s="1"/>
  <c r="H16" i="267" a="1"/>
  <c r="H16" i="267" s="1"/>
  <c r="G16" i="267" a="1"/>
  <c r="G16" i="267" s="1"/>
  <c r="F16" i="267" a="1"/>
  <c r="F16" i="267" s="1"/>
  <c r="E16" i="267" a="1"/>
  <c r="E16" i="267" s="1"/>
  <c r="C16" i="267"/>
  <c r="B16" i="267"/>
  <c r="A16" i="267"/>
  <c r="U12" i="267" a="1"/>
  <c r="U12" i="267" s="1"/>
  <c r="T12" i="267" a="1"/>
  <c r="T12" i="267" s="1"/>
  <c r="S12" i="267" a="1"/>
  <c r="S12" i="267" s="1"/>
  <c r="R12" i="267" a="1"/>
  <c r="R12" i="267" s="1"/>
  <c r="Q12" i="267" a="1"/>
  <c r="Q12" i="267" s="1"/>
  <c r="P12" i="267" a="1"/>
  <c r="P12" i="267" s="1"/>
  <c r="O12" i="267" a="1"/>
  <c r="O12" i="267" s="1"/>
  <c r="N12" i="267" a="1"/>
  <c r="N12" i="267" s="1"/>
  <c r="M12" i="267" a="1"/>
  <c r="M12" i="267" s="1"/>
  <c r="L12" i="267" a="1"/>
  <c r="L12" i="267" s="1"/>
  <c r="K12" i="267" a="1"/>
  <c r="K12" i="267" s="1"/>
  <c r="J12" i="267" a="1"/>
  <c r="J12" i="267" s="1"/>
  <c r="I12" i="267" a="1"/>
  <c r="I12" i="267" s="1"/>
  <c r="H12" i="267" a="1"/>
  <c r="H12" i="267" s="1"/>
  <c r="G12" i="267" a="1"/>
  <c r="G12" i="267" s="1"/>
  <c r="F12" i="267" a="1"/>
  <c r="F12" i="267" s="1"/>
  <c r="E12" i="267" a="1"/>
  <c r="E12" i="267" s="1"/>
  <c r="C12" i="267"/>
  <c r="B12" i="267"/>
  <c r="A12" i="267"/>
  <c r="U14" i="267" a="1"/>
  <c r="U14" i="267" s="1"/>
  <c r="T14" i="267" a="1"/>
  <c r="T14" i="267" s="1"/>
  <c r="S14" i="267" a="1"/>
  <c r="S14" i="267" s="1"/>
  <c r="R14" i="267" a="1"/>
  <c r="R14" i="267" s="1"/>
  <c r="Q14" i="267" a="1"/>
  <c r="Q14" i="267" s="1"/>
  <c r="P14" i="267" a="1"/>
  <c r="P14" i="267" s="1"/>
  <c r="O14" i="267" a="1"/>
  <c r="O14" i="267" s="1"/>
  <c r="N14" i="267" a="1"/>
  <c r="N14" i="267" s="1"/>
  <c r="M14" i="267" a="1"/>
  <c r="M14" i="267" s="1"/>
  <c r="L14" i="267" a="1"/>
  <c r="L14" i="267" s="1"/>
  <c r="K14" i="267" a="1"/>
  <c r="K14" i="267" s="1"/>
  <c r="J14" i="267" a="1"/>
  <c r="J14" i="267" s="1"/>
  <c r="I14" i="267" a="1"/>
  <c r="I14" i="267" s="1"/>
  <c r="H14" i="267" a="1"/>
  <c r="H14" i="267" s="1"/>
  <c r="G14" i="267" a="1"/>
  <c r="G14" i="267" s="1"/>
  <c r="F14" i="267" a="1"/>
  <c r="F14" i="267" s="1"/>
  <c r="E14" i="267" a="1"/>
  <c r="E14" i="267" s="1"/>
  <c r="C14" i="267"/>
  <c r="B14" i="267"/>
  <c r="A14" i="267"/>
  <c r="U8" i="267" a="1"/>
  <c r="U8" i="267" s="1"/>
  <c r="T8" i="267" a="1"/>
  <c r="T8" i="267" s="1"/>
  <c r="S8" i="267" a="1"/>
  <c r="S8" i="267" s="1"/>
  <c r="R8" i="267" a="1"/>
  <c r="R8" i="267" s="1"/>
  <c r="Q8" i="267" a="1"/>
  <c r="Q8" i="267" s="1"/>
  <c r="P8" i="267" a="1"/>
  <c r="P8" i="267" s="1"/>
  <c r="O8" i="267" a="1"/>
  <c r="O8" i="267" s="1"/>
  <c r="N8" i="267" a="1"/>
  <c r="N8" i="267" s="1"/>
  <c r="M8" i="267" a="1"/>
  <c r="M8" i="267" s="1"/>
  <c r="L8" i="267" a="1"/>
  <c r="L8" i="267" s="1"/>
  <c r="K8" i="267" a="1"/>
  <c r="K8" i="267" s="1"/>
  <c r="J8" i="267" a="1"/>
  <c r="J8" i="267" s="1"/>
  <c r="I8" i="267" a="1"/>
  <c r="I8" i="267" s="1"/>
  <c r="H8" i="267" a="1"/>
  <c r="H8" i="267" s="1"/>
  <c r="G8" i="267" a="1"/>
  <c r="G8" i="267" s="1"/>
  <c r="F8" i="267" a="1"/>
  <c r="F8" i="267" s="1"/>
  <c r="E8" i="267" a="1"/>
  <c r="E8" i="267" s="1"/>
  <c r="C8" i="267"/>
  <c r="B8" i="267"/>
  <c r="A8" i="267"/>
  <c r="U6" i="267" a="1"/>
  <c r="U6" i="267" s="1"/>
  <c r="T6" i="267" a="1"/>
  <c r="T6" i="267" s="1"/>
  <c r="S6" i="267" a="1"/>
  <c r="S6" i="267" s="1"/>
  <c r="R6" i="267" a="1"/>
  <c r="R6" i="267" s="1"/>
  <c r="Q6" i="267" a="1"/>
  <c r="Q6" i="267" s="1"/>
  <c r="P6" i="267" a="1"/>
  <c r="P6" i="267" s="1"/>
  <c r="O6" i="267" a="1"/>
  <c r="O6" i="267" s="1"/>
  <c r="N6" i="267" a="1"/>
  <c r="N6" i="267" s="1"/>
  <c r="M6" i="267" a="1"/>
  <c r="M6" i="267" s="1"/>
  <c r="L6" i="267" a="1"/>
  <c r="L6" i="267" s="1"/>
  <c r="K6" i="267" a="1"/>
  <c r="K6" i="267" s="1"/>
  <c r="J6" i="267" a="1"/>
  <c r="J6" i="267" s="1"/>
  <c r="I6" i="267" a="1"/>
  <c r="I6" i="267" s="1"/>
  <c r="H6" i="267" a="1"/>
  <c r="H6" i="267" s="1"/>
  <c r="G6" i="267" a="1"/>
  <c r="G6" i="267" s="1"/>
  <c r="F6" i="267" a="1"/>
  <c r="F6" i="267" s="1"/>
  <c r="E6" i="267" a="1"/>
  <c r="E6" i="267" s="1"/>
  <c r="C6" i="267"/>
  <c r="B6" i="267"/>
  <c r="A6" i="267"/>
  <c r="U13" i="267" a="1"/>
  <c r="U13" i="267" s="1"/>
  <c r="T13" i="267" a="1"/>
  <c r="T13" i="267" s="1"/>
  <c r="S13" i="267" a="1"/>
  <c r="S13" i="267" s="1"/>
  <c r="R13" i="267" a="1"/>
  <c r="R13" i="267" s="1"/>
  <c r="Q13" i="267" a="1"/>
  <c r="Q13" i="267" s="1"/>
  <c r="P13" i="267" a="1"/>
  <c r="P13" i="267" s="1"/>
  <c r="O13" i="267" a="1"/>
  <c r="O13" i="267" s="1"/>
  <c r="N13" i="267" a="1"/>
  <c r="N13" i="267" s="1"/>
  <c r="M13" i="267" a="1"/>
  <c r="M13" i="267" s="1"/>
  <c r="L13" i="267" a="1"/>
  <c r="L13" i="267" s="1"/>
  <c r="K13" i="267" a="1"/>
  <c r="K13" i="267" s="1"/>
  <c r="J13" i="267" a="1"/>
  <c r="J13" i="267" s="1"/>
  <c r="I13" i="267" a="1"/>
  <c r="I13" i="267" s="1"/>
  <c r="H13" i="267" a="1"/>
  <c r="H13" i="267" s="1"/>
  <c r="G13" i="267" a="1"/>
  <c r="G13" i="267" s="1"/>
  <c r="F13" i="267" a="1"/>
  <c r="F13" i="267" s="1"/>
  <c r="E13" i="267" a="1"/>
  <c r="E13" i="267" s="1"/>
  <c r="C13" i="267"/>
  <c r="B13" i="267"/>
  <c r="A13" i="267"/>
  <c r="U15" i="267" a="1"/>
  <c r="U15" i="267" s="1"/>
  <c r="T15" i="267" a="1"/>
  <c r="T15" i="267" s="1"/>
  <c r="S15" i="267" a="1"/>
  <c r="S15" i="267" s="1"/>
  <c r="R15" i="267" a="1"/>
  <c r="R15" i="267" s="1"/>
  <c r="Q15" i="267" a="1"/>
  <c r="Q15" i="267" s="1"/>
  <c r="P15" i="267" a="1"/>
  <c r="P15" i="267" s="1"/>
  <c r="O15" i="267" a="1"/>
  <c r="O15" i="267" s="1"/>
  <c r="N15" i="267" a="1"/>
  <c r="N15" i="267" s="1"/>
  <c r="M15" i="267" a="1"/>
  <c r="M15" i="267" s="1"/>
  <c r="L15" i="267" a="1"/>
  <c r="L15" i="267" s="1"/>
  <c r="K15" i="267" a="1"/>
  <c r="K15" i="267" s="1"/>
  <c r="J15" i="267" a="1"/>
  <c r="J15" i="267" s="1"/>
  <c r="I15" i="267" a="1"/>
  <c r="I15" i="267" s="1"/>
  <c r="H15" i="267" a="1"/>
  <c r="H15" i="267" s="1"/>
  <c r="G15" i="267" a="1"/>
  <c r="G15" i="267" s="1"/>
  <c r="F15" i="267" a="1"/>
  <c r="F15" i="267" s="1"/>
  <c r="E15" i="267" a="1"/>
  <c r="E15" i="267" s="1"/>
  <c r="C15" i="267"/>
  <c r="B15" i="267"/>
  <c r="A15" i="267"/>
  <c r="U11" i="267" a="1"/>
  <c r="U11" i="267" s="1"/>
  <c r="T11" i="267" a="1"/>
  <c r="T11" i="267" s="1"/>
  <c r="S11" i="267" a="1"/>
  <c r="S11" i="267" s="1"/>
  <c r="R11" i="267" a="1"/>
  <c r="R11" i="267" s="1"/>
  <c r="Q11" i="267" a="1"/>
  <c r="Q11" i="267" s="1"/>
  <c r="P11" i="267" a="1"/>
  <c r="P11" i="267" s="1"/>
  <c r="O11" i="267" a="1"/>
  <c r="O11" i="267" s="1"/>
  <c r="N11" i="267" a="1"/>
  <c r="N11" i="267" s="1"/>
  <c r="M11" i="267" a="1"/>
  <c r="M11" i="267" s="1"/>
  <c r="L11" i="267" a="1"/>
  <c r="L11" i="267" s="1"/>
  <c r="K11" i="267" a="1"/>
  <c r="K11" i="267" s="1"/>
  <c r="J11" i="267" a="1"/>
  <c r="J11" i="267" s="1"/>
  <c r="I11" i="267" a="1"/>
  <c r="I11" i="267" s="1"/>
  <c r="H11" i="267" a="1"/>
  <c r="H11" i="267" s="1"/>
  <c r="G11" i="267" a="1"/>
  <c r="G11" i="267" s="1"/>
  <c r="F11" i="267" a="1"/>
  <c r="F11" i="267" s="1"/>
  <c r="E11" i="267" a="1"/>
  <c r="E11" i="267" s="1"/>
  <c r="C11" i="267"/>
  <c r="B11" i="267"/>
  <c r="A11" i="267"/>
  <c r="U9" i="267" a="1"/>
  <c r="U9" i="267" s="1"/>
  <c r="T9" i="267" a="1"/>
  <c r="T9" i="267" s="1"/>
  <c r="S9" i="267" a="1"/>
  <c r="S9" i="267" s="1"/>
  <c r="R9" i="267" a="1"/>
  <c r="R9" i="267" s="1"/>
  <c r="Q9" i="267" a="1"/>
  <c r="Q9" i="267" s="1"/>
  <c r="P9" i="267" a="1"/>
  <c r="P9" i="267" s="1"/>
  <c r="O9" i="267" a="1"/>
  <c r="O9" i="267" s="1"/>
  <c r="N9" i="267" a="1"/>
  <c r="N9" i="267" s="1"/>
  <c r="M9" i="267" a="1"/>
  <c r="M9" i="267" s="1"/>
  <c r="L9" i="267" a="1"/>
  <c r="L9" i="267" s="1"/>
  <c r="K9" i="267" a="1"/>
  <c r="K9" i="267" s="1"/>
  <c r="J9" i="267" a="1"/>
  <c r="J9" i="267" s="1"/>
  <c r="I9" i="267" a="1"/>
  <c r="I9" i="267" s="1"/>
  <c r="H9" i="267" a="1"/>
  <c r="H9" i="267" s="1"/>
  <c r="G9" i="267" a="1"/>
  <c r="G9" i="267" s="1"/>
  <c r="F9" i="267" a="1"/>
  <c r="F9" i="267" s="1"/>
  <c r="E9" i="267" a="1"/>
  <c r="E9" i="267" s="1"/>
  <c r="C9" i="267"/>
  <c r="B9" i="267"/>
  <c r="A9" i="267"/>
  <c r="U10" i="267" a="1"/>
  <c r="U10" i="267" s="1"/>
  <c r="T10" i="267" a="1"/>
  <c r="T10" i="267" s="1"/>
  <c r="S10" i="267" a="1"/>
  <c r="S10" i="267" s="1"/>
  <c r="R10" i="267" a="1"/>
  <c r="R10" i="267" s="1"/>
  <c r="Q10" i="267" a="1"/>
  <c r="Q10" i="267" s="1"/>
  <c r="P10" i="267" a="1"/>
  <c r="P10" i="267" s="1"/>
  <c r="O10" i="267" a="1"/>
  <c r="O10" i="267" s="1"/>
  <c r="N10" i="267" a="1"/>
  <c r="N10" i="267" s="1"/>
  <c r="M10" i="267" a="1"/>
  <c r="M10" i="267" s="1"/>
  <c r="L10" i="267" a="1"/>
  <c r="L10" i="267" s="1"/>
  <c r="K10" i="267" a="1"/>
  <c r="K10" i="267" s="1"/>
  <c r="J10" i="267" a="1"/>
  <c r="J10" i="267" s="1"/>
  <c r="I10" i="267" a="1"/>
  <c r="I10" i="267" s="1"/>
  <c r="H10" i="267" a="1"/>
  <c r="H10" i="267" s="1"/>
  <c r="G10" i="267" a="1"/>
  <c r="G10" i="267" s="1"/>
  <c r="F10" i="267" a="1"/>
  <c r="F10" i="267" s="1"/>
  <c r="E10" i="267" a="1"/>
  <c r="E10" i="267" s="1"/>
  <c r="C10" i="267"/>
  <c r="B10" i="267"/>
  <c r="A10" i="267"/>
  <c r="Y31" i="266"/>
  <c r="X31" i="266"/>
  <c r="W31" i="266"/>
  <c r="V31" i="266"/>
  <c r="U31" i="266"/>
  <c r="T31" i="266"/>
  <c r="S31" i="266"/>
  <c r="R31" i="266"/>
  <c r="Q31" i="266"/>
  <c r="P31" i="266"/>
  <c r="O31" i="266"/>
  <c r="N31" i="266"/>
  <c r="M31" i="266"/>
  <c r="L31" i="266"/>
  <c r="K31" i="266"/>
  <c r="J31" i="266"/>
  <c r="I31" i="266"/>
  <c r="H31" i="266"/>
  <c r="G31" i="266"/>
  <c r="F31" i="266"/>
  <c r="X20" i="266" a="1"/>
  <c r="X20" i="266" s="1"/>
  <c r="V20" i="266" a="1"/>
  <c r="V20" i="266" s="1"/>
  <c r="T20" i="266" a="1"/>
  <c r="T20" i="266" s="1"/>
  <c r="R20" i="266" a="1"/>
  <c r="R20" i="266" s="1"/>
  <c r="P20" i="266" a="1"/>
  <c r="P20" i="266" s="1"/>
  <c r="N20" i="266" a="1"/>
  <c r="N20" i="266" s="1"/>
  <c r="L20" i="266" a="1"/>
  <c r="L20" i="266" s="1"/>
  <c r="J20" i="266" a="1"/>
  <c r="J20" i="266" s="1"/>
  <c r="H20" i="266" a="1"/>
  <c r="H20" i="266" s="1"/>
  <c r="F20" i="266" a="1"/>
  <c r="F20" i="266" s="1"/>
  <c r="X19" i="266" a="1"/>
  <c r="X19" i="266" s="1"/>
  <c r="V19" i="266" a="1"/>
  <c r="V19" i="266" s="1"/>
  <c r="T19" i="266" a="1"/>
  <c r="T19" i="266" s="1"/>
  <c r="R19" i="266" a="1"/>
  <c r="R19" i="266" s="1"/>
  <c r="P19" i="266" a="1"/>
  <c r="P19" i="266" s="1"/>
  <c r="N19" i="266" a="1"/>
  <c r="N19" i="266" s="1"/>
  <c r="L19" i="266" a="1"/>
  <c r="L19" i="266" s="1"/>
  <c r="J19" i="266" a="1"/>
  <c r="J19" i="266" s="1"/>
  <c r="H19" i="266" a="1"/>
  <c r="H19" i="266" s="1"/>
  <c r="F19" i="266" a="1"/>
  <c r="F19" i="266" s="1"/>
  <c r="X18" i="266" a="1"/>
  <c r="X18" i="266" s="1"/>
  <c r="V18" i="266" a="1"/>
  <c r="V18" i="266" s="1"/>
  <c r="T18" i="266" a="1"/>
  <c r="T18" i="266" s="1"/>
  <c r="R18" i="266" a="1"/>
  <c r="R18" i="266" s="1"/>
  <c r="P18" i="266" a="1"/>
  <c r="P18" i="266" s="1"/>
  <c r="N18" i="266" a="1"/>
  <c r="N18" i="266" s="1"/>
  <c r="L18" i="266" a="1"/>
  <c r="L18" i="266" s="1"/>
  <c r="J18" i="266" a="1"/>
  <c r="J18" i="266" s="1"/>
  <c r="H18" i="266" a="1"/>
  <c r="H18" i="266" s="1"/>
  <c r="F18" i="266" a="1"/>
  <c r="F18" i="266" s="1"/>
  <c r="X17" i="266" a="1"/>
  <c r="X17" i="266" s="1"/>
  <c r="V17" i="266" a="1"/>
  <c r="V17" i="266" s="1"/>
  <c r="T17" i="266" a="1"/>
  <c r="T17" i="266" s="1"/>
  <c r="R17" i="266" a="1"/>
  <c r="R17" i="266" s="1"/>
  <c r="P17" i="266" a="1"/>
  <c r="P17" i="266" s="1"/>
  <c r="N17" i="266" a="1"/>
  <c r="N17" i="266" s="1"/>
  <c r="L17" i="266" a="1"/>
  <c r="L17" i="266" s="1"/>
  <c r="J17" i="266" a="1"/>
  <c r="J17" i="266" s="1"/>
  <c r="H17" i="266" a="1"/>
  <c r="H17" i="266" s="1"/>
  <c r="F17" i="266" a="1"/>
  <c r="F17" i="266" s="1"/>
  <c r="Y13" i="266" a="1"/>
  <c r="Y13" i="266" s="1"/>
  <c r="X13" i="266" a="1"/>
  <c r="X13" i="266" s="1"/>
  <c r="W13" i="266" a="1"/>
  <c r="W13" i="266" s="1"/>
  <c r="V13" i="266" a="1"/>
  <c r="V13" i="266" s="1"/>
  <c r="U13" i="266" a="1"/>
  <c r="U13" i="266" s="1"/>
  <c r="T13" i="266" a="1"/>
  <c r="T13" i="266" s="1"/>
  <c r="S13" i="266" a="1"/>
  <c r="S13" i="266" s="1"/>
  <c r="R13" i="266" a="1"/>
  <c r="R13" i="266" s="1"/>
  <c r="Q13" i="266" a="1"/>
  <c r="Q13" i="266" s="1"/>
  <c r="P13" i="266" a="1"/>
  <c r="P13" i="266" s="1"/>
  <c r="O13" i="266" a="1"/>
  <c r="O13" i="266" s="1"/>
  <c r="N13" i="266" a="1"/>
  <c r="N13" i="266" s="1"/>
  <c r="M13" i="266" a="1"/>
  <c r="M13" i="266" s="1"/>
  <c r="L13" i="266" a="1"/>
  <c r="L13" i="266" s="1"/>
  <c r="K13" i="266" a="1"/>
  <c r="K13" i="266" s="1"/>
  <c r="J13" i="266" a="1"/>
  <c r="J13" i="266" s="1"/>
  <c r="I13" i="266" a="1"/>
  <c r="I13" i="266" s="1"/>
  <c r="H13" i="266" a="1"/>
  <c r="H13" i="266" s="1"/>
  <c r="G13" i="266" a="1"/>
  <c r="G13" i="266" s="1"/>
  <c r="F13" i="266" a="1"/>
  <c r="F13" i="266" s="1"/>
  <c r="C13" i="266"/>
  <c r="B13" i="266"/>
  <c r="A13" i="266"/>
  <c r="Y12" i="266" a="1"/>
  <c r="Y12" i="266" s="1"/>
  <c r="X12" i="266" a="1"/>
  <c r="X12" i="266" s="1"/>
  <c r="W12" i="266" a="1"/>
  <c r="W12" i="266" s="1"/>
  <c r="V12" i="266" a="1"/>
  <c r="V12" i="266" s="1"/>
  <c r="U12" i="266" a="1"/>
  <c r="U12" i="266" s="1"/>
  <c r="T12" i="266" a="1"/>
  <c r="T12" i="266" s="1"/>
  <c r="S12" i="266" a="1"/>
  <c r="S12" i="266" s="1"/>
  <c r="R12" i="266" a="1"/>
  <c r="R12" i="266" s="1"/>
  <c r="Q12" i="266" a="1"/>
  <c r="Q12" i="266" s="1"/>
  <c r="P12" i="266" a="1"/>
  <c r="P12" i="266" s="1"/>
  <c r="O12" i="266" a="1"/>
  <c r="O12" i="266" s="1"/>
  <c r="N12" i="266" a="1"/>
  <c r="N12" i="266" s="1"/>
  <c r="M12" i="266" a="1"/>
  <c r="M12" i="266" s="1"/>
  <c r="L12" i="266" a="1"/>
  <c r="L12" i="266" s="1"/>
  <c r="K12" i="266" a="1"/>
  <c r="K12" i="266" s="1"/>
  <c r="J12" i="266" a="1"/>
  <c r="J12" i="266" s="1"/>
  <c r="I12" i="266" a="1"/>
  <c r="I12" i="266" s="1"/>
  <c r="H12" i="266" a="1"/>
  <c r="H12" i="266" s="1"/>
  <c r="G12" i="266" a="1"/>
  <c r="G12" i="266" s="1"/>
  <c r="F12" i="266" a="1"/>
  <c r="F12" i="266" s="1"/>
  <c r="C12" i="266"/>
  <c r="B12" i="266"/>
  <c r="A12" i="266"/>
  <c r="Y14" i="266" a="1"/>
  <c r="Y14" i="266" s="1"/>
  <c r="X14" i="266" a="1"/>
  <c r="X14" i="266" s="1"/>
  <c r="W14" i="266" a="1"/>
  <c r="W14" i="266" s="1"/>
  <c r="V14" i="266" a="1"/>
  <c r="V14" i="266" s="1"/>
  <c r="U14" i="266" a="1"/>
  <c r="U14" i="266" s="1"/>
  <c r="T14" i="266" a="1"/>
  <c r="T14" i="266" s="1"/>
  <c r="S14" i="266" a="1"/>
  <c r="S14" i="266" s="1"/>
  <c r="R14" i="266" a="1"/>
  <c r="R14" i="266" s="1"/>
  <c r="Q14" i="266" a="1"/>
  <c r="Q14" i="266" s="1"/>
  <c r="P14" i="266" a="1"/>
  <c r="P14" i="266" s="1"/>
  <c r="O14" i="266" a="1"/>
  <c r="O14" i="266" s="1"/>
  <c r="N14" i="266" a="1"/>
  <c r="N14" i="266" s="1"/>
  <c r="M14" i="266" a="1"/>
  <c r="M14" i="266" s="1"/>
  <c r="L14" i="266" a="1"/>
  <c r="L14" i="266" s="1"/>
  <c r="K14" i="266" a="1"/>
  <c r="K14" i="266" s="1"/>
  <c r="J14" i="266" a="1"/>
  <c r="J14" i="266" s="1"/>
  <c r="I14" i="266" a="1"/>
  <c r="I14" i="266" s="1"/>
  <c r="H14" i="266" a="1"/>
  <c r="H14" i="266" s="1"/>
  <c r="G14" i="266" a="1"/>
  <c r="G14" i="266" s="1"/>
  <c r="F14" i="266" a="1"/>
  <c r="F14" i="266" s="1"/>
  <c r="C14" i="266"/>
  <c r="B14" i="266"/>
  <c r="A14" i="266"/>
  <c r="Y8" i="266" a="1"/>
  <c r="Y8" i="266" s="1"/>
  <c r="X8" i="266" a="1"/>
  <c r="X8" i="266" s="1"/>
  <c r="W8" i="266" a="1"/>
  <c r="W8" i="266" s="1"/>
  <c r="V8" i="266" a="1"/>
  <c r="V8" i="266" s="1"/>
  <c r="U8" i="266" a="1"/>
  <c r="U8" i="266" s="1"/>
  <c r="T8" i="266" a="1"/>
  <c r="T8" i="266" s="1"/>
  <c r="S8" i="266" a="1"/>
  <c r="S8" i="266" s="1"/>
  <c r="R8" i="266" a="1"/>
  <c r="R8" i="266" s="1"/>
  <c r="Q8" i="266" a="1"/>
  <c r="Q8" i="266" s="1"/>
  <c r="P8" i="266" a="1"/>
  <c r="P8" i="266" s="1"/>
  <c r="O8" i="266" a="1"/>
  <c r="O8" i="266" s="1"/>
  <c r="N8" i="266" a="1"/>
  <c r="N8" i="266" s="1"/>
  <c r="M8" i="266" a="1"/>
  <c r="M8" i="266" s="1"/>
  <c r="L8" i="266" a="1"/>
  <c r="L8" i="266" s="1"/>
  <c r="K8" i="266" a="1"/>
  <c r="K8" i="266" s="1"/>
  <c r="J8" i="266" a="1"/>
  <c r="J8" i="266" s="1"/>
  <c r="I8" i="266" a="1"/>
  <c r="I8" i="266" s="1"/>
  <c r="H8" i="266" a="1"/>
  <c r="H8" i="266" s="1"/>
  <c r="G8" i="266" a="1"/>
  <c r="G8" i="266" s="1"/>
  <c r="F8" i="266" a="1"/>
  <c r="F8" i="266" s="1"/>
  <c r="C8" i="266"/>
  <c r="B8" i="266"/>
  <c r="A8" i="266"/>
  <c r="Y15" i="266" a="1"/>
  <c r="Y15" i="266" s="1"/>
  <c r="X15" i="266" a="1"/>
  <c r="X15" i="266" s="1"/>
  <c r="W15" i="266" a="1"/>
  <c r="W15" i="266" s="1"/>
  <c r="V15" i="266" a="1"/>
  <c r="V15" i="266" s="1"/>
  <c r="U15" i="266" a="1"/>
  <c r="U15" i="266" s="1"/>
  <c r="T15" i="266" a="1"/>
  <c r="T15" i="266" s="1"/>
  <c r="S15" i="266" a="1"/>
  <c r="S15" i="266" s="1"/>
  <c r="R15" i="266" a="1"/>
  <c r="R15" i="266" s="1"/>
  <c r="Q15" i="266" a="1"/>
  <c r="Q15" i="266" s="1"/>
  <c r="P15" i="266" a="1"/>
  <c r="P15" i="266" s="1"/>
  <c r="O15" i="266" a="1"/>
  <c r="O15" i="266" s="1"/>
  <c r="N15" i="266" a="1"/>
  <c r="N15" i="266" s="1"/>
  <c r="M15" i="266" a="1"/>
  <c r="M15" i="266" s="1"/>
  <c r="L15" i="266" a="1"/>
  <c r="L15" i="266" s="1"/>
  <c r="K15" i="266" a="1"/>
  <c r="K15" i="266" s="1"/>
  <c r="J15" i="266" a="1"/>
  <c r="J15" i="266" s="1"/>
  <c r="I15" i="266" a="1"/>
  <c r="I15" i="266" s="1"/>
  <c r="H15" i="266" a="1"/>
  <c r="H15" i="266" s="1"/>
  <c r="G15" i="266" a="1"/>
  <c r="G15" i="266" s="1"/>
  <c r="F15" i="266" a="1"/>
  <c r="F15" i="266" s="1"/>
  <c r="C15" i="266"/>
  <c r="B15" i="266"/>
  <c r="A15" i="266"/>
  <c r="Y10" i="266" a="1"/>
  <c r="Y10" i="266" s="1"/>
  <c r="X10" i="266" a="1"/>
  <c r="X10" i="266" s="1"/>
  <c r="W10" i="266" a="1"/>
  <c r="W10" i="266" s="1"/>
  <c r="V10" i="266" a="1"/>
  <c r="V10" i="266" s="1"/>
  <c r="U10" i="266" a="1"/>
  <c r="U10" i="266" s="1"/>
  <c r="T10" i="266" a="1"/>
  <c r="T10" i="266" s="1"/>
  <c r="S10" i="266" a="1"/>
  <c r="S10" i="266" s="1"/>
  <c r="R10" i="266" a="1"/>
  <c r="R10" i="266" s="1"/>
  <c r="Q10" i="266" a="1"/>
  <c r="Q10" i="266" s="1"/>
  <c r="P10" i="266" a="1"/>
  <c r="P10" i="266" s="1"/>
  <c r="O10" i="266" a="1"/>
  <c r="O10" i="266" s="1"/>
  <c r="N10" i="266" a="1"/>
  <c r="N10" i="266" s="1"/>
  <c r="M10" i="266" a="1"/>
  <c r="M10" i="266" s="1"/>
  <c r="L10" i="266" a="1"/>
  <c r="L10" i="266" s="1"/>
  <c r="K10" i="266" a="1"/>
  <c r="K10" i="266" s="1"/>
  <c r="J10" i="266" a="1"/>
  <c r="J10" i="266" s="1"/>
  <c r="I10" i="266" a="1"/>
  <c r="I10" i="266" s="1"/>
  <c r="H10" i="266" a="1"/>
  <c r="H10" i="266" s="1"/>
  <c r="G10" i="266" a="1"/>
  <c r="G10" i="266" s="1"/>
  <c r="F10" i="266" a="1"/>
  <c r="F10" i="266" s="1"/>
  <c r="C10" i="266"/>
  <c r="B10" i="266"/>
  <c r="A10" i="266"/>
  <c r="Y6" i="266" a="1"/>
  <c r="Y6" i="266" s="1"/>
  <c r="X6" i="266" a="1"/>
  <c r="X6" i="266" s="1"/>
  <c r="W6" i="266" a="1"/>
  <c r="W6" i="266" s="1"/>
  <c r="V6" i="266" a="1"/>
  <c r="V6" i="266" s="1"/>
  <c r="U6" i="266" a="1"/>
  <c r="U6" i="266" s="1"/>
  <c r="T6" i="266" a="1"/>
  <c r="T6" i="266" s="1"/>
  <c r="S6" i="266" a="1"/>
  <c r="S6" i="266" s="1"/>
  <c r="R6" i="266" a="1"/>
  <c r="R6" i="266" s="1"/>
  <c r="Q6" i="266" a="1"/>
  <c r="Q6" i="266" s="1"/>
  <c r="P6" i="266" a="1"/>
  <c r="P6" i="266" s="1"/>
  <c r="O6" i="266" a="1"/>
  <c r="O6" i="266" s="1"/>
  <c r="N6" i="266" a="1"/>
  <c r="N6" i="266" s="1"/>
  <c r="M6" i="266" a="1"/>
  <c r="M6" i="266" s="1"/>
  <c r="L6" i="266" a="1"/>
  <c r="L6" i="266" s="1"/>
  <c r="K6" i="266" a="1"/>
  <c r="K6" i="266" s="1"/>
  <c r="J6" i="266" a="1"/>
  <c r="J6" i="266" s="1"/>
  <c r="I6" i="266" a="1"/>
  <c r="I6" i="266" s="1"/>
  <c r="H6" i="266" a="1"/>
  <c r="H6" i="266" s="1"/>
  <c r="G6" i="266" a="1"/>
  <c r="G6" i="266" s="1"/>
  <c r="F6" i="266" a="1"/>
  <c r="F6" i="266" s="1"/>
  <c r="C6" i="266"/>
  <c r="B6" i="266"/>
  <c r="A6" i="266"/>
  <c r="Y7" i="266" a="1"/>
  <c r="Y7" i="266" s="1"/>
  <c r="X7" i="266" a="1"/>
  <c r="X7" i="266" s="1"/>
  <c r="W7" i="266" a="1"/>
  <c r="W7" i="266" s="1"/>
  <c r="V7" i="266" a="1"/>
  <c r="V7" i="266" s="1"/>
  <c r="U7" i="266" a="1"/>
  <c r="U7" i="266" s="1"/>
  <c r="T7" i="266" a="1"/>
  <c r="T7" i="266" s="1"/>
  <c r="S7" i="266" a="1"/>
  <c r="S7" i="266" s="1"/>
  <c r="R7" i="266" a="1"/>
  <c r="R7" i="266" s="1"/>
  <c r="Q7" i="266" a="1"/>
  <c r="Q7" i="266" s="1"/>
  <c r="P7" i="266" a="1"/>
  <c r="P7" i="266" s="1"/>
  <c r="O7" i="266" a="1"/>
  <c r="O7" i="266" s="1"/>
  <c r="N7" i="266" a="1"/>
  <c r="N7" i="266" s="1"/>
  <c r="M7" i="266" a="1"/>
  <c r="M7" i="266" s="1"/>
  <c r="L7" i="266" a="1"/>
  <c r="L7" i="266" s="1"/>
  <c r="K7" i="266" a="1"/>
  <c r="K7" i="266" s="1"/>
  <c r="J7" i="266" a="1"/>
  <c r="J7" i="266" s="1"/>
  <c r="I7" i="266" a="1"/>
  <c r="I7" i="266" s="1"/>
  <c r="H7" i="266" a="1"/>
  <c r="H7" i="266" s="1"/>
  <c r="G7" i="266" a="1"/>
  <c r="G7" i="266" s="1"/>
  <c r="F7" i="266" a="1"/>
  <c r="F7" i="266" s="1"/>
  <c r="C7" i="266"/>
  <c r="B7" i="266"/>
  <c r="A7" i="266"/>
  <c r="Y16" i="266" a="1"/>
  <c r="Y16" i="266" s="1"/>
  <c r="X16" i="266" a="1"/>
  <c r="X16" i="266" s="1"/>
  <c r="W16" i="266" a="1"/>
  <c r="W16" i="266" s="1"/>
  <c r="V16" i="266" a="1"/>
  <c r="V16" i="266" s="1"/>
  <c r="U16" i="266" a="1"/>
  <c r="U16" i="266" s="1"/>
  <c r="T16" i="266" a="1"/>
  <c r="T16" i="266" s="1"/>
  <c r="S16" i="266" a="1"/>
  <c r="S16" i="266" s="1"/>
  <c r="R16" i="266" a="1"/>
  <c r="R16" i="266" s="1"/>
  <c r="Q16" i="266" a="1"/>
  <c r="Q16" i="266" s="1"/>
  <c r="P16" i="266" a="1"/>
  <c r="P16" i="266" s="1"/>
  <c r="O16" i="266" a="1"/>
  <c r="O16" i="266" s="1"/>
  <c r="N16" i="266" a="1"/>
  <c r="N16" i="266" s="1"/>
  <c r="M16" i="266" a="1"/>
  <c r="M16" i="266" s="1"/>
  <c r="L16" i="266" a="1"/>
  <c r="L16" i="266" s="1"/>
  <c r="K16" i="266" a="1"/>
  <c r="K16" i="266" s="1"/>
  <c r="J16" i="266" a="1"/>
  <c r="J16" i="266" s="1"/>
  <c r="I16" i="266" a="1"/>
  <c r="I16" i="266" s="1"/>
  <c r="H16" i="266" a="1"/>
  <c r="H16" i="266" s="1"/>
  <c r="G16" i="266" a="1"/>
  <c r="G16" i="266" s="1"/>
  <c r="F16" i="266" a="1"/>
  <c r="F16" i="266" s="1"/>
  <c r="C16" i="266"/>
  <c r="B16" i="266"/>
  <c r="A16" i="266"/>
  <c r="Y11" i="266" a="1"/>
  <c r="Y11" i="266" s="1"/>
  <c r="X11" i="266" a="1"/>
  <c r="X11" i="266" s="1"/>
  <c r="W11" i="266" a="1"/>
  <c r="W11" i="266" s="1"/>
  <c r="V11" i="266" a="1"/>
  <c r="V11" i="266" s="1"/>
  <c r="U11" i="266" a="1"/>
  <c r="U11" i="266" s="1"/>
  <c r="T11" i="266" a="1"/>
  <c r="T11" i="266" s="1"/>
  <c r="S11" i="266" a="1"/>
  <c r="S11" i="266" s="1"/>
  <c r="R11" i="266" a="1"/>
  <c r="R11" i="266" s="1"/>
  <c r="Q11" i="266" a="1"/>
  <c r="Q11" i="266" s="1"/>
  <c r="P11" i="266" a="1"/>
  <c r="P11" i="266" s="1"/>
  <c r="O11" i="266" a="1"/>
  <c r="O11" i="266" s="1"/>
  <c r="N11" i="266" a="1"/>
  <c r="N11" i="266" s="1"/>
  <c r="M11" i="266" a="1"/>
  <c r="M11" i="266" s="1"/>
  <c r="L11" i="266" a="1"/>
  <c r="L11" i="266" s="1"/>
  <c r="K11" i="266" a="1"/>
  <c r="K11" i="266" s="1"/>
  <c r="J11" i="266" a="1"/>
  <c r="J11" i="266" s="1"/>
  <c r="I11" i="266" a="1"/>
  <c r="I11" i="266" s="1"/>
  <c r="H11" i="266" a="1"/>
  <c r="H11" i="266" s="1"/>
  <c r="G11" i="266" a="1"/>
  <c r="G11" i="266" s="1"/>
  <c r="F11" i="266" a="1"/>
  <c r="F11" i="266" s="1"/>
  <c r="C11" i="266"/>
  <c r="B11" i="266"/>
  <c r="A11" i="266"/>
  <c r="Y9" i="266" a="1"/>
  <c r="Y9" i="266" s="1"/>
  <c r="X9" i="266" a="1"/>
  <c r="X9" i="266" s="1"/>
  <c r="W9" i="266" a="1"/>
  <c r="W9" i="266" s="1"/>
  <c r="V9" i="266" a="1"/>
  <c r="V9" i="266" s="1"/>
  <c r="U9" i="266" a="1"/>
  <c r="U9" i="266" s="1"/>
  <c r="T9" i="266" a="1"/>
  <c r="T9" i="266" s="1"/>
  <c r="S9" i="266" a="1"/>
  <c r="S9" i="266" s="1"/>
  <c r="R9" i="266" a="1"/>
  <c r="R9" i="266" s="1"/>
  <c r="Q9" i="266" a="1"/>
  <c r="Q9" i="266" s="1"/>
  <c r="P9" i="266" a="1"/>
  <c r="P9" i="266" s="1"/>
  <c r="O9" i="266" a="1"/>
  <c r="O9" i="266" s="1"/>
  <c r="N9" i="266" a="1"/>
  <c r="N9" i="266" s="1"/>
  <c r="M9" i="266" a="1"/>
  <c r="M9" i="266" s="1"/>
  <c r="L9" i="266" a="1"/>
  <c r="L9" i="266" s="1"/>
  <c r="K9" i="266" a="1"/>
  <c r="K9" i="266" s="1"/>
  <c r="J9" i="266" a="1"/>
  <c r="J9" i="266" s="1"/>
  <c r="I9" i="266" a="1"/>
  <c r="I9" i="266" s="1"/>
  <c r="H9" i="266" a="1"/>
  <c r="H9" i="266" s="1"/>
  <c r="G9" i="266" a="1"/>
  <c r="G9" i="266" s="1"/>
  <c r="F9" i="266" a="1"/>
  <c r="F9" i="266" s="1"/>
  <c r="C9" i="266"/>
  <c r="B9" i="266"/>
  <c r="A9" i="266"/>
  <c r="T20" i="265" a="1"/>
  <c r="T20" i="265" s="1"/>
  <c r="R20" i="265" a="1"/>
  <c r="R20" i="265" s="1"/>
  <c r="P20" i="265" a="1"/>
  <c r="P20" i="265" s="1"/>
  <c r="O20" i="265" a="1"/>
  <c r="O20" i="265" s="1"/>
  <c r="M20" i="265" a="1"/>
  <c r="M20" i="265" s="1"/>
  <c r="K20" i="265" a="1"/>
  <c r="K20" i="265" s="1"/>
  <c r="I20" i="265" a="1"/>
  <c r="I20" i="265" s="1"/>
  <c r="G20" i="265" a="1"/>
  <c r="G20" i="265" s="1"/>
  <c r="E20" i="265" a="1"/>
  <c r="E20" i="265" s="1"/>
  <c r="T19" i="265" a="1"/>
  <c r="T19" i="265" s="1"/>
  <c r="R19" i="265" a="1"/>
  <c r="R19" i="265" s="1"/>
  <c r="P19" i="265" a="1"/>
  <c r="P19" i="265" s="1"/>
  <c r="O19" i="265" a="1"/>
  <c r="O19" i="265" s="1"/>
  <c r="M19" i="265" a="1"/>
  <c r="M19" i="265" s="1"/>
  <c r="K19" i="265" a="1"/>
  <c r="K19" i="265" s="1"/>
  <c r="I19" i="265" a="1"/>
  <c r="I19" i="265" s="1"/>
  <c r="G19" i="265" a="1"/>
  <c r="G19" i="265" s="1"/>
  <c r="E19" i="265" a="1"/>
  <c r="E19" i="265" s="1"/>
  <c r="T18" i="265" a="1"/>
  <c r="T18" i="265" s="1"/>
  <c r="R18" i="265" a="1"/>
  <c r="R18" i="265" s="1"/>
  <c r="P18" i="265" a="1"/>
  <c r="P18" i="265" s="1"/>
  <c r="O18" i="265" a="1"/>
  <c r="O18" i="265" s="1"/>
  <c r="M18" i="265" a="1"/>
  <c r="M18" i="265" s="1"/>
  <c r="K18" i="265" a="1"/>
  <c r="K18" i="265" s="1"/>
  <c r="I18" i="265" a="1"/>
  <c r="I18" i="265" s="1"/>
  <c r="G18" i="265" a="1"/>
  <c r="G18" i="265" s="1"/>
  <c r="E18" i="265" a="1"/>
  <c r="E18" i="265" s="1"/>
  <c r="T17" i="265" a="1"/>
  <c r="T17" i="265" s="1"/>
  <c r="R17" i="265" a="1"/>
  <c r="R17" i="265" s="1"/>
  <c r="P17" i="265" a="1"/>
  <c r="P17" i="265" s="1"/>
  <c r="O17" i="265" a="1"/>
  <c r="O17" i="265" s="1"/>
  <c r="M17" i="265" a="1"/>
  <c r="M17" i="265" s="1"/>
  <c r="K17" i="265" a="1"/>
  <c r="K17" i="265" s="1"/>
  <c r="I17" i="265" a="1"/>
  <c r="I17" i="265" s="1"/>
  <c r="G17" i="265" a="1"/>
  <c r="G17" i="265" s="1"/>
  <c r="E17" i="265" a="1"/>
  <c r="E17" i="265" s="1"/>
  <c r="U13" i="265" a="1"/>
  <c r="U13" i="265" s="1"/>
  <c r="T13" i="265" a="1"/>
  <c r="T13" i="265" s="1"/>
  <c r="S13" i="265" a="1"/>
  <c r="S13" i="265" s="1"/>
  <c r="R13" i="265" a="1"/>
  <c r="R13" i="265" s="1"/>
  <c r="Q13" i="265" a="1"/>
  <c r="Q13" i="265" s="1"/>
  <c r="P13" i="265" a="1"/>
  <c r="P13" i="265" s="1"/>
  <c r="O13" i="265" a="1"/>
  <c r="O13" i="265" s="1"/>
  <c r="N13" i="265" a="1"/>
  <c r="N13" i="265" s="1"/>
  <c r="M13" i="265" a="1"/>
  <c r="M13" i="265" s="1"/>
  <c r="L13" i="265" a="1"/>
  <c r="L13" i="265" s="1"/>
  <c r="K13" i="265" a="1"/>
  <c r="K13" i="265" s="1"/>
  <c r="J13" i="265" a="1"/>
  <c r="J13" i="265" s="1"/>
  <c r="I13" i="265" a="1"/>
  <c r="I13" i="265" s="1"/>
  <c r="H13" i="265" a="1"/>
  <c r="H13" i="265" s="1"/>
  <c r="G13" i="265" a="1"/>
  <c r="G13" i="265" s="1"/>
  <c r="F13" i="265" a="1"/>
  <c r="F13" i="265" s="1"/>
  <c r="E13" i="265" a="1"/>
  <c r="E13" i="265" s="1"/>
  <c r="C13" i="265"/>
  <c r="B13" i="265"/>
  <c r="A13" i="265"/>
  <c r="U12" i="265" a="1"/>
  <c r="U12" i="265" s="1"/>
  <c r="T12" i="265" a="1"/>
  <c r="T12" i="265" s="1"/>
  <c r="S12" i="265" a="1"/>
  <c r="S12" i="265" s="1"/>
  <c r="R12" i="265" a="1"/>
  <c r="R12" i="265" s="1"/>
  <c r="Q12" i="265" a="1"/>
  <c r="Q12" i="265" s="1"/>
  <c r="P12" i="265" a="1"/>
  <c r="P12" i="265" s="1"/>
  <c r="O12" i="265" a="1"/>
  <c r="O12" i="265" s="1"/>
  <c r="N12" i="265" a="1"/>
  <c r="N12" i="265" s="1"/>
  <c r="M12" i="265" a="1"/>
  <c r="M12" i="265" s="1"/>
  <c r="L12" i="265" a="1"/>
  <c r="L12" i="265" s="1"/>
  <c r="K12" i="265" a="1"/>
  <c r="K12" i="265" s="1"/>
  <c r="J12" i="265" a="1"/>
  <c r="J12" i="265" s="1"/>
  <c r="I12" i="265" a="1"/>
  <c r="I12" i="265" s="1"/>
  <c r="H12" i="265" a="1"/>
  <c r="H12" i="265" s="1"/>
  <c r="G12" i="265" a="1"/>
  <c r="G12" i="265" s="1"/>
  <c r="F12" i="265" a="1"/>
  <c r="F12" i="265" s="1"/>
  <c r="E12" i="265" a="1"/>
  <c r="E12" i="265" s="1"/>
  <c r="C12" i="265"/>
  <c r="B12" i="265"/>
  <c r="A12" i="265"/>
  <c r="U14" i="265" a="1"/>
  <c r="U14" i="265" s="1"/>
  <c r="T14" i="265" a="1"/>
  <c r="T14" i="265" s="1"/>
  <c r="S14" i="265" a="1"/>
  <c r="S14" i="265" s="1"/>
  <c r="R14" i="265" a="1"/>
  <c r="R14" i="265" s="1"/>
  <c r="Q14" i="265" a="1"/>
  <c r="Q14" i="265" s="1"/>
  <c r="P14" i="265" a="1"/>
  <c r="P14" i="265" s="1"/>
  <c r="O14" i="265" a="1"/>
  <c r="O14" i="265" s="1"/>
  <c r="N14" i="265" a="1"/>
  <c r="N14" i="265" s="1"/>
  <c r="M14" i="265" a="1"/>
  <c r="M14" i="265" s="1"/>
  <c r="L14" i="265" a="1"/>
  <c r="L14" i="265" s="1"/>
  <c r="K14" i="265" a="1"/>
  <c r="K14" i="265" s="1"/>
  <c r="J14" i="265" a="1"/>
  <c r="J14" i="265" s="1"/>
  <c r="I14" i="265" a="1"/>
  <c r="I14" i="265" s="1"/>
  <c r="H14" i="265" a="1"/>
  <c r="H14" i="265" s="1"/>
  <c r="G14" i="265" a="1"/>
  <c r="G14" i="265" s="1"/>
  <c r="F14" i="265" a="1"/>
  <c r="F14" i="265" s="1"/>
  <c r="E14" i="265" a="1"/>
  <c r="E14" i="265" s="1"/>
  <c r="C14" i="265"/>
  <c r="B14" i="265"/>
  <c r="A14" i="265"/>
  <c r="U8" i="265" a="1"/>
  <c r="U8" i="265" s="1"/>
  <c r="T8" i="265" a="1"/>
  <c r="T8" i="265" s="1"/>
  <c r="S8" i="265" a="1"/>
  <c r="S8" i="265" s="1"/>
  <c r="R8" i="265" a="1"/>
  <c r="R8" i="265" s="1"/>
  <c r="Q8" i="265" a="1"/>
  <c r="Q8" i="265" s="1"/>
  <c r="P8" i="265" a="1"/>
  <c r="P8" i="265" s="1"/>
  <c r="O8" i="265" a="1"/>
  <c r="O8" i="265" s="1"/>
  <c r="N8" i="265" a="1"/>
  <c r="N8" i="265" s="1"/>
  <c r="M8" i="265" a="1"/>
  <c r="M8" i="265" s="1"/>
  <c r="L8" i="265" a="1"/>
  <c r="L8" i="265" s="1"/>
  <c r="K8" i="265" a="1"/>
  <c r="K8" i="265" s="1"/>
  <c r="J8" i="265" a="1"/>
  <c r="J8" i="265" s="1"/>
  <c r="I8" i="265" a="1"/>
  <c r="I8" i="265" s="1"/>
  <c r="H8" i="265" a="1"/>
  <c r="H8" i="265" s="1"/>
  <c r="G8" i="265" a="1"/>
  <c r="G8" i="265" s="1"/>
  <c r="F8" i="265" a="1"/>
  <c r="F8" i="265" s="1"/>
  <c r="E8" i="265" a="1"/>
  <c r="E8" i="265" s="1"/>
  <c r="C8" i="265"/>
  <c r="B8" i="265"/>
  <c r="A8" i="265"/>
  <c r="U15" i="265" a="1"/>
  <c r="U15" i="265" s="1"/>
  <c r="T15" i="265" a="1"/>
  <c r="T15" i="265" s="1"/>
  <c r="S15" i="265" a="1"/>
  <c r="S15" i="265" s="1"/>
  <c r="R15" i="265" a="1"/>
  <c r="R15" i="265" s="1"/>
  <c r="Q15" i="265" a="1"/>
  <c r="Q15" i="265" s="1"/>
  <c r="P15" i="265" a="1"/>
  <c r="P15" i="265" s="1"/>
  <c r="O15" i="265" a="1"/>
  <c r="O15" i="265" s="1"/>
  <c r="N15" i="265" a="1"/>
  <c r="N15" i="265" s="1"/>
  <c r="M15" i="265" a="1"/>
  <c r="M15" i="265" s="1"/>
  <c r="L15" i="265" a="1"/>
  <c r="L15" i="265" s="1"/>
  <c r="K15" i="265" a="1"/>
  <c r="K15" i="265" s="1"/>
  <c r="J15" i="265" a="1"/>
  <c r="J15" i="265" s="1"/>
  <c r="I15" i="265" a="1"/>
  <c r="I15" i="265" s="1"/>
  <c r="H15" i="265" a="1"/>
  <c r="H15" i="265" s="1"/>
  <c r="G15" i="265" a="1"/>
  <c r="G15" i="265" s="1"/>
  <c r="F15" i="265" a="1"/>
  <c r="F15" i="265" s="1"/>
  <c r="E15" i="265" a="1"/>
  <c r="E15" i="265" s="1"/>
  <c r="C15" i="265"/>
  <c r="B15" i="265"/>
  <c r="A15" i="265"/>
  <c r="U10" i="265" a="1"/>
  <c r="U10" i="265" s="1"/>
  <c r="T10" i="265" a="1"/>
  <c r="T10" i="265" s="1"/>
  <c r="S10" i="265" a="1"/>
  <c r="S10" i="265" s="1"/>
  <c r="R10" i="265" a="1"/>
  <c r="R10" i="265" s="1"/>
  <c r="Q10" i="265" a="1"/>
  <c r="Q10" i="265" s="1"/>
  <c r="P10" i="265" a="1"/>
  <c r="P10" i="265" s="1"/>
  <c r="O10" i="265" a="1"/>
  <c r="O10" i="265" s="1"/>
  <c r="N10" i="265" a="1"/>
  <c r="N10" i="265" s="1"/>
  <c r="M10" i="265" a="1"/>
  <c r="M10" i="265" s="1"/>
  <c r="L10" i="265" a="1"/>
  <c r="L10" i="265" s="1"/>
  <c r="K10" i="265" a="1"/>
  <c r="K10" i="265" s="1"/>
  <c r="J10" i="265" a="1"/>
  <c r="J10" i="265" s="1"/>
  <c r="I10" i="265" a="1"/>
  <c r="I10" i="265" s="1"/>
  <c r="H10" i="265" a="1"/>
  <c r="H10" i="265" s="1"/>
  <c r="G10" i="265" a="1"/>
  <c r="G10" i="265" s="1"/>
  <c r="F10" i="265" a="1"/>
  <c r="F10" i="265" s="1"/>
  <c r="E10" i="265" a="1"/>
  <c r="E10" i="265" s="1"/>
  <c r="C10" i="265"/>
  <c r="B10" i="265"/>
  <c r="A10" i="265"/>
  <c r="U6" i="265" a="1"/>
  <c r="U6" i="265" s="1"/>
  <c r="T6" i="265" a="1"/>
  <c r="T6" i="265" s="1"/>
  <c r="S6" i="265" a="1"/>
  <c r="S6" i="265" s="1"/>
  <c r="R6" i="265" a="1"/>
  <c r="R6" i="265" s="1"/>
  <c r="Q6" i="265" a="1"/>
  <c r="Q6" i="265" s="1"/>
  <c r="P6" i="265" a="1"/>
  <c r="P6" i="265" s="1"/>
  <c r="O6" i="265" a="1"/>
  <c r="O6" i="265" s="1"/>
  <c r="N6" i="265" a="1"/>
  <c r="N6" i="265" s="1"/>
  <c r="M6" i="265" a="1"/>
  <c r="M6" i="265" s="1"/>
  <c r="L6" i="265" a="1"/>
  <c r="L6" i="265" s="1"/>
  <c r="K6" i="265" a="1"/>
  <c r="K6" i="265" s="1"/>
  <c r="J6" i="265" a="1"/>
  <c r="J6" i="265" s="1"/>
  <c r="I6" i="265" a="1"/>
  <c r="I6" i="265" s="1"/>
  <c r="H6" i="265" a="1"/>
  <c r="H6" i="265" s="1"/>
  <c r="G6" i="265" a="1"/>
  <c r="G6" i="265" s="1"/>
  <c r="F6" i="265" a="1"/>
  <c r="F6" i="265" s="1"/>
  <c r="E6" i="265" a="1"/>
  <c r="E6" i="265" s="1"/>
  <c r="C6" i="265"/>
  <c r="B6" i="265"/>
  <c r="A6" i="265"/>
  <c r="U7" i="265" a="1"/>
  <c r="U7" i="265" s="1"/>
  <c r="T7" i="265" a="1"/>
  <c r="T7" i="265" s="1"/>
  <c r="S7" i="265" a="1"/>
  <c r="S7" i="265" s="1"/>
  <c r="R7" i="265" a="1"/>
  <c r="R7" i="265" s="1"/>
  <c r="Q7" i="265" a="1"/>
  <c r="Q7" i="265" s="1"/>
  <c r="P7" i="265" a="1"/>
  <c r="P7" i="265" s="1"/>
  <c r="O7" i="265" a="1"/>
  <c r="O7" i="265" s="1"/>
  <c r="N7" i="265" a="1"/>
  <c r="N7" i="265" s="1"/>
  <c r="M7" i="265" a="1"/>
  <c r="M7" i="265" s="1"/>
  <c r="L7" i="265" a="1"/>
  <c r="L7" i="265" s="1"/>
  <c r="K7" i="265" a="1"/>
  <c r="K7" i="265" s="1"/>
  <c r="J7" i="265" a="1"/>
  <c r="J7" i="265" s="1"/>
  <c r="I7" i="265" a="1"/>
  <c r="I7" i="265" s="1"/>
  <c r="H7" i="265" a="1"/>
  <c r="H7" i="265" s="1"/>
  <c r="G7" i="265" a="1"/>
  <c r="G7" i="265" s="1"/>
  <c r="F7" i="265" a="1"/>
  <c r="F7" i="265" s="1"/>
  <c r="E7" i="265" a="1"/>
  <c r="E7" i="265" s="1"/>
  <c r="C7" i="265"/>
  <c r="B7" i="265"/>
  <c r="A7" i="265"/>
  <c r="U16" i="265" a="1"/>
  <c r="U16" i="265" s="1"/>
  <c r="T16" i="265" a="1"/>
  <c r="T16" i="265" s="1"/>
  <c r="S16" i="265" a="1"/>
  <c r="S16" i="265" s="1"/>
  <c r="R16" i="265" a="1"/>
  <c r="R16" i="265" s="1"/>
  <c r="Q16" i="265" a="1"/>
  <c r="Q16" i="265" s="1"/>
  <c r="P16" i="265" a="1"/>
  <c r="P16" i="265" s="1"/>
  <c r="O16" i="265" a="1"/>
  <c r="O16" i="265" s="1"/>
  <c r="N16" i="265" a="1"/>
  <c r="N16" i="265" s="1"/>
  <c r="M16" i="265" a="1"/>
  <c r="M16" i="265" s="1"/>
  <c r="L16" i="265" a="1"/>
  <c r="L16" i="265" s="1"/>
  <c r="K16" i="265" a="1"/>
  <c r="K16" i="265" s="1"/>
  <c r="J16" i="265" a="1"/>
  <c r="J16" i="265" s="1"/>
  <c r="I16" i="265" a="1"/>
  <c r="I16" i="265" s="1"/>
  <c r="H16" i="265" a="1"/>
  <c r="H16" i="265" s="1"/>
  <c r="G16" i="265" a="1"/>
  <c r="G16" i="265" s="1"/>
  <c r="F16" i="265" a="1"/>
  <c r="F16" i="265" s="1"/>
  <c r="E16" i="265" a="1"/>
  <c r="E16" i="265" s="1"/>
  <c r="C16" i="265"/>
  <c r="B16" i="265"/>
  <c r="A16" i="265"/>
  <c r="U11" i="265" a="1"/>
  <c r="U11" i="265" s="1"/>
  <c r="T11" i="265" a="1"/>
  <c r="T11" i="265" s="1"/>
  <c r="S11" i="265" a="1"/>
  <c r="S11" i="265" s="1"/>
  <c r="R11" i="265" a="1"/>
  <c r="R11" i="265" s="1"/>
  <c r="Q11" i="265" a="1"/>
  <c r="Q11" i="265" s="1"/>
  <c r="P11" i="265" a="1"/>
  <c r="P11" i="265" s="1"/>
  <c r="O11" i="265" a="1"/>
  <c r="O11" i="265" s="1"/>
  <c r="N11" i="265" a="1"/>
  <c r="N11" i="265" s="1"/>
  <c r="M11" i="265" a="1"/>
  <c r="M11" i="265" s="1"/>
  <c r="L11" i="265" a="1"/>
  <c r="L11" i="265" s="1"/>
  <c r="K11" i="265" a="1"/>
  <c r="K11" i="265" s="1"/>
  <c r="J11" i="265" a="1"/>
  <c r="J11" i="265" s="1"/>
  <c r="I11" i="265" a="1"/>
  <c r="I11" i="265" s="1"/>
  <c r="H11" i="265" a="1"/>
  <c r="H11" i="265" s="1"/>
  <c r="G11" i="265" a="1"/>
  <c r="G11" i="265" s="1"/>
  <c r="F11" i="265" a="1"/>
  <c r="F11" i="265" s="1"/>
  <c r="E11" i="265" a="1"/>
  <c r="E11" i="265" s="1"/>
  <c r="C11" i="265"/>
  <c r="B11" i="265"/>
  <c r="A11" i="265"/>
  <c r="U9" i="265" a="1"/>
  <c r="U9" i="265" s="1"/>
  <c r="T9" i="265" a="1"/>
  <c r="T9" i="265" s="1"/>
  <c r="S9" i="265" a="1"/>
  <c r="S9" i="265" s="1"/>
  <c r="R9" i="265" a="1"/>
  <c r="R9" i="265" s="1"/>
  <c r="Q9" i="265" a="1"/>
  <c r="Q9" i="265" s="1"/>
  <c r="P9" i="265" a="1"/>
  <c r="P9" i="265" s="1"/>
  <c r="O9" i="265" a="1"/>
  <c r="O9" i="265" s="1"/>
  <c r="N9" i="265" a="1"/>
  <c r="N9" i="265" s="1"/>
  <c r="M9" i="265" a="1"/>
  <c r="M9" i="265" s="1"/>
  <c r="L9" i="265" a="1"/>
  <c r="L9" i="265" s="1"/>
  <c r="K9" i="265" a="1"/>
  <c r="K9" i="265" s="1"/>
  <c r="J9" i="265" a="1"/>
  <c r="J9" i="265" s="1"/>
  <c r="I9" i="265" a="1"/>
  <c r="I9" i="265" s="1"/>
  <c r="H9" i="265" a="1"/>
  <c r="H9" i="265" s="1"/>
  <c r="G9" i="265" a="1"/>
  <c r="G9" i="265" s="1"/>
  <c r="F9" i="265" a="1"/>
  <c r="F9" i="265" s="1"/>
  <c r="E9" i="265" a="1"/>
  <c r="E9" i="265" s="1"/>
  <c r="C9" i="265"/>
  <c r="B9" i="265"/>
  <c r="A9" i="265"/>
  <c r="Y6" i="264" a="1"/>
  <c r="Y6" i="264" s="1"/>
  <c r="X6" i="264" a="1"/>
  <c r="X6" i="264" s="1"/>
  <c r="W6" i="264" a="1"/>
  <c r="W6" i="264" s="1"/>
  <c r="V6" i="264" a="1"/>
  <c r="V6" i="264" s="1"/>
  <c r="U6" i="264" a="1"/>
  <c r="U6" i="264" s="1"/>
  <c r="T6" i="264" a="1"/>
  <c r="T6" i="264" s="1"/>
  <c r="S6" i="264" a="1"/>
  <c r="S6" i="264" s="1"/>
  <c r="R6" i="264" a="1"/>
  <c r="R6" i="264" s="1"/>
  <c r="Q6" i="264" a="1"/>
  <c r="Q6" i="264" s="1"/>
  <c r="P6" i="264" a="1"/>
  <c r="P6" i="264" s="1"/>
  <c r="O6" i="264" a="1"/>
  <c r="O6" i="264" s="1"/>
  <c r="N6" i="264" a="1"/>
  <c r="N6" i="264" s="1"/>
  <c r="M6" i="264" a="1"/>
  <c r="M6" i="264" s="1"/>
  <c r="L6" i="264" a="1"/>
  <c r="L6" i="264" s="1"/>
  <c r="K6" i="264" a="1"/>
  <c r="K6" i="264" s="1"/>
  <c r="J6" i="264" a="1"/>
  <c r="J6" i="264" s="1"/>
  <c r="I6" i="264" a="1"/>
  <c r="I6" i="264" s="1"/>
  <c r="H6" i="264" a="1"/>
  <c r="H6" i="264" s="1"/>
  <c r="G6" i="264" a="1"/>
  <c r="G6" i="264" s="1"/>
  <c r="F6" i="264" a="1"/>
  <c r="F6" i="264" s="1"/>
  <c r="C6" i="264"/>
  <c r="B6" i="264"/>
  <c r="A6" i="264"/>
  <c r="Y10" i="264" a="1"/>
  <c r="Y10" i="264" s="1"/>
  <c r="X10" i="264" a="1"/>
  <c r="X10" i="264" s="1"/>
  <c r="W10" i="264" a="1"/>
  <c r="W10" i="264" s="1"/>
  <c r="V10" i="264" a="1"/>
  <c r="V10" i="264" s="1"/>
  <c r="U10" i="264" a="1"/>
  <c r="U10" i="264" s="1"/>
  <c r="T10" i="264" a="1"/>
  <c r="T10" i="264" s="1"/>
  <c r="S10" i="264" a="1"/>
  <c r="S10" i="264" s="1"/>
  <c r="R10" i="264" a="1"/>
  <c r="R10" i="264" s="1"/>
  <c r="Q10" i="264" a="1"/>
  <c r="Q10" i="264" s="1"/>
  <c r="P10" i="264" a="1"/>
  <c r="P10" i="264" s="1"/>
  <c r="O10" i="264" a="1"/>
  <c r="O10" i="264" s="1"/>
  <c r="N10" i="264" a="1"/>
  <c r="N10" i="264" s="1"/>
  <c r="M10" i="264" a="1"/>
  <c r="M10" i="264" s="1"/>
  <c r="L10" i="264" a="1"/>
  <c r="L10" i="264" s="1"/>
  <c r="K10" i="264" a="1"/>
  <c r="K10" i="264" s="1"/>
  <c r="J10" i="264" a="1"/>
  <c r="J10" i="264" s="1"/>
  <c r="I10" i="264" a="1"/>
  <c r="I10" i="264" s="1"/>
  <c r="H10" i="264" a="1"/>
  <c r="H10" i="264" s="1"/>
  <c r="G10" i="264" a="1"/>
  <c r="G10" i="264" s="1"/>
  <c r="F10" i="264" a="1"/>
  <c r="F10" i="264" s="1"/>
  <c r="C10" i="264"/>
  <c r="B10" i="264"/>
  <c r="A10" i="264"/>
  <c r="Y9" i="264" a="1"/>
  <c r="Y9" i="264" s="1"/>
  <c r="X9" i="264" a="1"/>
  <c r="X9" i="264" s="1"/>
  <c r="W9" i="264" a="1"/>
  <c r="W9" i="264" s="1"/>
  <c r="V9" i="264" a="1"/>
  <c r="V9" i="264" s="1"/>
  <c r="U9" i="264" a="1"/>
  <c r="U9" i="264" s="1"/>
  <c r="T9" i="264" a="1"/>
  <c r="T9" i="264" s="1"/>
  <c r="S9" i="264" a="1"/>
  <c r="S9" i="264" s="1"/>
  <c r="R9" i="264" a="1"/>
  <c r="R9" i="264" s="1"/>
  <c r="Q9" i="264" a="1"/>
  <c r="Q9" i="264" s="1"/>
  <c r="P9" i="264" a="1"/>
  <c r="P9" i="264" s="1"/>
  <c r="O9" i="264" a="1"/>
  <c r="O9" i="264" s="1"/>
  <c r="N9" i="264" a="1"/>
  <c r="N9" i="264" s="1"/>
  <c r="M9" i="264" a="1"/>
  <c r="M9" i="264" s="1"/>
  <c r="L9" i="264" a="1"/>
  <c r="L9" i="264" s="1"/>
  <c r="K9" i="264" a="1"/>
  <c r="K9" i="264" s="1"/>
  <c r="J9" i="264" a="1"/>
  <c r="J9" i="264" s="1"/>
  <c r="I9" i="264" a="1"/>
  <c r="I9" i="264" s="1"/>
  <c r="H9" i="264" a="1"/>
  <c r="H9" i="264" s="1"/>
  <c r="G9" i="264" a="1"/>
  <c r="G9" i="264" s="1"/>
  <c r="F9" i="264" a="1"/>
  <c r="F9" i="264" s="1"/>
  <c r="C9" i="264"/>
  <c r="B9" i="264"/>
  <c r="A9" i="264"/>
  <c r="Y14" i="264" a="1"/>
  <c r="Y14" i="264" s="1"/>
  <c r="X14" i="264" a="1"/>
  <c r="X14" i="264" s="1"/>
  <c r="W14" i="264" a="1"/>
  <c r="W14" i="264" s="1"/>
  <c r="V14" i="264" a="1"/>
  <c r="V14" i="264" s="1"/>
  <c r="U14" i="264" a="1"/>
  <c r="U14" i="264" s="1"/>
  <c r="T14" i="264" a="1"/>
  <c r="T14" i="264" s="1"/>
  <c r="S14" i="264" a="1"/>
  <c r="S14" i="264" s="1"/>
  <c r="R14" i="264" a="1"/>
  <c r="R14" i="264" s="1"/>
  <c r="Q14" i="264" a="1"/>
  <c r="Q14" i="264" s="1"/>
  <c r="P14" i="264" a="1"/>
  <c r="P14" i="264" s="1"/>
  <c r="O14" i="264" a="1"/>
  <c r="O14" i="264" s="1"/>
  <c r="N14" i="264" a="1"/>
  <c r="N14" i="264" s="1"/>
  <c r="M14" i="264" a="1"/>
  <c r="M14" i="264" s="1"/>
  <c r="L14" i="264" a="1"/>
  <c r="L14" i="264" s="1"/>
  <c r="K14" i="264" a="1"/>
  <c r="K14" i="264" s="1"/>
  <c r="J14" i="264" a="1"/>
  <c r="J14" i="264" s="1"/>
  <c r="I14" i="264" a="1"/>
  <c r="I14" i="264" s="1"/>
  <c r="H14" i="264" a="1"/>
  <c r="H14" i="264" s="1"/>
  <c r="G14" i="264" a="1"/>
  <c r="G14" i="264" s="1"/>
  <c r="F14" i="264" a="1"/>
  <c r="F14" i="264" s="1"/>
  <c r="C14" i="264"/>
  <c r="B14" i="264"/>
  <c r="A14" i="264"/>
  <c r="Y7" i="264" a="1"/>
  <c r="Y7" i="264" s="1"/>
  <c r="X7" i="264" a="1"/>
  <c r="X7" i="264" s="1"/>
  <c r="W7" i="264" a="1"/>
  <c r="W7" i="264" s="1"/>
  <c r="V7" i="264" a="1"/>
  <c r="V7" i="264" s="1"/>
  <c r="U7" i="264" a="1"/>
  <c r="U7" i="264" s="1"/>
  <c r="T7" i="264" a="1"/>
  <c r="T7" i="264" s="1"/>
  <c r="S7" i="264" a="1"/>
  <c r="S7" i="264" s="1"/>
  <c r="R7" i="264" a="1"/>
  <c r="R7" i="264" s="1"/>
  <c r="Q7" i="264" a="1"/>
  <c r="Q7" i="264" s="1"/>
  <c r="P7" i="264" a="1"/>
  <c r="P7" i="264" s="1"/>
  <c r="O7" i="264" a="1"/>
  <c r="O7" i="264" s="1"/>
  <c r="N7" i="264" a="1"/>
  <c r="N7" i="264" s="1"/>
  <c r="M7" i="264" a="1"/>
  <c r="M7" i="264" s="1"/>
  <c r="L7" i="264" a="1"/>
  <c r="L7" i="264" s="1"/>
  <c r="K7" i="264" a="1"/>
  <c r="K7" i="264" s="1"/>
  <c r="J7" i="264" a="1"/>
  <c r="J7" i="264" s="1"/>
  <c r="I7" i="264" a="1"/>
  <c r="I7" i="264" s="1"/>
  <c r="H7" i="264" a="1"/>
  <c r="H7" i="264" s="1"/>
  <c r="G7" i="264" a="1"/>
  <c r="G7" i="264" s="1"/>
  <c r="F7" i="264" a="1"/>
  <c r="F7" i="264" s="1"/>
  <c r="C7" i="264"/>
  <c r="B7" i="264"/>
  <c r="A7" i="264"/>
  <c r="Y29" i="264"/>
  <c r="X29" i="264"/>
  <c r="W29" i="264"/>
  <c r="V29" i="264"/>
  <c r="U29" i="264"/>
  <c r="T29" i="264"/>
  <c r="S29" i="264"/>
  <c r="R29" i="264"/>
  <c r="Q29" i="264"/>
  <c r="P29" i="264"/>
  <c r="O29" i="264"/>
  <c r="N29" i="264"/>
  <c r="M29" i="264"/>
  <c r="L29" i="264"/>
  <c r="K29" i="264"/>
  <c r="J29" i="264"/>
  <c r="I29" i="264"/>
  <c r="H29" i="264"/>
  <c r="G29" i="264"/>
  <c r="F29" i="264"/>
  <c r="X18" i="264" a="1"/>
  <c r="X18" i="264" s="1"/>
  <c r="V18" i="264" a="1"/>
  <c r="V18" i="264" s="1"/>
  <c r="T18" i="264" a="1"/>
  <c r="T18" i="264" s="1"/>
  <c r="R18" i="264" a="1"/>
  <c r="R18" i="264" s="1"/>
  <c r="P18" i="264" a="1"/>
  <c r="P18" i="264" s="1"/>
  <c r="N18" i="264" a="1"/>
  <c r="N18" i="264" s="1"/>
  <c r="L18" i="264" a="1"/>
  <c r="L18" i="264" s="1"/>
  <c r="J18" i="264" a="1"/>
  <c r="J18" i="264" s="1"/>
  <c r="H18" i="264" a="1"/>
  <c r="H18" i="264" s="1"/>
  <c r="F18" i="264" a="1"/>
  <c r="F18" i="264" s="1"/>
  <c r="X17" i="264" a="1"/>
  <c r="X17" i="264" s="1"/>
  <c r="V17" i="264" a="1"/>
  <c r="V17" i="264" s="1"/>
  <c r="T17" i="264" a="1"/>
  <c r="T17" i="264" s="1"/>
  <c r="R17" i="264" a="1"/>
  <c r="R17" i="264" s="1"/>
  <c r="P17" i="264" a="1"/>
  <c r="P17" i="264" s="1"/>
  <c r="N17" i="264" a="1"/>
  <c r="N17" i="264" s="1"/>
  <c r="L17" i="264" a="1"/>
  <c r="L17" i="264" s="1"/>
  <c r="J17" i="264" a="1"/>
  <c r="J17" i="264" s="1"/>
  <c r="H17" i="264" a="1"/>
  <c r="H17" i="264" s="1"/>
  <c r="F17" i="264" a="1"/>
  <c r="F17" i="264" s="1"/>
  <c r="X16" i="264" a="1"/>
  <c r="X16" i="264" s="1"/>
  <c r="V16" i="264" a="1"/>
  <c r="V16" i="264" s="1"/>
  <c r="T16" i="264" a="1"/>
  <c r="T16" i="264" s="1"/>
  <c r="R16" i="264" a="1"/>
  <c r="R16" i="264" s="1"/>
  <c r="P16" i="264" a="1"/>
  <c r="P16" i="264" s="1"/>
  <c r="N16" i="264" a="1"/>
  <c r="N16" i="264" s="1"/>
  <c r="L16" i="264" a="1"/>
  <c r="L16" i="264" s="1"/>
  <c r="J16" i="264" a="1"/>
  <c r="J16" i="264" s="1"/>
  <c r="H16" i="264" a="1"/>
  <c r="H16" i="264" s="1"/>
  <c r="F16" i="264" a="1"/>
  <c r="F16" i="264" s="1"/>
  <c r="X15" i="264" a="1"/>
  <c r="X15" i="264" s="1"/>
  <c r="V15" i="264" a="1"/>
  <c r="V15" i="264" s="1"/>
  <c r="T15" i="264" a="1"/>
  <c r="T15" i="264" s="1"/>
  <c r="R15" i="264" a="1"/>
  <c r="R15" i="264" s="1"/>
  <c r="P15" i="264" a="1"/>
  <c r="P15" i="264" s="1"/>
  <c r="N15" i="264" a="1"/>
  <c r="N15" i="264" s="1"/>
  <c r="L15" i="264" a="1"/>
  <c r="L15" i="264" s="1"/>
  <c r="J15" i="264" a="1"/>
  <c r="J15" i="264" s="1"/>
  <c r="H15" i="264" a="1"/>
  <c r="H15" i="264" s="1"/>
  <c r="F15" i="264" a="1"/>
  <c r="F15" i="264" s="1"/>
  <c r="Y8" i="264" a="1"/>
  <c r="Y8" i="264" s="1"/>
  <c r="X8" i="264" a="1"/>
  <c r="X8" i="264" s="1"/>
  <c r="W8" i="264" a="1"/>
  <c r="W8" i="264" s="1"/>
  <c r="V8" i="264" a="1"/>
  <c r="V8" i="264" s="1"/>
  <c r="U8" i="264" a="1"/>
  <c r="U8" i="264" s="1"/>
  <c r="T8" i="264" a="1"/>
  <c r="T8" i="264" s="1"/>
  <c r="S8" i="264" a="1"/>
  <c r="S8" i="264" s="1"/>
  <c r="R8" i="264" a="1"/>
  <c r="R8" i="264" s="1"/>
  <c r="Q8" i="264" a="1"/>
  <c r="Q8" i="264" s="1"/>
  <c r="P8" i="264" a="1"/>
  <c r="P8" i="264" s="1"/>
  <c r="O8" i="264" a="1"/>
  <c r="O8" i="264" s="1"/>
  <c r="N8" i="264" a="1"/>
  <c r="N8" i="264" s="1"/>
  <c r="M8" i="264" a="1"/>
  <c r="M8" i="264" s="1"/>
  <c r="L8" i="264" a="1"/>
  <c r="L8" i="264" s="1"/>
  <c r="K8" i="264" a="1"/>
  <c r="K8" i="264" s="1"/>
  <c r="J8" i="264" a="1"/>
  <c r="J8" i="264" s="1"/>
  <c r="I8" i="264" a="1"/>
  <c r="I8" i="264" s="1"/>
  <c r="H8" i="264" a="1"/>
  <c r="H8" i="264" s="1"/>
  <c r="G8" i="264" a="1"/>
  <c r="G8" i="264" s="1"/>
  <c r="F8" i="264" a="1"/>
  <c r="F8" i="264" s="1"/>
  <c r="C8" i="264"/>
  <c r="B8" i="264"/>
  <c r="A8" i="264"/>
  <c r="Y12" i="264" a="1"/>
  <c r="Y12" i="264" s="1"/>
  <c r="X12" i="264" a="1"/>
  <c r="X12" i="264" s="1"/>
  <c r="W12" i="264" a="1"/>
  <c r="W12" i="264" s="1"/>
  <c r="V12" i="264" a="1"/>
  <c r="V12" i="264" s="1"/>
  <c r="U12" i="264" a="1"/>
  <c r="U12" i="264" s="1"/>
  <c r="T12" i="264" a="1"/>
  <c r="T12" i="264" s="1"/>
  <c r="S12" i="264" a="1"/>
  <c r="S12" i="264" s="1"/>
  <c r="R12" i="264" a="1"/>
  <c r="R12" i="264" s="1"/>
  <c r="Q12" i="264" a="1"/>
  <c r="Q12" i="264" s="1"/>
  <c r="P12" i="264" a="1"/>
  <c r="P12" i="264" s="1"/>
  <c r="O12" i="264" a="1"/>
  <c r="O12" i="264" s="1"/>
  <c r="N12" i="264" a="1"/>
  <c r="N12" i="264" s="1"/>
  <c r="M12" i="264" a="1"/>
  <c r="M12" i="264" s="1"/>
  <c r="L12" i="264" a="1"/>
  <c r="L12" i="264" s="1"/>
  <c r="K12" i="264" a="1"/>
  <c r="K12" i="264" s="1"/>
  <c r="J12" i="264" a="1"/>
  <c r="J12" i="264" s="1"/>
  <c r="I12" i="264" a="1"/>
  <c r="I12" i="264" s="1"/>
  <c r="H12" i="264" a="1"/>
  <c r="H12" i="264" s="1"/>
  <c r="G12" i="264" a="1"/>
  <c r="G12" i="264" s="1"/>
  <c r="F12" i="264" a="1"/>
  <c r="F12" i="264" s="1"/>
  <c r="C12" i="264"/>
  <c r="B12" i="264"/>
  <c r="A12" i="264"/>
  <c r="Y13" i="264" a="1"/>
  <c r="Y13" i="264" s="1"/>
  <c r="X13" i="264" a="1"/>
  <c r="X13" i="264" s="1"/>
  <c r="W13" i="264" a="1"/>
  <c r="W13" i="264" s="1"/>
  <c r="V13" i="264" a="1"/>
  <c r="V13" i="264" s="1"/>
  <c r="U13" i="264" a="1"/>
  <c r="U13" i="264" s="1"/>
  <c r="T13" i="264" a="1"/>
  <c r="T13" i="264" s="1"/>
  <c r="S13" i="264" a="1"/>
  <c r="S13" i="264" s="1"/>
  <c r="R13" i="264" a="1"/>
  <c r="R13" i="264" s="1"/>
  <c r="Q13" i="264" a="1"/>
  <c r="Q13" i="264" s="1"/>
  <c r="P13" i="264" a="1"/>
  <c r="P13" i="264" s="1"/>
  <c r="O13" i="264" a="1"/>
  <c r="O13" i="264" s="1"/>
  <c r="N13" i="264" a="1"/>
  <c r="N13" i="264" s="1"/>
  <c r="M13" i="264" a="1"/>
  <c r="M13" i="264" s="1"/>
  <c r="L13" i="264" a="1"/>
  <c r="L13" i="264" s="1"/>
  <c r="K13" i="264" a="1"/>
  <c r="K13" i="264" s="1"/>
  <c r="J13" i="264" a="1"/>
  <c r="J13" i="264" s="1"/>
  <c r="I13" i="264" a="1"/>
  <c r="I13" i="264" s="1"/>
  <c r="H13" i="264" a="1"/>
  <c r="H13" i="264" s="1"/>
  <c r="G13" i="264" a="1"/>
  <c r="G13" i="264" s="1"/>
  <c r="F13" i="264" a="1"/>
  <c r="F13" i="264" s="1"/>
  <c r="C13" i="264"/>
  <c r="B13" i="264"/>
  <c r="A13" i="264"/>
  <c r="Y11" i="264" a="1"/>
  <c r="Y11" i="264" s="1"/>
  <c r="X11" i="264" a="1"/>
  <c r="X11" i="264" s="1"/>
  <c r="W11" i="264" a="1"/>
  <c r="W11" i="264" s="1"/>
  <c r="V11" i="264" a="1"/>
  <c r="V11" i="264" s="1"/>
  <c r="U11" i="264" a="1"/>
  <c r="U11" i="264" s="1"/>
  <c r="T11" i="264" a="1"/>
  <c r="T11" i="264" s="1"/>
  <c r="S11" i="264" a="1"/>
  <c r="S11" i="264" s="1"/>
  <c r="R11" i="264" a="1"/>
  <c r="R11" i="264" s="1"/>
  <c r="Q11" i="264" a="1"/>
  <c r="Q11" i="264" s="1"/>
  <c r="P11" i="264" a="1"/>
  <c r="P11" i="264" s="1"/>
  <c r="O11" i="264" a="1"/>
  <c r="O11" i="264" s="1"/>
  <c r="N11" i="264" a="1"/>
  <c r="N11" i="264" s="1"/>
  <c r="M11" i="264" a="1"/>
  <c r="M11" i="264" s="1"/>
  <c r="L11" i="264" a="1"/>
  <c r="L11" i="264" s="1"/>
  <c r="K11" i="264" a="1"/>
  <c r="K11" i="264" s="1"/>
  <c r="J11" i="264" a="1"/>
  <c r="J11" i="264" s="1"/>
  <c r="I11" i="264" a="1"/>
  <c r="I11" i="264" s="1"/>
  <c r="H11" i="264" a="1"/>
  <c r="H11" i="264" s="1"/>
  <c r="G11" i="264" a="1"/>
  <c r="G11" i="264" s="1"/>
  <c r="F11" i="264" a="1"/>
  <c r="F11" i="264" s="1"/>
  <c r="C11" i="264"/>
  <c r="B11" i="264"/>
  <c r="A11" i="264"/>
  <c r="AB15" i="266" l="1"/>
  <c r="AA12" i="264"/>
  <c r="AA9" i="266"/>
  <c r="AG11" i="266"/>
  <c r="AA10" i="266"/>
  <c r="AB8" i="266"/>
  <c r="AC12" i="266"/>
  <c r="AC11" i="266"/>
  <c r="AB11" i="264"/>
  <c r="AC13" i="264"/>
  <c r="AC9" i="266"/>
  <c r="AD16" i="266"/>
  <c r="AG14" i="266"/>
  <c r="AH13" i="266"/>
  <c r="AA8" i="264"/>
  <c r="AA7" i="266"/>
  <c r="AB10" i="266"/>
  <c r="AC8" i="266"/>
  <c r="AD12" i="266"/>
  <c r="AD9" i="266"/>
  <c r="AH14" i="266"/>
  <c r="AB7" i="266"/>
  <c r="AC10" i="266"/>
  <c r="AD8" i="266"/>
  <c r="AE13" i="264"/>
  <c r="AE9" i="266"/>
  <c r="AH15" i="266"/>
  <c r="AB13" i="266"/>
  <c r="AG11" i="264"/>
  <c r="AB11" i="266"/>
  <c r="AC7" i="266"/>
  <c r="AD10" i="266"/>
  <c r="AE8" i="266"/>
  <c r="AE11" i="264"/>
  <c r="AD7" i="266"/>
  <c r="AB12" i="266"/>
  <c r="AE8" i="264"/>
  <c r="AE12" i="264"/>
  <c r="AH11" i="266"/>
  <c r="AH6" i="266"/>
  <c r="AH16" i="266"/>
  <c r="AH10" i="266"/>
  <c r="AH7" i="266"/>
  <c r="AG15" i="266"/>
  <c r="AG6" i="266"/>
  <c r="AG16" i="266"/>
  <c r="AG12" i="266"/>
  <c r="AG9" i="266"/>
  <c r="AG7" i="266"/>
  <c r="AF15" i="266"/>
  <c r="AF6" i="266"/>
  <c r="AF12" i="266"/>
  <c r="AF9" i="266"/>
  <c r="AF8" i="266"/>
  <c r="AF16" i="266"/>
  <c r="AF10" i="266"/>
  <c r="AF11" i="266"/>
  <c r="AC14" i="266"/>
  <c r="AE6" i="266"/>
  <c r="AE16" i="266"/>
  <c r="AA13" i="266"/>
  <c r="AA11" i="266"/>
  <c r="AE12" i="266"/>
  <c r="AA14" i="266"/>
  <c r="AA15" i="266"/>
  <c r="AB14" i="266"/>
  <c r="AC13" i="266"/>
  <c r="AE10" i="266"/>
  <c r="AA6" i="266"/>
  <c r="AD13" i="266"/>
  <c r="AD11" i="266"/>
  <c r="AE7" i="266"/>
  <c r="AG8" i="266"/>
  <c r="AH12" i="266"/>
  <c r="AH9" i="266"/>
  <c r="AA16" i="266"/>
  <c r="AB6" i="266"/>
  <c r="AC15" i="266"/>
  <c r="AD14" i="266"/>
  <c r="AE13" i="266"/>
  <c r="AE11" i="266"/>
  <c r="AF7" i="266"/>
  <c r="AG10" i="266"/>
  <c r="AH8" i="266"/>
  <c r="AA12" i="266"/>
  <c r="AB16" i="266"/>
  <c r="AC6" i="266"/>
  <c r="AD15" i="266"/>
  <c r="AE14" i="266"/>
  <c r="AF13" i="266"/>
  <c r="AA8" i="266"/>
  <c r="AB9" i="266"/>
  <c r="AC16" i="266"/>
  <c r="AD6" i="266"/>
  <c r="AE15" i="266"/>
  <c r="AF14" i="266"/>
  <c r="AG13" i="266"/>
  <c r="AH12" i="264"/>
  <c r="AH13" i="264"/>
  <c r="AH11" i="264"/>
  <c r="AF11" i="264"/>
  <c r="AF12" i="264"/>
  <c r="AF13" i="264"/>
  <c r="AD11" i="264"/>
  <c r="AC11" i="264"/>
  <c r="AC8" i="264"/>
  <c r="AF8" i="264"/>
  <c r="AC9" i="264"/>
  <c r="AE9" i="264"/>
  <c r="AA10" i="264"/>
  <c r="AF6" i="264"/>
  <c r="AA9" i="264"/>
  <c r="AB10" i="264"/>
  <c r="AG6" i="264"/>
  <c r="AC10" i="264"/>
  <c r="AH6" i="264"/>
  <c r="AD10" i="264"/>
  <c r="AG13" i="264"/>
  <c r="AA6" i="264"/>
  <c r="AE10" i="264"/>
  <c r="AB6" i="264"/>
  <c r="AF10" i="264"/>
  <c r="AC6" i="264"/>
  <c r="AG8" i="264"/>
  <c r="AF9" i="264"/>
  <c r="AG10" i="264"/>
  <c r="AD6" i="264"/>
  <c r="AG9" i="264"/>
  <c r="AH10" i="264"/>
  <c r="AE6" i="264"/>
  <c r="AA7" i="264"/>
  <c r="AB14" i="264"/>
  <c r="AB7" i="264"/>
  <c r="AC14" i="264"/>
  <c r="AH9" i="264"/>
  <c r="AC7" i="264"/>
  <c r="AD14" i="264"/>
  <c r="AD7" i="264"/>
  <c r="AE14" i="264"/>
  <c r="AB9" i="264"/>
  <c r="AE7" i="264"/>
  <c r="AF14" i="264"/>
  <c r="AH8" i="264"/>
  <c r="AF7" i="264"/>
  <c r="AG14" i="264"/>
  <c r="AD9" i="264"/>
  <c r="AG7" i="264"/>
  <c r="AH14" i="264"/>
  <c r="AH7" i="264"/>
  <c r="AA14" i="264"/>
  <c r="AD12" i="264"/>
  <c r="AD13" i="264"/>
  <c r="AB8" i="264"/>
  <c r="AD8" i="264"/>
  <c r="AG12" i="264"/>
  <c r="AA13" i="264"/>
  <c r="AB12" i="264"/>
  <c r="AA11" i="264"/>
  <c r="AB13" i="264"/>
  <c r="AC12" i="264"/>
  <c r="AJ10" i="266" l="1"/>
  <c r="D10" i="266" s="1"/>
  <c r="AJ7" i="266"/>
  <c r="D7" i="266" s="1"/>
  <c r="AJ16" i="266"/>
  <c r="D16" i="266" s="1"/>
  <c r="AJ11" i="266"/>
  <c r="D11" i="266" s="1"/>
  <c r="AJ9" i="266"/>
  <c r="D9" i="266" s="1"/>
  <c r="AJ13" i="266"/>
  <c r="D13" i="266" s="1"/>
  <c r="AJ15" i="266"/>
  <c r="D15" i="266" s="1"/>
  <c r="AJ14" i="266"/>
  <c r="D14" i="266" s="1"/>
  <c r="AJ12" i="266"/>
  <c r="D12" i="266" s="1"/>
  <c r="AJ8" i="266"/>
  <c r="D8" i="266" s="1"/>
  <c r="AJ6" i="266"/>
  <c r="D6" i="266" s="1"/>
  <c r="AJ10" i="264"/>
  <c r="D10" i="264" s="1"/>
  <c r="AJ6" i="264"/>
  <c r="D6" i="264" s="1"/>
  <c r="AJ8" i="264"/>
  <c r="D8" i="264" s="1"/>
  <c r="AJ9" i="264"/>
  <c r="D9" i="264" s="1"/>
  <c r="AJ7" i="264"/>
  <c r="D7" i="264" s="1"/>
  <c r="AJ14" i="264"/>
  <c r="D14" i="264" s="1"/>
  <c r="AJ12" i="264"/>
  <c r="D12" i="264" s="1"/>
  <c r="AJ13" i="264"/>
  <c r="D13" i="264" s="1"/>
  <c r="AJ11" i="264"/>
  <c r="D11" i="264" s="1"/>
  <c r="U8" i="185" l="1" a="1"/>
  <c r="U8" i="185" s="1"/>
  <c r="T8" i="185" a="1"/>
  <c r="T8" i="185" s="1"/>
  <c r="S8" i="185" a="1"/>
  <c r="S8" i="185" s="1"/>
  <c r="R8" i="185" a="1"/>
  <c r="R8" i="185" s="1"/>
  <c r="Q8" i="185" a="1"/>
  <c r="Q8" i="185" s="1"/>
  <c r="P8" i="185" a="1"/>
  <c r="P8" i="185" s="1"/>
  <c r="O8" i="185" a="1"/>
  <c r="O8" i="185" s="1"/>
  <c r="N8" i="185" a="1"/>
  <c r="N8" i="185" s="1"/>
  <c r="M8" i="185" a="1"/>
  <c r="M8" i="185" s="1"/>
  <c r="L8" i="185" a="1"/>
  <c r="L8" i="185" s="1"/>
  <c r="K8" i="185" a="1"/>
  <c r="K8" i="185" s="1"/>
  <c r="J8" i="185" a="1"/>
  <c r="J8" i="185" s="1"/>
  <c r="I8" i="185" a="1"/>
  <c r="I8" i="185" s="1"/>
  <c r="H8" i="185" a="1"/>
  <c r="H8" i="185" s="1"/>
  <c r="G8" i="185" a="1"/>
  <c r="G8" i="185" s="1"/>
  <c r="F8" i="185" a="1"/>
  <c r="F8" i="185" s="1"/>
  <c r="E8" i="185" a="1"/>
  <c r="E8" i="185" s="1"/>
  <c r="U12" i="185" a="1"/>
  <c r="U12" i="185" s="1"/>
  <c r="T12" i="185" a="1"/>
  <c r="T12" i="185" s="1"/>
  <c r="S12" i="185" a="1"/>
  <c r="S12" i="185" s="1"/>
  <c r="R12" i="185" a="1"/>
  <c r="R12" i="185" s="1"/>
  <c r="Q12" i="185" a="1"/>
  <c r="Q12" i="185" s="1"/>
  <c r="P12" i="185" a="1"/>
  <c r="P12" i="185" s="1"/>
  <c r="O12" i="185" a="1"/>
  <c r="O12" i="185" s="1"/>
  <c r="N12" i="185" a="1"/>
  <c r="N12" i="185" s="1"/>
  <c r="M12" i="185" a="1"/>
  <c r="M12" i="185" s="1"/>
  <c r="L12" i="185" a="1"/>
  <c r="L12" i="185" s="1"/>
  <c r="K12" i="185" a="1"/>
  <c r="K12" i="185" s="1"/>
  <c r="J12" i="185" a="1"/>
  <c r="J12" i="185" s="1"/>
  <c r="I12" i="185" a="1"/>
  <c r="I12" i="185" s="1"/>
  <c r="H12" i="185" a="1"/>
  <c r="H12" i="185" s="1"/>
  <c r="G12" i="185" a="1"/>
  <c r="G12" i="185" s="1"/>
  <c r="F12" i="185" a="1"/>
  <c r="F12" i="185" s="1"/>
  <c r="E12" i="185" a="1"/>
  <c r="E12" i="185" s="1"/>
  <c r="U9" i="185" a="1"/>
  <c r="U9" i="185" s="1"/>
  <c r="T9" i="185" a="1"/>
  <c r="T9" i="185" s="1"/>
  <c r="S9" i="185" a="1"/>
  <c r="S9" i="185" s="1"/>
  <c r="R9" i="185" a="1"/>
  <c r="R9" i="185" s="1"/>
  <c r="Q9" i="185" a="1"/>
  <c r="Q9" i="185" s="1"/>
  <c r="P9" i="185" a="1"/>
  <c r="P9" i="185" s="1"/>
  <c r="O9" i="185" a="1"/>
  <c r="O9" i="185" s="1"/>
  <c r="N9" i="185" a="1"/>
  <c r="N9" i="185" s="1"/>
  <c r="M9" i="185" a="1"/>
  <c r="M9" i="185" s="1"/>
  <c r="L9" i="185" a="1"/>
  <c r="L9" i="185" s="1"/>
  <c r="K9" i="185" a="1"/>
  <c r="K9" i="185" s="1"/>
  <c r="J9" i="185" a="1"/>
  <c r="J9" i="185" s="1"/>
  <c r="I9" i="185" a="1"/>
  <c r="I9" i="185" s="1"/>
  <c r="H9" i="185" a="1"/>
  <c r="H9" i="185" s="1"/>
  <c r="G9" i="185" a="1"/>
  <c r="G9" i="185" s="1"/>
  <c r="F9" i="185" a="1"/>
  <c r="F9" i="185" s="1"/>
  <c r="E9" i="185" a="1"/>
  <c r="E9" i="185" s="1"/>
  <c r="U14" i="185" a="1"/>
  <c r="U14" i="185" s="1"/>
  <c r="T14" i="185" a="1"/>
  <c r="T14" i="185" s="1"/>
  <c r="S14" i="185" a="1"/>
  <c r="S14" i="185" s="1"/>
  <c r="R14" i="185" a="1"/>
  <c r="R14" i="185" s="1"/>
  <c r="Q14" i="185" a="1"/>
  <c r="Q14" i="185" s="1"/>
  <c r="P14" i="185" a="1"/>
  <c r="P14" i="185" s="1"/>
  <c r="O14" i="185" a="1"/>
  <c r="O14" i="185" s="1"/>
  <c r="N14" i="185" a="1"/>
  <c r="N14" i="185" s="1"/>
  <c r="M14" i="185" a="1"/>
  <c r="M14" i="185" s="1"/>
  <c r="L14" i="185" a="1"/>
  <c r="L14" i="185" s="1"/>
  <c r="K14" i="185" a="1"/>
  <c r="K14" i="185" s="1"/>
  <c r="J14" i="185" a="1"/>
  <c r="J14" i="185" s="1"/>
  <c r="I14" i="185" a="1"/>
  <c r="I14" i="185" s="1"/>
  <c r="H14" i="185" a="1"/>
  <c r="H14" i="185" s="1"/>
  <c r="G14" i="185" a="1"/>
  <c r="G14" i="185" s="1"/>
  <c r="F14" i="185" a="1"/>
  <c r="F14" i="185" s="1"/>
  <c r="E14" i="185" a="1"/>
  <c r="E14" i="185" s="1"/>
  <c r="U6" i="185" a="1"/>
  <c r="U6" i="185" s="1"/>
  <c r="T6" i="185" a="1"/>
  <c r="T6" i="185" s="1"/>
  <c r="S6" i="185" a="1"/>
  <c r="S6" i="185" s="1"/>
  <c r="R6" i="185" a="1"/>
  <c r="R6" i="185" s="1"/>
  <c r="Q6" i="185" a="1"/>
  <c r="Q6" i="185" s="1"/>
  <c r="P6" i="185" a="1"/>
  <c r="P6" i="185" s="1"/>
  <c r="O6" i="185" a="1"/>
  <c r="O6" i="185" s="1"/>
  <c r="N6" i="185" a="1"/>
  <c r="N6" i="185" s="1"/>
  <c r="M6" i="185" a="1"/>
  <c r="M6" i="185" s="1"/>
  <c r="L6" i="185" a="1"/>
  <c r="L6" i="185" s="1"/>
  <c r="K6" i="185" a="1"/>
  <c r="K6" i="185" s="1"/>
  <c r="J6" i="185" a="1"/>
  <c r="J6" i="185" s="1"/>
  <c r="I6" i="185" a="1"/>
  <c r="I6" i="185" s="1"/>
  <c r="H6" i="185" a="1"/>
  <c r="H6" i="185" s="1"/>
  <c r="G6" i="185" a="1"/>
  <c r="G6" i="185" s="1"/>
  <c r="F6" i="185" a="1"/>
  <c r="F6" i="185" s="1"/>
  <c r="E6" i="185" a="1"/>
  <c r="E6" i="185" s="1"/>
  <c r="U10" i="185" a="1"/>
  <c r="U10" i="185" s="1"/>
  <c r="T10" i="185" a="1"/>
  <c r="T10" i="185" s="1"/>
  <c r="S10" i="185" a="1"/>
  <c r="S10" i="185" s="1"/>
  <c r="R10" i="185" a="1"/>
  <c r="R10" i="185" s="1"/>
  <c r="Q10" i="185" a="1"/>
  <c r="Q10" i="185" s="1"/>
  <c r="P10" i="185" a="1"/>
  <c r="P10" i="185" s="1"/>
  <c r="O10" i="185" a="1"/>
  <c r="O10" i="185" s="1"/>
  <c r="N10" i="185" a="1"/>
  <c r="N10" i="185" s="1"/>
  <c r="M10" i="185" a="1"/>
  <c r="M10" i="185" s="1"/>
  <c r="L10" i="185" a="1"/>
  <c r="L10" i="185" s="1"/>
  <c r="K10" i="185" a="1"/>
  <c r="K10" i="185" s="1"/>
  <c r="J10" i="185" a="1"/>
  <c r="J10" i="185" s="1"/>
  <c r="I10" i="185" a="1"/>
  <c r="I10" i="185" s="1"/>
  <c r="H10" i="185" a="1"/>
  <c r="H10" i="185" s="1"/>
  <c r="G10" i="185" a="1"/>
  <c r="G10" i="185" s="1"/>
  <c r="F10" i="185" a="1"/>
  <c r="F10" i="185" s="1"/>
  <c r="E10" i="185" a="1"/>
  <c r="E10" i="185" s="1"/>
  <c r="U7" i="185" a="1"/>
  <c r="U7" i="185" s="1"/>
  <c r="T7" i="185" a="1"/>
  <c r="T7" i="185" s="1"/>
  <c r="S7" i="185" a="1"/>
  <c r="S7" i="185" s="1"/>
  <c r="R7" i="185" a="1"/>
  <c r="R7" i="185" s="1"/>
  <c r="Q7" i="185" a="1"/>
  <c r="Q7" i="185" s="1"/>
  <c r="P7" i="185" a="1"/>
  <c r="P7" i="185" s="1"/>
  <c r="O7" i="185" a="1"/>
  <c r="O7" i="185" s="1"/>
  <c r="N7" i="185" a="1"/>
  <c r="N7" i="185" s="1"/>
  <c r="M7" i="185" a="1"/>
  <c r="M7" i="185" s="1"/>
  <c r="L7" i="185" a="1"/>
  <c r="L7" i="185" s="1"/>
  <c r="K7" i="185" a="1"/>
  <c r="K7" i="185" s="1"/>
  <c r="J7" i="185" a="1"/>
  <c r="J7" i="185" s="1"/>
  <c r="I7" i="185" a="1"/>
  <c r="I7" i="185" s="1"/>
  <c r="H7" i="185" a="1"/>
  <c r="H7" i="185" s="1"/>
  <c r="G7" i="185" a="1"/>
  <c r="G7" i="185" s="1"/>
  <c r="F7" i="185" a="1"/>
  <c r="F7" i="185" s="1"/>
  <c r="E7" i="185" a="1"/>
  <c r="E7" i="185" s="1"/>
  <c r="U13" i="185" a="1"/>
  <c r="U13" i="185" s="1"/>
  <c r="T13" i="185" a="1"/>
  <c r="T13" i="185" s="1"/>
  <c r="S13" i="185" a="1"/>
  <c r="S13" i="185" s="1"/>
  <c r="R13" i="185" a="1"/>
  <c r="R13" i="185" s="1"/>
  <c r="Q13" i="185" a="1"/>
  <c r="Q13" i="185" s="1"/>
  <c r="P13" i="185" a="1"/>
  <c r="P13" i="185" s="1"/>
  <c r="O13" i="185" a="1"/>
  <c r="O13" i="185" s="1"/>
  <c r="N13" i="185" a="1"/>
  <c r="N13" i="185" s="1"/>
  <c r="M13" i="185" a="1"/>
  <c r="M13" i="185" s="1"/>
  <c r="L13" i="185" a="1"/>
  <c r="L13" i="185" s="1"/>
  <c r="K13" i="185" a="1"/>
  <c r="K13" i="185" s="1"/>
  <c r="J13" i="185" a="1"/>
  <c r="J13" i="185" s="1"/>
  <c r="I13" i="185" a="1"/>
  <c r="I13" i="185" s="1"/>
  <c r="H13" i="185" a="1"/>
  <c r="H13" i="185" s="1"/>
  <c r="G13" i="185" a="1"/>
  <c r="G13" i="185" s="1"/>
  <c r="F13" i="185" a="1"/>
  <c r="F13" i="185" s="1"/>
  <c r="E13" i="185" a="1"/>
  <c r="E13" i="185" s="1"/>
  <c r="U11" i="185" a="1"/>
  <c r="U11" i="185" s="1"/>
  <c r="T11" i="185" a="1"/>
  <c r="T11" i="185" s="1"/>
  <c r="S11" i="185" a="1"/>
  <c r="S11" i="185" s="1"/>
  <c r="R11" i="185" a="1"/>
  <c r="R11" i="185" s="1"/>
  <c r="Q11" i="185" a="1"/>
  <c r="Q11" i="185" s="1"/>
  <c r="P11" i="185" a="1"/>
  <c r="P11" i="185" s="1"/>
  <c r="O11" i="185" a="1"/>
  <c r="O11" i="185" s="1"/>
  <c r="N11" i="185" a="1"/>
  <c r="N11" i="185" s="1"/>
  <c r="M11" i="185" a="1"/>
  <c r="M11" i="185" s="1"/>
  <c r="L11" i="185" a="1"/>
  <c r="L11" i="185" s="1"/>
  <c r="K11" i="185" a="1"/>
  <c r="K11" i="185" s="1"/>
  <c r="J11" i="185" a="1"/>
  <c r="J11" i="185" s="1"/>
  <c r="I11" i="185" a="1"/>
  <c r="I11" i="185" s="1"/>
  <c r="H11" i="185" a="1"/>
  <c r="H11" i="185" s="1"/>
  <c r="G11" i="185" a="1"/>
  <c r="G11" i="185" s="1"/>
  <c r="F11" i="185" a="1"/>
  <c r="F11" i="185" s="1"/>
  <c r="E11" i="185" a="1"/>
  <c r="E11" i="185" s="1"/>
  <c r="U15" i="185" a="1"/>
  <c r="U15" i="185" s="1"/>
  <c r="T15" i="185" a="1"/>
  <c r="T15" i="185" s="1"/>
  <c r="S15" i="185" a="1"/>
  <c r="S15" i="185" s="1"/>
  <c r="R15" i="185" a="1"/>
  <c r="R15" i="185" s="1"/>
  <c r="Q15" i="185" a="1"/>
  <c r="Q15" i="185" s="1"/>
  <c r="P15" i="185" a="1"/>
  <c r="P15" i="185" s="1"/>
  <c r="O15" i="185" a="1"/>
  <c r="O15" i="185" s="1"/>
  <c r="N15" i="185" a="1"/>
  <c r="N15" i="185" s="1"/>
  <c r="M15" i="185" a="1"/>
  <c r="M15" i="185" s="1"/>
  <c r="L15" i="185" a="1"/>
  <c r="L15" i="185" s="1"/>
  <c r="K15" i="185" a="1"/>
  <c r="K15" i="185" s="1"/>
  <c r="J15" i="185" a="1"/>
  <c r="J15" i="185" s="1"/>
  <c r="I15" i="185" a="1"/>
  <c r="I15" i="185" s="1"/>
  <c r="H15" i="185" a="1"/>
  <c r="H15" i="185" s="1"/>
  <c r="G15" i="185" a="1"/>
  <c r="G15" i="185" s="1"/>
  <c r="F15" i="185" a="1"/>
  <c r="F15" i="185" s="1"/>
  <c r="E15" i="185" a="1"/>
  <c r="E15" i="185" s="1"/>
  <c r="T19" i="185" a="1"/>
  <c r="T19" i="185" s="1"/>
  <c r="R19" i="185" a="1"/>
  <c r="R19" i="185" s="1"/>
  <c r="P19" i="185" a="1"/>
  <c r="P19" i="185" s="1"/>
  <c r="O19" i="185" a="1"/>
  <c r="O19" i="185" s="1"/>
  <c r="M19" i="185" a="1"/>
  <c r="M19" i="185" s="1"/>
  <c r="K19" i="185" a="1"/>
  <c r="K19" i="185" s="1"/>
  <c r="I19" i="185" a="1"/>
  <c r="I19" i="185" s="1"/>
  <c r="G19" i="185" a="1"/>
  <c r="G19" i="185" s="1"/>
  <c r="E19" i="185" a="1"/>
  <c r="E19" i="185" s="1"/>
  <c r="T18" i="185" a="1"/>
  <c r="T18" i="185" s="1"/>
  <c r="R18" i="185" a="1"/>
  <c r="R18" i="185" s="1"/>
  <c r="P18" i="185" a="1"/>
  <c r="P18" i="185" s="1"/>
  <c r="O18" i="185" a="1"/>
  <c r="O18" i="185" s="1"/>
  <c r="M18" i="185" a="1"/>
  <c r="M18" i="185" s="1"/>
  <c r="K18" i="185" a="1"/>
  <c r="K18" i="185" s="1"/>
  <c r="I18" i="185" a="1"/>
  <c r="I18" i="185" s="1"/>
  <c r="G18" i="185" a="1"/>
  <c r="G18" i="185" s="1"/>
  <c r="E18" i="185" a="1"/>
  <c r="E18" i="185" s="1"/>
  <c r="T17" i="185" a="1"/>
  <c r="T17" i="185" s="1"/>
  <c r="R17" i="185" a="1"/>
  <c r="R17" i="185" s="1"/>
  <c r="P17" i="185" a="1"/>
  <c r="P17" i="185" s="1"/>
  <c r="O17" i="185" a="1"/>
  <c r="O17" i="185" s="1"/>
  <c r="M17" i="185" a="1"/>
  <c r="M17" i="185" s="1"/>
  <c r="K17" i="185" a="1"/>
  <c r="K17" i="185" s="1"/>
  <c r="I17" i="185" a="1"/>
  <c r="I17" i="185" s="1"/>
  <c r="G17" i="185" a="1"/>
  <c r="G17" i="185" s="1"/>
  <c r="E17" i="185" a="1"/>
  <c r="E17" i="185" s="1"/>
  <c r="T16" i="185" a="1"/>
  <c r="T16" i="185" s="1"/>
  <c r="R16" i="185" a="1"/>
  <c r="R16" i="185" s="1"/>
  <c r="P16" i="185" a="1"/>
  <c r="P16" i="185" s="1"/>
  <c r="O16" i="185" a="1"/>
  <c r="O16" i="185" s="1"/>
  <c r="M16" i="185" a="1"/>
  <c r="M16" i="185" s="1"/>
  <c r="K16" i="185" a="1"/>
  <c r="K16" i="185" s="1"/>
  <c r="I16" i="185" a="1"/>
  <c r="I16" i="185" s="1"/>
  <c r="G16" i="185" a="1"/>
  <c r="G16" i="185" s="1"/>
  <c r="E16" i="185" a="1"/>
  <c r="E16" i="185" s="1"/>
  <c r="X20" i="228" a="1"/>
  <c r="X20" i="228" s="1"/>
  <c r="X19" i="228" a="1"/>
  <c r="X19" i="228" s="1"/>
  <c r="X18" i="228" a="1"/>
  <c r="X18" i="228" s="1"/>
  <c r="X17" i="228" a="1"/>
  <c r="X17" i="228" s="1"/>
  <c r="V20" i="228" a="1"/>
  <c r="V20" i="228" s="1"/>
  <c r="V19" i="228" a="1"/>
  <c r="V19" i="228" s="1"/>
  <c r="V18" i="228" a="1"/>
  <c r="V18" i="228" s="1"/>
  <c r="V17" i="228" a="1"/>
  <c r="V17" i="228" s="1"/>
  <c r="T20" i="228" a="1"/>
  <c r="T20" i="228" s="1"/>
  <c r="T19" i="228" a="1"/>
  <c r="T19" i="228" s="1"/>
  <c r="T18" i="228" a="1"/>
  <c r="T18" i="228" s="1"/>
  <c r="T17" i="228" a="1"/>
  <c r="T17" i="228" s="1"/>
  <c r="R20" i="228" a="1"/>
  <c r="R20" i="228" s="1"/>
  <c r="R19" i="228" a="1"/>
  <c r="R19" i="228" s="1"/>
  <c r="R18" i="228" a="1"/>
  <c r="R18" i="228" s="1"/>
  <c r="R17" i="228" a="1"/>
  <c r="R17" i="228" s="1"/>
  <c r="P20" i="228" a="1"/>
  <c r="P20" i="228" s="1"/>
  <c r="P19" i="228" a="1"/>
  <c r="P19" i="228" s="1"/>
  <c r="P18" i="228" a="1"/>
  <c r="P18" i="228" s="1"/>
  <c r="P17" i="228" a="1"/>
  <c r="P17" i="228" s="1"/>
  <c r="N20" i="228" a="1"/>
  <c r="N20" i="228" s="1"/>
  <c r="N19" i="228" a="1"/>
  <c r="N19" i="228" s="1"/>
  <c r="N18" i="228" a="1"/>
  <c r="N18" i="228" s="1"/>
  <c r="N17" i="228" a="1"/>
  <c r="N17" i="228" s="1"/>
  <c r="L20" i="228" a="1"/>
  <c r="L20" i="228" s="1"/>
  <c r="L19" i="228" a="1"/>
  <c r="L19" i="228" s="1"/>
  <c r="L18" i="228" a="1"/>
  <c r="L18" i="228" s="1"/>
  <c r="L17" i="228" a="1"/>
  <c r="L17" i="228" s="1"/>
  <c r="J20" i="228" a="1"/>
  <c r="J20" i="228" s="1"/>
  <c r="J19" i="228" a="1"/>
  <c r="J19" i="228" s="1"/>
  <c r="J18" i="228" a="1"/>
  <c r="J18" i="228" s="1"/>
  <c r="J17" i="228" a="1"/>
  <c r="J17" i="228" s="1"/>
  <c r="H20" i="228" a="1"/>
  <c r="H20" i="228" s="1"/>
  <c r="H19" i="228" a="1"/>
  <c r="H19" i="228" s="1"/>
  <c r="H18" i="228" a="1"/>
  <c r="H18" i="228" s="1"/>
  <c r="H17" i="228" a="1"/>
  <c r="H17" i="228" s="1"/>
  <c r="Y12" i="228" a="1"/>
  <c r="Y12" i="228" s="1"/>
  <c r="X12" i="228" a="1"/>
  <c r="X12" i="228" s="1"/>
  <c r="Y15" i="228" a="1"/>
  <c r="Y15" i="228" s="1"/>
  <c r="X15" i="228" a="1"/>
  <c r="X15" i="228" s="1"/>
  <c r="Y7" i="228" a="1"/>
  <c r="Y7" i="228" s="1"/>
  <c r="X7" i="228" a="1"/>
  <c r="X7" i="228" s="1"/>
  <c r="Y13" i="228" a="1"/>
  <c r="Y13" i="228" s="1"/>
  <c r="X13" i="228" a="1"/>
  <c r="X13" i="228" s="1"/>
  <c r="Y9" i="228" a="1"/>
  <c r="Y9" i="228" s="1"/>
  <c r="X9" i="228" a="1"/>
  <c r="X9" i="228" s="1"/>
  <c r="Y16" i="228" a="1"/>
  <c r="Y16" i="228" s="1"/>
  <c r="X16" i="228" a="1"/>
  <c r="X16" i="228" s="1"/>
  <c r="Y11" i="228" a="1"/>
  <c r="Y11" i="228" s="1"/>
  <c r="X11" i="228" a="1"/>
  <c r="X11" i="228" s="1"/>
  <c r="Y14" i="228" a="1"/>
  <c r="Y14" i="228" s="1"/>
  <c r="X14" i="228" a="1"/>
  <c r="X14" i="228" s="1"/>
  <c r="Y8" i="228" a="1"/>
  <c r="Y8" i="228" s="1"/>
  <c r="X8" i="228" a="1"/>
  <c r="X8" i="228" s="1"/>
  <c r="Y6" i="228" a="1"/>
  <c r="Y6" i="228" s="1"/>
  <c r="X6" i="228" a="1"/>
  <c r="X6" i="228" s="1"/>
  <c r="Y10" i="228" a="1"/>
  <c r="Y10" i="228" s="1"/>
  <c r="X10" i="228" a="1"/>
  <c r="X10" i="228" s="1"/>
  <c r="W12" i="228" a="1"/>
  <c r="W12" i="228" s="1"/>
  <c r="V12" i="228" a="1"/>
  <c r="V12" i="228" s="1"/>
  <c r="W15" i="228" a="1"/>
  <c r="W15" i="228" s="1"/>
  <c r="V15" i="228" a="1"/>
  <c r="V15" i="228" s="1"/>
  <c r="W7" i="228" a="1"/>
  <c r="W7" i="228" s="1"/>
  <c r="V7" i="228" a="1"/>
  <c r="V7" i="228" s="1"/>
  <c r="W13" i="228" a="1"/>
  <c r="W13" i="228" s="1"/>
  <c r="V13" i="228" a="1"/>
  <c r="V13" i="228" s="1"/>
  <c r="W9" i="228" a="1"/>
  <c r="W9" i="228" s="1"/>
  <c r="V9" i="228" a="1"/>
  <c r="V9" i="228" s="1"/>
  <c r="W16" i="228" a="1"/>
  <c r="W16" i="228" s="1"/>
  <c r="V16" i="228" a="1"/>
  <c r="V16" i="228" s="1"/>
  <c r="W11" i="228" a="1"/>
  <c r="W11" i="228" s="1"/>
  <c r="V11" i="228" a="1"/>
  <c r="V11" i="228" s="1"/>
  <c r="W14" i="228" a="1"/>
  <c r="W14" i="228" s="1"/>
  <c r="V14" i="228" a="1"/>
  <c r="V14" i="228" s="1"/>
  <c r="W8" i="228" a="1"/>
  <c r="W8" i="228" s="1"/>
  <c r="V8" i="228" a="1"/>
  <c r="V8" i="228" s="1"/>
  <c r="W6" i="228" a="1"/>
  <c r="W6" i="228" s="1"/>
  <c r="V6" i="228" a="1"/>
  <c r="V6" i="228" s="1"/>
  <c r="W10" i="228" a="1"/>
  <c r="W10" i="228" s="1"/>
  <c r="V10" i="228" a="1"/>
  <c r="V10" i="228" s="1"/>
  <c r="U12" i="228" a="1"/>
  <c r="U12" i="228" s="1"/>
  <c r="T12" i="228" a="1"/>
  <c r="T12" i="228" s="1"/>
  <c r="U15" i="228" a="1"/>
  <c r="U15" i="228" s="1"/>
  <c r="T15" i="228" a="1"/>
  <c r="T15" i="228" s="1"/>
  <c r="U7" i="228" a="1"/>
  <c r="U7" i="228" s="1"/>
  <c r="T7" i="228" a="1"/>
  <c r="T7" i="228" s="1"/>
  <c r="U13" i="228" a="1"/>
  <c r="U13" i="228" s="1"/>
  <c r="T13" i="228" a="1"/>
  <c r="T13" i="228" s="1"/>
  <c r="U9" i="228" a="1"/>
  <c r="U9" i="228" s="1"/>
  <c r="T9" i="228" a="1"/>
  <c r="T9" i="228" s="1"/>
  <c r="U16" i="228" a="1"/>
  <c r="U16" i="228" s="1"/>
  <c r="T16" i="228" a="1"/>
  <c r="T16" i="228" s="1"/>
  <c r="U11" i="228" a="1"/>
  <c r="U11" i="228" s="1"/>
  <c r="T11" i="228" a="1"/>
  <c r="T11" i="228" s="1"/>
  <c r="U14" i="228" a="1"/>
  <c r="U14" i="228" s="1"/>
  <c r="T14" i="228" a="1"/>
  <c r="T14" i="228" s="1"/>
  <c r="U8" i="228" a="1"/>
  <c r="U8" i="228" s="1"/>
  <c r="T8" i="228" a="1"/>
  <c r="T8" i="228" s="1"/>
  <c r="U6" i="228" a="1"/>
  <c r="U6" i="228" s="1"/>
  <c r="T6" i="228" a="1"/>
  <c r="T6" i="228" s="1"/>
  <c r="U10" i="228" a="1"/>
  <c r="U10" i="228" s="1"/>
  <c r="T10" i="228" a="1"/>
  <c r="T10" i="228" s="1"/>
  <c r="S12" i="228" a="1"/>
  <c r="S12" i="228" s="1"/>
  <c r="R12" i="228" a="1"/>
  <c r="R12" i="228" s="1"/>
  <c r="S15" i="228" a="1"/>
  <c r="S15" i="228" s="1"/>
  <c r="R15" i="228" a="1"/>
  <c r="R15" i="228" s="1"/>
  <c r="S7" i="228" a="1"/>
  <c r="S7" i="228" s="1"/>
  <c r="R7" i="228" a="1"/>
  <c r="R7" i="228" s="1"/>
  <c r="S13" i="228" a="1"/>
  <c r="S13" i="228" s="1"/>
  <c r="R13" i="228" a="1"/>
  <c r="R13" i="228" s="1"/>
  <c r="S9" i="228" a="1"/>
  <c r="S9" i="228" s="1"/>
  <c r="R9" i="228" a="1"/>
  <c r="R9" i="228" s="1"/>
  <c r="S16" i="228" a="1"/>
  <c r="S16" i="228" s="1"/>
  <c r="R16" i="228" a="1"/>
  <c r="R16" i="228" s="1"/>
  <c r="S11" i="228" a="1"/>
  <c r="S11" i="228" s="1"/>
  <c r="R11" i="228" a="1"/>
  <c r="R11" i="228" s="1"/>
  <c r="S14" i="228" a="1"/>
  <c r="S14" i="228" s="1"/>
  <c r="R14" i="228" a="1"/>
  <c r="R14" i="228" s="1"/>
  <c r="S8" i="228" a="1"/>
  <c r="S8" i="228" s="1"/>
  <c r="R8" i="228" a="1"/>
  <c r="R8" i="228" s="1"/>
  <c r="S6" i="228" a="1"/>
  <c r="S6" i="228" s="1"/>
  <c r="R6" i="228" a="1"/>
  <c r="R6" i="228" s="1"/>
  <c r="S10" i="228" a="1"/>
  <c r="S10" i="228" s="1"/>
  <c r="R10" i="228" a="1"/>
  <c r="R10" i="228" s="1"/>
  <c r="Q12" i="228" a="1"/>
  <c r="Q12" i="228" s="1"/>
  <c r="P12" i="228" a="1"/>
  <c r="P12" i="228" s="1"/>
  <c r="Q15" i="228" a="1"/>
  <c r="Q15" i="228" s="1"/>
  <c r="P15" i="228" a="1"/>
  <c r="P15" i="228" s="1"/>
  <c r="Q7" i="228" a="1"/>
  <c r="Q7" i="228" s="1"/>
  <c r="P7" i="228" a="1"/>
  <c r="P7" i="228" s="1"/>
  <c r="Q13" i="228" a="1"/>
  <c r="Q13" i="228" s="1"/>
  <c r="P13" i="228" a="1"/>
  <c r="P13" i="228" s="1"/>
  <c r="Q9" i="228" a="1"/>
  <c r="Q9" i="228" s="1"/>
  <c r="P9" i="228" a="1"/>
  <c r="P9" i="228" s="1"/>
  <c r="Q16" i="228" a="1"/>
  <c r="Q16" i="228" s="1"/>
  <c r="P16" i="228" a="1"/>
  <c r="P16" i="228" s="1"/>
  <c r="Q11" i="228" a="1"/>
  <c r="Q11" i="228" s="1"/>
  <c r="P11" i="228" a="1"/>
  <c r="P11" i="228" s="1"/>
  <c r="Q14" i="228" a="1"/>
  <c r="Q14" i="228" s="1"/>
  <c r="P14" i="228" a="1"/>
  <c r="P14" i="228" s="1"/>
  <c r="Q8" i="228" a="1"/>
  <c r="Q8" i="228" s="1"/>
  <c r="P8" i="228" a="1"/>
  <c r="P8" i="228" s="1"/>
  <c r="Q6" i="228" a="1"/>
  <c r="Q6" i="228" s="1"/>
  <c r="P6" i="228" a="1"/>
  <c r="P6" i="228" s="1"/>
  <c r="Q10" i="228" a="1"/>
  <c r="Q10" i="228" s="1"/>
  <c r="P10" i="228" a="1"/>
  <c r="P10" i="228" s="1"/>
  <c r="O12" i="228" a="1"/>
  <c r="O12" i="228" s="1"/>
  <c r="N12" i="228" a="1"/>
  <c r="N12" i="228" s="1"/>
  <c r="O15" i="228" a="1"/>
  <c r="O15" i="228" s="1"/>
  <c r="N15" i="228" a="1"/>
  <c r="N15" i="228" s="1"/>
  <c r="O7" i="228" a="1"/>
  <c r="O7" i="228" s="1"/>
  <c r="N7" i="228" a="1"/>
  <c r="N7" i="228" s="1"/>
  <c r="O13" i="228" a="1"/>
  <c r="O13" i="228" s="1"/>
  <c r="N13" i="228" a="1"/>
  <c r="N13" i="228" s="1"/>
  <c r="O9" i="228" a="1"/>
  <c r="O9" i="228" s="1"/>
  <c r="N9" i="228" a="1"/>
  <c r="N9" i="228" s="1"/>
  <c r="O16" i="228" a="1"/>
  <c r="O16" i="228" s="1"/>
  <c r="N16" i="228" a="1"/>
  <c r="N16" i="228" s="1"/>
  <c r="O11" i="228" a="1"/>
  <c r="O11" i="228" s="1"/>
  <c r="N11" i="228" a="1"/>
  <c r="N11" i="228" s="1"/>
  <c r="O14" i="228" a="1"/>
  <c r="O14" i="228" s="1"/>
  <c r="N14" i="228" a="1"/>
  <c r="N14" i="228" s="1"/>
  <c r="O8" i="228" a="1"/>
  <c r="O8" i="228" s="1"/>
  <c r="N8" i="228" a="1"/>
  <c r="N8" i="228" s="1"/>
  <c r="O6" i="228" a="1"/>
  <c r="O6" i="228" s="1"/>
  <c r="N6" i="228" a="1"/>
  <c r="N6" i="228" s="1"/>
  <c r="O10" i="228" a="1"/>
  <c r="O10" i="228" s="1"/>
  <c r="N10" i="228" a="1"/>
  <c r="N10" i="228" s="1"/>
  <c r="M12" i="228" a="1"/>
  <c r="M12" i="228" s="1"/>
  <c r="L12" i="228" a="1"/>
  <c r="L12" i="228" s="1"/>
  <c r="M15" i="228" a="1"/>
  <c r="M15" i="228" s="1"/>
  <c r="L15" i="228" a="1"/>
  <c r="L15" i="228" s="1"/>
  <c r="M7" i="228" a="1"/>
  <c r="M7" i="228" s="1"/>
  <c r="L7" i="228" a="1"/>
  <c r="L7" i="228" s="1"/>
  <c r="M13" i="228" a="1"/>
  <c r="M13" i="228" s="1"/>
  <c r="L13" i="228" a="1"/>
  <c r="L13" i="228" s="1"/>
  <c r="M9" i="228" a="1"/>
  <c r="M9" i="228" s="1"/>
  <c r="L9" i="228" a="1"/>
  <c r="L9" i="228" s="1"/>
  <c r="M16" i="228" a="1"/>
  <c r="M16" i="228" s="1"/>
  <c r="L16" i="228" a="1"/>
  <c r="L16" i="228" s="1"/>
  <c r="M11" i="228" a="1"/>
  <c r="M11" i="228" s="1"/>
  <c r="L11" i="228" a="1"/>
  <c r="L11" i="228" s="1"/>
  <c r="M14" i="228" a="1"/>
  <c r="M14" i="228" s="1"/>
  <c r="L14" i="228" a="1"/>
  <c r="L14" i="228" s="1"/>
  <c r="M8" i="228" a="1"/>
  <c r="M8" i="228" s="1"/>
  <c r="L8" i="228" a="1"/>
  <c r="L8" i="228" s="1"/>
  <c r="M6" i="228" a="1"/>
  <c r="M6" i="228" s="1"/>
  <c r="L6" i="228" a="1"/>
  <c r="L6" i="228" s="1"/>
  <c r="M10" i="228" a="1"/>
  <c r="M10" i="228" s="1"/>
  <c r="L10" i="228" a="1"/>
  <c r="L10" i="228" s="1"/>
  <c r="K12" i="228" a="1"/>
  <c r="K12" i="228" s="1"/>
  <c r="J12" i="228" a="1"/>
  <c r="J12" i="228" s="1"/>
  <c r="K15" i="228" a="1"/>
  <c r="K15" i="228" s="1"/>
  <c r="J15" i="228" a="1"/>
  <c r="J15" i="228" s="1"/>
  <c r="K7" i="228" a="1"/>
  <c r="K7" i="228" s="1"/>
  <c r="J7" i="228" a="1"/>
  <c r="J7" i="228" s="1"/>
  <c r="K13" i="228" a="1"/>
  <c r="K13" i="228" s="1"/>
  <c r="J13" i="228" a="1"/>
  <c r="J13" i="228" s="1"/>
  <c r="K9" i="228" a="1"/>
  <c r="K9" i="228" s="1"/>
  <c r="J9" i="228" a="1"/>
  <c r="J9" i="228" s="1"/>
  <c r="K16" i="228" a="1"/>
  <c r="K16" i="228" s="1"/>
  <c r="J16" i="228" a="1"/>
  <c r="J16" i="228" s="1"/>
  <c r="K11" i="228" a="1"/>
  <c r="K11" i="228" s="1"/>
  <c r="J11" i="228" a="1"/>
  <c r="J11" i="228" s="1"/>
  <c r="K14" i="228" a="1"/>
  <c r="K14" i="228" s="1"/>
  <c r="J14" i="228" a="1"/>
  <c r="J14" i="228" s="1"/>
  <c r="K8" i="228" a="1"/>
  <c r="K8" i="228" s="1"/>
  <c r="J8" i="228" a="1"/>
  <c r="J8" i="228" s="1"/>
  <c r="K6" i="228" a="1"/>
  <c r="K6" i="228" s="1"/>
  <c r="J6" i="228" a="1"/>
  <c r="J6" i="228" s="1"/>
  <c r="K10" i="228" a="1"/>
  <c r="K10" i="228" s="1"/>
  <c r="J10" i="228" a="1"/>
  <c r="J10" i="228" s="1"/>
  <c r="I12" i="228" a="1"/>
  <c r="I12" i="228" s="1"/>
  <c r="H12" i="228" a="1"/>
  <c r="H12" i="228" s="1"/>
  <c r="I15" i="228" a="1"/>
  <c r="I15" i="228" s="1"/>
  <c r="H15" i="228" a="1"/>
  <c r="H15" i="228" s="1"/>
  <c r="I7" i="228" a="1"/>
  <c r="I7" i="228" s="1"/>
  <c r="H7" i="228" a="1"/>
  <c r="H7" i="228" s="1"/>
  <c r="I13" i="228" a="1"/>
  <c r="I13" i="228" s="1"/>
  <c r="H13" i="228" a="1"/>
  <c r="H13" i="228" s="1"/>
  <c r="I9" i="228" a="1"/>
  <c r="I9" i="228" s="1"/>
  <c r="H9" i="228" a="1"/>
  <c r="H9" i="228" s="1"/>
  <c r="I16" i="228" a="1"/>
  <c r="I16" i="228" s="1"/>
  <c r="H16" i="228" a="1"/>
  <c r="H16" i="228" s="1"/>
  <c r="I11" i="228" a="1"/>
  <c r="I11" i="228" s="1"/>
  <c r="H11" i="228" a="1"/>
  <c r="H11" i="228" s="1"/>
  <c r="I14" i="228" a="1"/>
  <c r="I14" i="228" s="1"/>
  <c r="H14" i="228" a="1"/>
  <c r="H14" i="228" s="1"/>
  <c r="I8" i="228" a="1"/>
  <c r="I8" i="228" s="1"/>
  <c r="H8" i="228" a="1"/>
  <c r="H8" i="228" s="1"/>
  <c r="I6" i="228" a="1"/>
  <c r="I6" i="228" s="1"/>
  <c r="H6" i="228" a="1"/>
  <c r="H6" i="228" s="1"/>
  <c r="I10" i="228" a="1"/>
  <c r="I10" i="228" s="1"/>
  <c r="H10" i="228" a="1"/>
  <c r="H10" i="228" s="1"/>
  <c r="G12" i="228" a="1"/>
  <c r="G12" i="228" s="1"/>
  <c r="F12" i="228" a="1"/>
  <c r="F12" i="228" s="1"/>
  <c r="G15" i="228" a="1"/>
  <c r="G15" i="228" s="1"/>
  <c r="F15" i="228" a="1"/>
  <c r="F15" i="228" s="1"/>
  <c r="G7" i="228" a="1"/>
  <c r="G7" i="228" s="1"/>
  <c r="F7" i="228" a="1"/>
  <c r="F7" i="228" s="1"/>
  <c r="G13" i="228" a="1"/>
  <c r="G13" i="228" s="1"/>
  <c r="F13" i="228" a="1"/>
  <c r="F13" i="228" s="1"/>
  <c r="G9" i="228" a="1"/>
  <c r="G9" i="228" s="1"/>
  <c r="F9" i="228" a="1"/>
  <c r="F9" i="228" s="1"/>
  <c r="G16" i="228" a="1"/>
  <c r="G16" i="228" s="1"/>
  <c r="F16" i="228" a="1"/>
  <c r="F16" i="228" s="1"/>
  <c r="G11" i="228" a="1"/>
  <c r="G11" i="228" s="1"/>
  <c r="F11" i="228" a="1"/>
  <c r="F11" i="228" s="1"/>
  <c r="G14" i="228" a="1"/>
  <c r="G14" i="228" s="1"/>
  <c r="F14" i="228" a="1"/>
  <c r="F14" i="228" s="1"/>
  <c r="G8" i="228" a="1"/>
  <c r="G8" i="228" s="1"/>
  <c r="F8" i="228" a="1"/>
  <c r="F8" i="228" s="1"/>
  <c r="G6" i="228" a="1"/>
  <c r="G6" i="228" s="1"/>
  <c r="F6" i="228" a="1"/>
  <c r="F6" i="228" s="1"/>
  <c r="G10" i="228" a="1"/>
  <c r="G10" i="228" s="1"/>
  <c r="F10" i="228" a="1"/>
  <c r="F10" i="228" s="1"/>
  <c r="E10" i="170" a="1"/>
  <c r="E10" i="170" s="1"/>
  <c r="F17" i="228" a="1"/>
  <c r="F17" i="228" s="1"/>
  <c r="F20" i="228" a="1"/>
  <c r="F20" i="228" s="1"/>
  <c r="F19" i="228" a="1"/>
  <c r="F19" i="228" s="1"/>
  <c r="F18" i="228" a="1"/>
  <c r="F18" i="228" s="1"/>
  <c r="C14" i="228"/>
  <c r="B14" i="228"/>
  <c r="A14" i="228"/>
  <c r="AH10" i="228" l="1"/>
  <c r="AC10" i="228"/>
  <c r="AG10" i="228"/>
  <c r="AH6" i="228"/>
  <c r="AF10" i="228"/>
  <c r="AD10" i="228"/>
  <c r="AB10" i="228"/>
  <c r="AA10" i="228"/>
  <c r="AE10" i="228"/>
  <c r="AE14" i="228"/>
  <c r="T20" i="170" a="1"/>
  <c r="T20" i="170" s="1"/>
  <c r="T19" i="170" a="1"/>
  <c r="T19" i="170" s="1"/>
  <c r="T18" i="170" a="1"/>
  <c r="T18" i="170" s="1"/>
  <c r="T17" i="170" a="1"/>
  <c r="T17" i="170" s="1"/>
  <c r="R20" i="170" a="1"/>
  <c r="R20" i="170" s="1"/>
  <c r="R19" i="170" a="1"/>
  <c r="R19" i="170" s="1"/>
  <c r="R18" i="170" a="1"/>
  <c r="R18" i="170" s="1"/>
  <c r="R17" i="170" a="1"/>
  <c r="R17" i="170" s="1"/>
  <c r="P20" i="170" a="1"/>
  <c r="P20" i="170" s="1"/>
  <c r="P19" i="170" a="1"/>
  <c r="P19" i="170" s="1"/>
  <c r="P18" i="170" a="1"/>
  <c r="P18" i="170" s="1"/>
  <c r="P17" i="170" a="1"/>
  <c r="P17" i="170" s="1"/>
  <c r="O20" i="170" a="1"/>
  <c r="O20" i="170" s="1"/>
  <c r="O19" i="170" a="1"/>
  <c r="O19" i="170" s="1"/>
  <c r="O18" i="170" a="1"/>
  <c r="O18" i="170" s="1"/>
  <c r="O17" i="170" a="1"/>
  <c r="O17" i="170" s="1"/>
  <c r="M20" i="170" a="1"/>
  <c r="M20" i="170" s="1"/>
  <c r="M19" i="170" a="1"/>
  <c r="M19" i="170" s="1"/>
  <c r="M18" i="170" a="1"/>
  <c r="M18" i="170" s="1"/>
  <c r="M17" i="170" a="1"/>
  <c r="M17" i="170" s="1"/>
  <c r="K20" i="170" a="1"/>
  <c r="K20" i="170" s="1"/>
  <c r="K19" i="170" a="1"/>
  <c r="K19" i="170" s="1"/>
  <c r="K18" i="170" a="1"/>
  <c r="K18" i="170" s="1"/>
  <c r="K17" i="170" a="1"/>
  <c r="K17" i="170" s="1"/>
  <c r="I20" i="170" a="1"/>
  <c r="I20" i="170" s="1"/>
  <c r="I19" i="170" a="1"/>
  <c r="I19" i="170" s="1"/>
  <c r="I18" i="170" a="1"/>
  <c r="I18" i="170" s="1"/>
  <c r="I17" i="170" a="1"/>
  <c r="I17" i="170" s="1"/>
  <c r="G20" i="170" a="1"/>
  <c r="G20" i="170" s="1"/>
  <c r="G19" i="170" a="1"/>
  <c r="G19" i="170" s="1"/>
  <c r="G18" i="170" a="1"/>
  <c r="G18" i="170" s="1"/>
  <c r="G17" i="170" a="1"/>
  <c r="G17" i="170" s="1"/>
  <c r="E20" i="170" a="1"/>
  <c r="E20" i="170" s="1"/>
  <c r="E19" i="170" a="1"/>
  <c r="E19" i="170" s="1"/>
  <c r="E18" i="170" a="1"/>
  <c r="E18" i="170" s="1"/>
  <c r="U12" i="170" a="1"/>
  <c r="U12" i="170" s="1"/>
  <c r="T12" i="170" a="1"/>
  <c r="T12" i="170" s="1"/>
  <c r="S12" i="170" a="1"/>
  <c r="S12" i="170" s="1"/>
  <c r="R12" i="170" a="1"/>
  <c r="R12" i="170" s="1"/>
  <c r="Q12" i="170" a="1"/>
  <c r="Q12" i="170" s="1"/>
  <c r="P12" i="170" a="1"/>
  <c r="P12" i="170" s="1"/>
  <c r="O12" i="170" a="1"/>
  <c r="O12" i="170" s="1"/>
  <c r="N12" i="170" a="1"/>
  <c r="N12" i="170" s="1"/>
  <c r="M12" i="170" a="1"/>
  <c r="M12" i="170" s="1"/>
  <c r="L12" i="170" a="1"/>
  <c r="L12" i="170" s="1"/>
  <c r="K12" i="170" a="1"/>
  <c r="K12" i="170" s="1"/>
  <c r="J12" i="170" a="1"/>
  <c r="J12" i="170" s="1"/>
  <c r="I12" i="170" a="1"/>
  <c r="I12" i="170" s="1"/>
  <c r="H12" i="170" a="1"/>
  <c r="H12" i="170" s="1"/>
  <c r="G12" i="170" a="1"/>
  <c r="G12" i="170" s="1"/>
  <c r="U15" i="170" a="1"/>
  <c r="U15" i="170" s="1"/>
  <c r="T15" i="170" a="1"/>
  <c r="T15" i="170" s="1"/>
  <c r="S15" i="170" a="1"/>
  <c r="S15" i="170" s="1"/>
  <c r="R15" i="170" a="1"/>
  <c r="R15" i="170" s="1"/>
  <c r="Q15" i="170" a="1"/>
  <c r="Q15" i="170" s="1"/>
  <c r="P15" i="170" a="1"/>
  <c r="P15" i="170" s="1"/>
  <c r="O15" i="170" a="1"/>
  <c r="O15" i="170" s="1"/>
  <c r="N15" i="170" a="1"/>
  <c r="N15" i="170" s="1"/>
  <c r="M15" i="170" a="1"/>
  <c r="M15" i="170" s="1"/>
  <c r="L15" i="170" a="1"/>
  <c r="L15" i="170" s="1"/>
  <c r="K15" i="170" a="1"/>
  <c r="K15" i="170" s="1"/>
  <c r="J15" i="170" a="1"/>
  <c r="J15" i="170" s="1"/>
  <c r="I15" i="170" a="1"/>
  <c r="I15" i="170" s="1"/>
  <c r="H15" i="170" a="1"/>
  <c r="H15" i="170" s="1"/>
  <c r="G15" i="170" a="1"/>
  <c r="G15" i="170" s="1"/>
  <c r="U7" i="170" a="1"/>
  <c r="U7" i="170" s="1"/>
  <c r="T7" i="170" a="1"/>
  <c r="T7" i="170" s="1"/>
  <c r="S7" i="170" a="1"/>
  <c r="S7" i="170" s="1"/>
  <c r="R7" i="170" a="1"/>
  <c r="R7" i="170" s="1"/>
  <c r="Q7" i="170" a="1"/>
  <c r="Q7" i="170" s="1"/>
  <c r="P7" i="170" a="1"/>
  <c r="P7" i="170" s="1"/>
  <c r="O7" i="170" a="1"/>
  <c r="O7" i="170" s="1"/>
  <c r="N7" i="170" a="1"/>
  <c r="N7" i="170" s="1"/>
  <c r="M7" i="170" a="1"/>
  <c r="M7" i="170" s="1"/>
  <c r="L7" i="170" a="1"/>
  <c r="L7" i="170" s="1"/>
  <c r="K7" i="170" a="1"/>
  <c r="K7" i="170" s="1"/>
  <c r="J7" i="170" a="1"/>
  <c r="J7" i="170" s="1"/>
  <c r="I7" i="170" a="1"/>
  <c r="I7" i="170" s="1"/>
  <c r="H7" i="170" a="1"/>
  <c r="H7" i="170" s="1"/>
  <c r="G7" i="170" a="1"/>
  <c r="G7" i="170" s="1"/>
  <c r="U13" i="170" a="1"/>
  <c r="U13" i="170" s="1"/>
  <c r="T13" i="170" a="1"/>
  <c r="T13" i="170" s="1"/>
  <c r="S13" i="170" a="1"/>
  <c r="S13" i="170" s="1"/>
  <c r="R13" i="170" a="1"/>
  <c r="R13" i="170" s="1"/>
  <c r="Q13" i="170" a="1"/>
  <c r="Q13" i="170" s="1"/>
  <c r="P13" i="170" a="1"/>
  <c r="P13" i="170" s="1"/>
  <c r="O13" i="170" a="1"/>
  <c r="O13" i="170" s="1"/>
  <c r="N13" i="170" a="1"/>
  <c r="N13" i="170" s="1"/>
  <c r="M13" i="170" a="1"/>
  <c r="M13" i="170" s="1"/>
  <c r="L13" i="170" a="1"/>
  <c r="L13" i="170" s="1"/>
  <c r="K13" i="170" a="1"/>
  <c r="K13" i="170" s="1"/>
  <c r="J13" i="170" a="1"/>
  <c r="J13" i="170" s="1"/>
  <c r="I13" i="170" a="1"/>
  <c r="I13" i="170" s="1"/>
  <c r="H13" i="170" a="1"/>
  <c r="H13" i="170" s="1"/>
  <c r="G13" i="170" a="1"/>
  <c r="G13" i="170" s="1"/>
  <c r="U9" i="170" a="1"/>
  <c r="U9" i="170" s="1"/>
  <c r="T9" i="170" a="1"/>
  <c r="T9" i="170" s="1"/>
  <c r="S9" i="170" a="1"/>
  <c r="S9" i="170" s="1"/>
  <c r="R9" i="170" a="1"/>
  <c r="R9" i="170" s="1"/>
  <c r="Q9" i="170" a="1"/>
  <c r="Q9" i="170" s="1"/>
  <c r="P9" i="170" a="1"/>
  <c r="P9" i="170" s="1"/>
  <c r="O9" i="170" a="1"/>
  <c r="O9" i="170" s="1"/>
  <c r="N9" i="170" a="1"/>
  <c r="N9" i="170" s="1"/>
  <c r="M9" i="170" a="1"/>
  <c r="M9" i="170" s="1"/>
  <c r="L9" i="170" a="1"/>
  <c r="L9" i="170" s="1"/>
  <c r="K9" i="170" a="1"/>
  <c r="K9" i="170" s="1"/>
  <c r="J9" i="170" a="1"/>
  <c r="J9" i="170" s="1"/>
  <c r="I9" i="170" a="1"/>
  <c r="I9" i="170" s="1"/>
  <c r="H9" i="170" a="1"/>
  <c r="H9" i="170" s="1"/>
  <c r="G9" i="170" a="1"/>
  <c r="G9" i="170" s="1"/>
  <c r="U16" i="170" a="1"/>
  <c r="U16" i="170" s="1"/>
  <c r="T16" i="170" a="1"/>
  <c r="T16" i="170" s="1"/>
  <c r="S16" i="170" a="1"/>
  <c r="S16" i="170" s="1"/>
  <c r="R16" i="170" a="1"/>
  <c r="R16" i="170" s="1"/>
  <c r="Q16" i="170" a="1"/>
  <c r="Q16" i="170" s="1"/>
  <c r="P16" i="170" a="1"/>
  <c r="P16" i="170" s="1"/>
  <c r="O16" i="170" a="1"/>
  <c r="O16" i="170" s="1"/>
  <c r="N16" i="170" a="1"/>
  <c r="N16" i="170" s="1"/>
  <c r="M16" i="170" a="1"/>
  <c r="M16" i="170" s="1"/>
  <c r="L16" i="170" a="1"/>
  <c r="L16" i="170" s="1"/>
  <c r="K16" i="170" a="1"/>
  <c r="K16" i="170" s="1"/>
  <c r="J16" i="170" a="1"/>
  <c r="J16" i="170" s="1"/>
  <c r="I16" i="170" a="1"/>
  <c r="I16" i="170" s="1"/>
  <c r="H16" i="170" a="1"/>
  <c r="H16" i="170" s="1"/>
  <c r="G16" i="170" a="1"/>
  <c r="G16" i="170" s="1"/>
  <c r="U11" i="170" a="1"/>
  <c r="U11" i="170" s="1"/>
  <c r="T11" i="170" a="1"/>
  <c r="T11" i="170" s="1"/>
  <c r="S11" i="170" a="1"/>
  <c r="S11" i="170" s="1"/>
  <c r="R11" i="170" a="1"/>
  <c r="R11" i="170" s="1"/>
  <c r="Q11" i="170" a="1"/>
  <c r="Q11" i="170" s="1"/>
  <c r="P11" i="170" a="1"/>
  <c r="P11" i="170" s="1"/>
  <c r="O11" i="170" a="1"/>
  <c r="O11" i="170" s="1"/>
  <c r="N11" i="170" a="1"/>
  <c r="N11" i="170" s="1"/>
  <c r="M11" i="170" a="1"/>
  <c r="M11" i="170" s="1"/>
  <c r="L11" i="170" a="1"/>
  <c r="L11" i="170" s="1"/>
  <c r="K11" i="170" a="1"/>
  <c r="K11" i="170" s="1"/>
  <c r="J11" i="170" a="1"/>
  <c r="J11" i="170" s="1"/>
  <c r="I11" i="170" a="1"/>
  <c r="I11" i="170" s="1"/>
  <c r="H11" i="170" a="1"/>
  <c r="H11" i="170" s="1"/>
  <c r="G11" i="170" a="1"/>
  <c r="G11" i="170" s="1"/>
  <c r="U14" i="170" a="1"/>
  <c r="U14" i="170" s="1"/>
  <c r="T14" i="170" a="1"/>
  <c r="T14" i="170" s="1"/>
  <c r="S14" i="170" a="1"/>
  <c r="S14" i="170" s="1"/>
  <c r="R14" i="170" a="1"/>
  <c r="R14" i="170" s="1"/>
  <c r="Q14" i="170" a="1"/>
  <c r="Q14" i="170" s="1"/>
  <c r="P14" i="170" a="1"/>
  <c r="P14" i="170" s="1"/>
  <c r="O14" i="170" a="1"/>
  <c r="O14" i="170" s="1"/>
  <c r="N14" i="170" a="1"/>
  <c r="N14" i="170" s="1"/>
  <c r="M14" i="170" a="1"/>
  <c r="M14" i="170" s="1"/>
  <c r="L14" i="170" a="1"/>
  <c r="L14" i="170" s="1"/>
  <c r="K14" i="170" a="1"/>
  <c r="K14" i="170" s="1"/>
  <c r="J14" i="170" a="1"/>
  <c r="J14" i="170" s="1"/>
  <c r="I14" i="170" a="1"/>
  <c r="I14" i="170" s="1"/>
  <c r="H14" i="170" a="1"/>
  <c r="H14" i="170" s="1"/>
  <c r="G14" i="170" a="1"/>
  <c r="G14" i="170" s="1"/>
  <c r="U8" i="170" a="1"/>
  <c r="U8" i="170" s="1"/>
  <c r="T8" i="170" a="1"/>
  <c r="T8" i="170" s="1"/>
  <c r="S8" i="170" a="1"/>
  <c r="S8" i="170" s="1"/>
  <c r="R8" i="170" a="1"/>
  <c r="R8" i="170" s="1"/>
  <c r="Q8" i="170" a="1"/>
  <c r="Q8" i="170" s="1"/>
  <c r="P8" i="170" a="1"/>
  <c r="P8" i="170" s="1"/>
  <c r="O8" i="170" a="1"/>
  <c r="O8" i="170" s="1"/>
  <c r="N8" i="170" a="1"/>
  <c r="N8" i="170" s="1"/>
  <c r="M8" i="170" a="1"/>
  <c r="M8" i="170" s="1"/>
  <c r="L8" i="170" a="1"/>
  <c r="L8" i="170" s="1"/>
  <c r="K8" i="170" a="1"/>
  <c r="K8" i="170" s="1"/>
  <c r="J8" i="170" a="1"/>
  <c r="J8" i="170" s="1"/>
  <c r="I8" i="170" a="1"/>
  <c r="I8" i="170" s="1"/>
  <c r="H8" i="170" a="1"/>
  <c r="H8" i="170" s="1"/>
  <c r="G8" i="170" a="1"/>
  <c r="G8" i="170" s="1"/>
  <c r="U6" i="170" a="1"/>
  <c r="U6" i="170" s="1"/>
  <c r="T6" i="170" a="1"/>
  <c r="T6" i="170" s="1"/>
  <c r="S6" i="170" a="1"/>
  <c r="S6" i="170" s="1"/>
  <c r="R6" i="170" a="1"/>
  <c r="R6" i="170" s="1"/>
  <c r="Q6" i="170" a="1"/>
  <c r="Q6" i="170" s="1"/>
  <c r="P6" i="170" a="1"/>
  <c r="P6" i="170" s="1"/>
  <c r="O6" i="170" a="1"/>
  <c r="O6" i="170" s="1"/>
  <c r="N6" i="170" a="1"/>
  <c r="N6" i="170" s="1"/>
  <c r="M6" i="170" a="1"/>
  <c r="M6" i="170" s="1"/>
  <c r="L6" i="170" a="1"/>
  <c r="L6" i="170" s="1"/>
  <c r="K6" i="170" a="1"/>
  <c r="K6" i="170" s="1"/>
  <c r="J6" i="170" a="1"/>
  <c r="J6" i="170" s="1"/>
  <c r="I6" i="170" a="1"/>
  <c r="I6" i="170" s="1"/>
  <c r="H6" i="170" a="1"/>
  <c r="H6" i="170" s="1"/>
  <c r="G6" i="170" a="1"/>
  <c r="G6" i="170" s="1"/>
  <c r="U10" i="170" a="1"/>
  <c r="U10" i="170" s="1"/>
  <c r="T10" i="170" a="1"/>
  <c r="T10" i="170" s="1"/>
  <c r="S10" i="170" a="1"/>
  <c r="S10" i="170" s="1"/>
  <c r="R10" i="170" a="1"/>
  <c r="R10" i="170" s="1"/>
  <c r="Q10" i="170" a="1"/>
  <c r="Q10" i="170" s="1"/>
  <c r="P10" i="170" a="1"/>
  <c r="P10" i="170" s="1"/>
  <c r="O10" i="170" a="1"/>
  <c r="O10" i="170" s="1"/>
  <c r="N10" i="170" a="1"/>
  <c r="N10" i="170" s="1"/>
  <c r="M10" i="170" a="1"/>
  <c r="M10" i="170" s="1"/>
  <c r="L10" i="170" a="1"/>
  <c r="L10" i="170" s="1"/>
  <c r="K10" i="170" a="1"/>
  <c r="K10" i="170" s="1"/>
  <c r="J10" i="170" a="1"/>
  <c r="J10" i="170" s="1"/>
  <c r="I10" i="170" a="1"/>
  <c r="I10" i="170" s="1"/>
  <c r="H10" i="170" a="1"/>
  <c r="H10" i="170" s="1"/>
  <c r="G10" i="170" a="1"/>
  <c r="G10" i="170" s="1"/>
  <c r="F12" i="170" a="1"/>
  <c r="F12" i="170" s="1"/>
  <c r="F15" i="170" a="1"/>
  <c r="F15" i="170" s="1"/>
  <c r="F7" i="170" a="1"/>
  <c r="F7" i="170" s="1"/>
  <c r="F13" i="170" a="1"/>
  <c r="F13" i="170" s="1"/>
  <c r="F9" i="170" a="1"/>
  <c r="F9" i="170" s="1"/>
  <c r="F16" i="170" a="1"/>
  <c r="F16" i="170" s="1"/>
  <c r="F11" i="170" a="1"/>
  <c r="F11" i="170" s="1"/>
  <c r="F14" i="170" a="1"/>
  <c r="F14" i="170" s="1"/>
  <c r="F8" i="170" a="1"/>
  <c r="F8" i="170" s="1"/>
  <c r="F6" i="170" a="1"/>
  <c r="F6" i="170" s="1"/>
  <c r="F10" i="170" a="1"/>
  <c r="F10" i="170" s="1"/>
  <c r="E6" i="170" a="1"/>
  <c r="E6" i="170" s="1"/>
  <c r="E8" i="170" a="1"/>
  <c r="E8" i="170" s="1"/>
  <c r="E14" i="170" a="1"/>
  <c r="E14" i="170" s="1"/>
  <c r="E11" i="170" a="1"/>
  <c r="E11" i="170" s="1"/>
  <c r="E16" i="170" a="1"/>
  <c r="E16" i="170" s="1"/>
  <c r="E9" i="170" a="1"/>
  <c r="E9" i="170" s="1"/>
  <c r="E13" i="170" a="1"/>
  <c r="E13" i="170" s="1"/>
  <c r="E7" i="170" a="1"/>
  <c r="E7" i="170" s="1"/>
  <c r="E15" i="170" a="1"/>
  <c r="E15" i="170" s="1"/>
  <c r="E12" i="170" a="1"/>
  <c r="E12" i="170" s="1"/>
  <c r="C11" i="170" l="1"/>
  <c r="B11" i="170"/>
  <c r="A11" i="170"/>
  <c r="C14" i="170"/>
  <c r="B14" i="170"/>
  <c r="A14" i="170"/>
  <c r="C14" i="185" l="1"/>
  <c r="B14" i="185"/>
  <c r="A14" i="185"/>
  <c r="C15" i="185"/>
  <c r="B15" i="185"/>
  <c r="A15" i="185"/>
  <c r="C6" i="185"/>
  <c r="B6" i="185"/>
  <c r="A6" i="185"/>
  <c r="C10" i="185"/>
  <c r="B10" i="185"/>
  <c r="A10" i="185"/>
  <c r="C11" i="185"/>
  <c r="B11" i="185"/>
  <c r="A11" i="185"/>
  <c r="C13" i="185"/>
  <c r="B13" i="185"/>
  <c r="A13" i="185"/>
  <c r="C9" i="185"/>
  <c r="B9" i="185"/>
  <c r="A9" i="185"/>
  <c r="C7" i="185"/>
  <c r="B7" i="185"/>
  <c r="A7" i="185"/>
  <c r="C8" i="185"/>
  <c r="B8" i="185"/>
  <c r="A8" i="185"/>
  <c r="C12" i="185"/>
  <c r="B12" i="185"/>
  <c r="A12" i="185"/>
  <c r="AE9" i="228"/>
  <c r="AE12" i="228"/>
  <c r="AE6" i="228"/>
  <c r="AE8" i="228"/>
  <c r="AE11" i="228"/>
  <c r="AE7" i="228"/>
  <c r="Y31" i="228"/>
  <c r="X31" i="228"/>
  <c r="W31" i="228"/>
  <c r="V31" i="228"/>
  <c r="U31" i="228"/>
  <c r="T31" i="228"/>
  <c r="S31" i="228"/>
  <c r="R31" i="228"/>
  <c r="Q31" i="228"/>
  <c r="P31" i="228"/>
  <c r="O31" i="228"/>
  <c r="N31" i="228"/>
  <c r="M31" i="228"/>
  <c r="L31" i="228"/>
  <c r="K31" i="228"/>
  <c r="J31" i="228"/>
  <c r="I31" i="228"/>
  <c r="H31" i="228"/>
  <c r="G31" i="228"/>
  <c r="F31" i="228"/>
  <c r="AE15" i="228"/>
  <c r="AE16" i="228"/>
  <c r="AE13" i="228"/>
  <c r="AF14" i="228" l="1"/>
  <c r="AA14" i="228"/>
  <c r="AB14" i="228"/>
  <c r="AG14" i="228"/>
  <c r="AC14" i="228"/>
  <c r="AH14" i="228"/>
  <c r="AD14" i="228"/>
  <c r="AH9" i="228"/>
  <c r="AH13" i="228"/>
  <c r="AH7" i="228"/>
  <c r="AH15" i="228"/>
  <c r="AH8" i="228"/>
  <c r="AH11" i="228"/>
  <c r="AH12" i="228"/>
  <c r="AH16" i="228"/>
  <c r="AG6" i="228"/>
  <c r="AG16" i="228"/>
  <c r="AG9" i="228"/>
  <c r="AG13" i="228"/>
  <c r="AG7" i="228"/>
  <c r="AG15" i="228"/>
  <c r="AG12" i="228"/>
  <c r="AG8" i="228"/>
  <c r="AG11" i="228"/>
  <c r="AF8" i="228"/>
  <c r="AF11" i="228"/>
  <c r="AF16" i="228"/>
  <c r="AF9" i="228"/>
  <c r="AF13" i="228"/>
  <c r="AF7" i="228"/>
  <c r="AF15" i="228"/>
  <c r="AF6" i="228"/>
  <c r="AF12" i="228"/>
  <c r="AD16" i="228"/>
  <c r="AD12" i="228"/>
  <c r="AD11" i="228"/>
  <c r="AD9" i="228"/>
  <c r="AD8" i="228"/>
  <c r="AD13" i="228"/>
  <c r="AD7" i="228"/>
  <c r="AD6" i="228"/>
  <c r="AD15" i="228"/>
  <c r="AC9" i="228"/>
  <c r="AC12" i="228"/>
  <c r="AC8" i="228"/>
  <c r="AC11" i="228"/>
  <c r="AC6" i="228"/>
  <c r="AC16" i="228"/>
  <c r="AC13" i="228"/>
  <c r="AC7" i="228"/>
  <c r="AC15" i="228"/>
  <c r="AB6" i="228"/>
  <c r="AB12" i="228"/>
  <c r="AB15" i="228"/>
  <c r="AB8" i="228"/>
  <c r="AB11" i="228"/>
  <c r="AB16" i="228"/>
  <c r="AB9" i="228"/>
  <c r="AB13" i="228"/>
  <c r="AB7" i="228"/>
  <c r="AA11" i="228"/>
  <c r="AA7" i="228"/>
  <c r="AA15" i="228"/>
  <c r="AA6" i="228"/>
  <c r="AA12" i="228"/>
  <c r="AA8" i="228"/>
  <c r="AA16" i="228"/>
  <c r="AA9" i="228"/>
  <c r="AA13" i="228"/>
  <c r="C11" i="228"/>
  <c r="B11" i="228"/>
  <c r="A11" i="228"/>
  <c r="C8" i="228"/>
  <c r="B8" i="228"/>
  <c r="A8" i="228"/>
  <c r="C6" i="228"/>
  <c r="B6" i="228"/>
  <c r="A6" i="228"/>
  <c r="C12" i="228"/>
  <c r="B12" i="228"/>
  <c r="A12" i="228"/>
  <c r="C15" i="228"/>
  <c r="B15" i="228"/>
  <c r="A15" i="228"/>
  <c r="C16" i="228"/>
  <c r="B16" i="228"/>
  <c r="A16" i="228"/>
  <c r="C10" i="228"/>
  <c r="B10" i="228"/>
  <c r="A10" i="228"/>
  <c r="C13" i="228"/>
  <c r="B13" i="228"/>
  <c r="A13" i="228"/>
  <c r="C9" i="228"/>
  <c r="B9" i="228"/>
  <c r="A9" i="228"/>
  <c r="C7" i="228"/>
  <c r="B7" i="228"/>
  <c r="A7" i="228"/>
  <c r="C8" i="170"/>
  <c r="B8" i="170"/>
  <c r="A8" i="170"/>
  <c r="C6" i="170"/>
  <c r="B6" i="170"/>
  <c r="A6" i="170"/>
  <c r="C12" i="170"/>
  <c r="B12" i="170"/>
  <c r="A12" i="170"/>
  <c r="C15" i="170"/>
  <c r="B15" i="170"/>
  <c r="A15" i="170"/>
  <c r="C16" i="170"/>
  <c r="B16" i="170"/>
  <c r="A16" i="170"/>
  <c r="C10" i="170"/>
  <c r="B10" i="170"/>
  <c r="A10" i="170"/>
  <c r="C13" i="170"/>
  <c r="B13" i="170"/>
  <c r="A13" i="170"/>
  <c r="C9" i="170"/>
  <c r="B9" i="170"/>
  <c r="A9" i="170"/>
  <c r="C7" i="170"/>
  <c r="B7" i="170"/>
  <c r="A7" i="170"/>
  <c r="AJ14" i="228" l="1"/>
  <c r="D14" i="228" s="1"/>
  <c r="AJ7" i="228"/>
  <c r="D7" i="228" s="1"/>
  <c r="AJ11" i="228"/>
  <c r="D11" i="228" s="1"/>
  <c r="AJ12" i="228"/>
  <c r="D12" i="228" s="1"/>
  <c r="AJ16" i="228"/>
  <c r="D16" i="228" s="1"/>
  <c r="AJ13" i="228"/>
  <c r="D13" i="228" s="1"/>
  <c r="AJ6" i="228"/>
  <c r="D6" i="228" s="1"/>
  <c r="AJ15" i="228"/>
  <c r="D15" i="228" s="1"/>
  <c r="AJ8" i="228"/>
  <c r="D8" i="228" s="1"/>
  <c r="AJ10" i="228"/>
  <c r="D10" i="228" s="1"/>
  <c r="AJ9" i="228"/>
  <c r="D9" i="228"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ction3" type="4" refreshedVersion="5" background="1" saveData="1">
    <webPr sourceData="1" parsePre="1" consecutive="1" xl2000="1" url="file://C:\Users\Ryan Blair\AppData\Local\Temp\SAS Temporary Files\_TD8104_EXTENSION-PC_\danda\sashtml2.htm#IDX20" htmlTables="1">
      <tables count="1">
        <x v="30"/>
      </tables>
    </webPr>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<sst xmlns="http://schemas.openxmlformats.org/spreadsheetml/2006/main" count="5133" uniqueCount="377">
  <si>
    <t>Milan</t>
  </si>
  <si>
    <t>Springfield</t>
  </si>
  <si>
    <t>Knoxville</t>
  </si>
  <si>
    <t>Location</t>
  </si>
  <si>
    <t>Planting Date</t>
  </si>
  <si>
    <t>Harvest Date</t>
  </si>
  <si>
    <t>Soil Type</t>
  </si>
  <si>
    <t>Plant Population</t>
  </si>
  <si>
    <t>Early Season Corn Hybrids</t>
  </si>
  <si>
    <t>Medium Season Corn Hybrids</t>
  </si>
  <si>
    <t>Full Season Corn Hybrids</t>
  </si>
  <si>
    <t>Maturity</t>
  </si>
  <si>
    <t>East Tennessee</t>
  </si>
  <si>
    <t>Average</t>
  </si>
  <si>
    <t>HX1</t>
  </si>
  <si>
    <t>Phone</t>
  </si>
  <si>
    <t>Email</t>
  </si>
  <si>
    <t>Contact</t>
  </si>
  <si>
    <t>Web site</t>
  </si>
  <si>
    <t xml:space="preserve"> </t>
  </si>
  <si>
    <t>VT2P</t>
  </si>
  <si>
    <t>Abbreviation</t>
  </si>
  <si>
    <t>Name</t>
  </si>
  <si>
    <t>Characteristic</t>
  </si>
  <si>
    <t>LL</t>
  </si>
  <si>
    <t>YGCB</t>
  </si>
  <si>
    <t>Refuge</t>
  </si>
  <si>
    <t>West Tennessee</t>
  </si>
  <si>
    <t>Jackson</t>
  </si>
  <si>
    <t>Memphis</t>
  </si>
  <si>
    <t>Irrigation</t>
  </si>
  <si>
    <t>Irrigated</t>
  </si>
  <si>
    <t>Agricenter International</t>
  </si>
  <si>
    <t>Hybrid</t>
  </si>
  <si>
    <r>
      <t xml:space="preserve"> Avg. Yield</t>
    </r>
    <r>
      <rPr>
        <b/>
        <vertAlign val="superscript"/>
        <sz val="10"/>
        <color theme="0"/>
        <rFont val="Arial"/>
        <family val="2"/>
      </rPr>
      <t>§</t>
    </r>
    <r>
      <rPr>
        <b/>
        <sz val="10"/>
        <color theme="0"/>
        <rFont val="Arial"/>
        <family val="2"/>
      </rPr>
      <t xml:space="preserve">
(bu</t>
    </r>
    <r>
      <rPr>
        <b/>
        <i/>
        <sz val="10"/>
        <color theme="0"/>
        <rFont val="Arial"/>
        <family val="2"/>
      </rPr>
      <t>/acre</t>
    </r>
    <r>
      <rPr>
        <b/>
        <sz val="10"/>
        <color theme="0"/>
        <rFont val="Arial"/>
        <family val="2"/>
      </rPr>
      <t>)</t>
    </r>
  </si>
  <si>
    <t>Column1</t>
  </si>
  <si>
    <t>Column2</t>
  </si>
  <si>
    <t>Column3</t>
  </si>
  <si>
    <t>Column4</t>
  </si>
  <si>
    <t>Column5</t>
  </si>
  <si>
    <t>Column6</t>
  </si>
  <si>
    <t>Column7</t>
  </si>
  <si>
    <r>
      <t>Avg. Yield</t>
    </r>
    <r>
      <rPr>
        <b/>
        <vertAlign val="superscript"/>
        <sz val="10"/>
        <color theme="0"/>
        <rFont val="Arial"/>
        <family val="2"/>
      </rPr>
      <t xml:space="preserve">§ </t>
    </r>
    <r>
      <rPr>
        <b/>
        <sz val="10"/>
        <color theme="0"/>
        <rFont val="Arial"/>
        <family val="2"/>
      </rPr>
      <t xml:space="preserve">
(bu/ac)</t>
    </r>
  </si>
  <si>
    <t>Moisture at Harvest 
(%)</t>
  </si>
  <si>
    <t>Plant Height 
(in.)</t>
  </si>
  <si>
    <t>Ear Height 
(in.)</t>
  </si>
  <si>
    <r>
      <t>Protein</t>
    </r>
    <r>
      <rPr>
        <b/>
        <vertAlign val="superscript"/>
        <sz val="10"/>
        <color theme="0"/>
        <rFont val="Arial"/>
        <family val="2"/>
      </rPr>
      <t xml:space="preserve">‖ 
</t>
    </r>
    <r>
      <rPr>
        <b/>
        <sz val="10"/>
        <color theme="0"/>
        <rFont val="Arial"/>
        <family val="2"/>
      </rPr>
      <t>(%)</t>
    </r>
  </si>
  <si>
    <r>
      <t>Oil</t>
    </r>
    <r>
      <rPr>
        <b/>
        <vertAlign val="superscript"/>
        <sz val="10"/>
        <color theme="0"/>
        <rFont val="Arial"/>
        <family val="2"/>
      </rPr>
      <t xml:space="preserve">‖ 
</t>
    </r>
    <r>
      <rPr>
        <b/>
        <sz val="10"/>
        <color theme="0"/>
        <rFont val="Arial"/>
        <family val="2"/>
      </rPr>
      <t>(%)</t>
    </r>
  </si>
  <si>
    <r>
      <t>Starch</t>
    </r>
    <r>
      <rPr>
        <b/>
        <vertAlign val="superscript"/>
        <sz val="10"/>
        <color theme="0"/>
        <rFont val="Arial"/>
        <family val="2"/>
      </rPr>
      <t>‖</t>
    </r>
    <r>
      <rPr>
        <b/>
        <sz val="10"/>
        <color theme="0"/>
        <rFont val="Arial"/>
        <family val="2"/>
      </rPr>
      <t xml:space="preserve"> 
(%)</t>
    </r>
  </si>
  <si>
    <r>
      <t>L.S.D.</t>
    </r>
    <r>
      <rPr>
        <b/>
        <vertAlign val="subscript"/>
        <sz val="10"/>
        <color theme="0"/>
        <rFont val="Arial"/>
        <family val="2"/>
      </rPr>
      <t>.05</t>
    </r>
  </si>
  <si>
    <r>
      <t>Knoxville 
Irr.
 (</t>
    </r>
    <r>
      <rPr>
        <b/>
        <i/>
        <sz val="10"/>
        <color theme="0"/>
        <rFont val="Arial"/>
        <family val="2"/>
      </rPr>
      <t>bu/acre)</t>
    </r>
  </si>
  <si>
    <r>
      <t>Springfield 
Irr.
 (bu</t>
    </r>
    <r>
      <rPr>
        <b/>
        <i/>
        <sz val="10"/>
        <color theme="0"/>
        <rFont val="Arial"/>
        <family val="2"/>
      </rPr>
      <t>/acre)</t>
    </r>
  </si>
  <si>
    <r>
      <t>Springfield 
Non-Irr.
 (bu</t>
    </r>
    <r>
      <rPr>
        <b/>
        <i/>
        <sz val="10"/>
        <color theme="0"/>
        <rFont val="Arial"/>
        <family val="2"/>
      </rPr>
      <t>/acre)</t>
    </r>
  </si>
  <si>
    <r>
      <t>Milan
 Irr.
 (bu</t>
    </r>
    <r>
      <rPr>
        <b/>
        <i/>
        <sz val="10"/>
        <color theme="0"/>
        <rFont val="Arial"/>
        <family val="2"/>
      </rPr>
      <t>/acre)</t>
    </r>
  </si>
  <si>
    <r>
      <t>Milan 
Non-Irr.
 (bu</t>
    </r>
    <r>
      <rPr>
        <b/>
        <i/>
        <sz val="10"/>
        <color theme="0"/>
        <rFont val="Arial"/>
        <family val="2"/>
      </rPr>
      <t>/acre)</t>
    </r>
  </si>
  <si>
    <r>
      <t>Jackson 
Irr.
 (bu</t>
    </r>
    <r>
      <rPr>
        <b/>
        <i/>
        <sz val="10"/>
        <color theme="0"/>
        <rFont val="Arial"/>
        <family val="2"/>
      </rPr>
      <t>/acre)</t>
    </r>
  </si>
  <si>
    <t>Seed Treatment</t>
  </si>
  <si>
    <t>Standard Error</t>
  </si>
  <si>
    <t>C.V.</t>
  </si>
  <si>
    <r>
      <t>Herbicide Pkg</t>
    </r>
    <r>
      <rPr>
        <b/>
        <vertAlign val="superscript"/>
        <sz val="10"/>
        <color theme="0"/>
        <rFont val="Arial"/>
        <family val="2"/>
      </rPr>
      <t>†</t>
    </r>
  </si>
  <si>
    <r>
      <t>Insect Pkg.</t>
    </r>
    <r>
      <rPr>
        <b/>
        <vertAlign val="superscript"/>
        <sz val="10"/>
        <color theme="0"/>
        <rFont val="Arial"/>
        <family val="2"/>
      </rPr>
      <t>†</t>
    </r>
  </si>
  <si>
    <r>
      <t>Lodging</t>
    </r>
    <r>
      <rPr>
        <b/>
        <vertAlign val="superscript"/>
        <sz val="10"/>
        <color theme="0"/>
        <rFont val="Calibri"/>
        <family val="2"/>
      </rPr>
      <t>¶</t>
    </r>
    <r>
      <rPr>
        <b/>
        <sz val="10"/>
        <color theme="0"/>
        <rFont val="Arial"/>
        <family val="2"/>
      </rPr>
      <t xml:space="preserve">
(%)</t>
    </r>
  </si>
  <si>
    <t xml:space="preserve">Highland Rim </t>
  </si>
  <si>
    <t xml:space="preserve">Milan </t>
  </si>
  <si>
    <t>AgResearch and Education Center</t>
  </si>
  <si>
    <t>Trecepta</t>
  </si>
  <si>
    <t>Test Weight
(lbs/bu)</t>
  </si>
  <si>
    <r>
      <t>Insect 
Pkg.</t>
    </r>
    <r>
      <rPr>
        <b/>
        <vertAlign val="superscript"/>
        <sz val="10"/>
        <color theme="0"/>
        <rFont val="Arial"/>
        <family val="2"/>
      </rPr>
      <t>§</t>
    </r>
  </si>
  <si>
    <t>Entry</t>
  </si>
  <si>
    <t>Spring Hill</t>
  </si>
  <si>
    <t>Middle Tennessee</t>
  </si>
  <si>
    <t>TRE</t>
  </si>
  <si>
    <t xml:space="preserve">Protection from European and Southwestern Corn Borers, Sugarcane Borer and Southern Cornstalk Borer. </t>
  </si>
  <si>
    <t xml:space="preserve">Protection from western bean cutworm, corn borer, black cutworm and fall armyworm resistance. Glyphosate and glufosinate tolerance. </t>
  </si>
  <si>
    <t xml:space="preserve">Protection from black cutworm, corn earworm, European corn borer, fall armyworm, stalk borer, sugarcane borer, southwestern corn borer, true armyworm, western bean cutworm. Glyphosate tolerance. </t>
  </si>
  <si>
    <t xml:space="preserve">Protection from corn earworm, European corn borer, fall armyworm, stalk borer, sugarcane borer, southwestern corn borer. Glyphosate tolerance. </t>
  </si>
  <si>
    <t>DowAgrosciences Pioneer Hi-Bred Herculex I</t>
  </si>
  <si>
    <t>Monsanto Genuity VT Double PRO</t>
  </si>
  <si>
    <r>
      <t>Monsanto YieldGard</t>
    </r>
    <r>
      <rPr>
        <vertAlign val="superscript"/>
        <sz val="10"/>
        <rFont val="Arial"/>
        <family val="2"/>
      </rPr>
      <t xml:space="preserve"> </t>
    </r>
    <r>
      <rPr>
        <sz val="10"/>
        <rFont val="Arial"/>
        <family val="2"/>
      </rPr>
      <t>Corn Borer</t>
    </r>
  </si>
  <si>
    <t>LibertyLink</t>
  </si>
  <si>
    <t>Roundup Ready, Roundup Ready 2</t>
  </si>
  <si>
    <t>RR, RR2, GT</t>
  </si>
  <si>
    <r>
      <t>Spring Hill 
Non-Irr.
 (bu</t>
    </r>
    <r>
      <rPr>
        <b/>
        <i/>
        <sz val="10"/>
        <color theme="0"/>
        <rFont val="Arial"/>
        <family val="2"/>
      </rPr>
      <t>/acre)</t>
    </r>
  </si>
  <si>
    <t>Number of locs.</t>
  </si>
  <si>
    <r>
      <t>Memphis 
Irr.
 (bu</t>
    </r>
    <r>
      <rPr>
        <b/>
        <i/>
        <sz val="10"/>
        <color theme="0"/>
        <rFont val="Arial"/>
        <family val="2"/>
      </rPr>
      <t>/acre)</t>
    </r>
  </si>
  <si>
    <t>Test</t>
  </si>
  <si>
    <r>
      <t>Herb. Pkg.</t>
    </r>
    <r>
      <rPr>
        <b/>
        <vertAlign val="superscript"/>
        <sz val="10"/>
        <color theme="0"/>
        <rFont val="Arial"/>
        <family val="2"/>
      </rPr>
      <t>§</t>
    </r>
  </si>
  <si>
    <t>Protection from corn earworm, European corn borer, sugarcane borer, southwestern corn borer, corn rootworm. Glyphosate and glufosinate tolerance.</t>
  </si>
  <si>
    <t>Agrisure 3000GT</t>
  </si>
  <si>
    <t>Innvictis Seed Solutions</t>
  </si>
  <si>
    <t>Greeneville</t>
  </si>
  <si>
    <r>
      <t>Greeneville 
Non-Irr.
 (</t>
    </r>
    <r>
      <rPr>
        <b/>
        <i/>
        <sz val="10"/>
        <color theme="0"/>
        <rFont val="Arial"/>
        <family val="2"/>
      </rPr>
      <t>bu/acre)</t>
    </r>
  </si>
  <si>
    <t>N.S.</t>
  </si>
  <si>
    <r>
      <t>Herbicide Pkg</t>
    </r>
    <r>
      <rPr>
        <b/>
        <vertAlign val="superscript"/>
        <sz val="10"/>
        <color theme="0"/>
        <rFont val="Arial"/>
        <family val="2"/>
      </rPr>
      <t>‡</t>
    </r>
  </si>
  <si>
    <r>
      <t>Insect 
Pkg.</t>
    </r>
    <r>
      <rPr>
        <b/>
        <vertAlign val="superscript"/>
        <sz val="10"/>
        <color theme="0"/>
        <rFont val="Arial"/>
        <family val="2"/>
      </rPr>
      <t>‡</t>
    </r>
  </si>
  <si>
    <r>
      <t>Hybrid</t>
    </r>
    <r>
      <rPr>
        <b/>
        <vertAlign val="superscript"/>
        <sz val="10"/>
        <color theme="0"/>
        <rFont val="Arial"/>
        <family val="2"/>
      </rPr>
      <t>†</t>
    </r>
  </si>
  <si>
    <t>Revere Seed</t>
  </si>
  <si>
    <t>Northeast Tennessee</t>
  </si>
  <si>
    <t>RR</t>
  </si>
  <si>
    <t>Y</t>
  </si>
  <si>
    <t>N</t>
  </si>
  <si>
    <t>Early Corn</t>
  </si>
  <si>
    <t>Full Corn</t>
  </si>
  <si>
    <t>Med Corn</t>
  </si>
  <si>
    <t>Radius 500</t>
  </si>
  <si>
    <t>BC</t>
  </si>
  <si>
    <t>A</t>
  </si>
  <si>
    <t>CD</t>
  </si>
  <si>
    <t>B</t>
  </si>
  <si>
    <t>E</t>
  </si>
  <si>
    <t>B-D</t>
  </si>
  <si>
    <t>AB</t>
  </si>
  <si>
    <t>C</t>
  </si>
  <si>
    <t>D</t>
  </si>
  <si>
    <t>DE</t>
  </si>
  <si>
    <t>A-C</t>
  </si>
  <si>
    <t>Brock Sargeant</t>
  </si>
  <si>
    <t>270-881-3003</t>
  </si>
  <si>
    <t>etrec</t>
  </si>
  <si>
    <t>netrec</t>
  </si>
  <si>
    <t>hrec ir</t>
  </si>
  <si>
    <t>hrec nir</t>
  </si>
  <si>
    <t>mtrec</t>
  </si>
  <si>
    <t>recm ir</t>
  </si>
  <si>
    <t>recm nir</t>
  </si>
  <si>
    <t>wtrec</t>
  </si>
  <si>
    <t>agcntr</t>
  </si>
  <si>
    <t>Trial Average</t>
  </si>
  <si>
    <t>Trial Standard Error</t>
  </si>
  <si>
    <r>
      <t>Trial L.S.D.</t>
    </r>
    <r>
      <rPr>
        <b/>
        <vertAlign val="subscript"/>
        <sz val="10"/>
        <color theme="0"/>
        <rFont val="Arial"/>
        <family val="2"/>
      </rPr>
      <t xml:space="preserve">.05 </t>
    </r>
  </si>
  <si>
    <t>Trial C.V.</t>
  </si>
  <si>
    <t>Great Heart Seed</t>
  </si>
  <si>
    <t>C24010</t>
  </si>
  <si>
    <t>C24011</t>
  </si>
  <si>
    <t>C24012</t>
  </si>
  <si>
    <t>Integra</t>
  </si>
  <si>
    <t>RR, LL, ENL, FOP</t>
  </si>
  <si>
    <t>PV500</t>
  </si>
  <si>
    <t>Poncho 250</t>
  </si>
  <si>
    <t>PV500+Stepup</t>
  </si>
  <si>
    <t>C-E</t>
  </si>
  <si>
    <t>B-E</t>
  </si>
  <si>
    <t>A-D</t>
  </si>
  <si>
    <t>C-F</t>
  </si>
  <si>
    <t>G</t>
  </si>
  <si>
    <t>EF</t>
  </si>
  <si>
    <t>D-F</t>
  </si>
  <si>
    <t>F</t>
  </si>
  <si>
    <t>FG</t>
  </si>
  <si>
    <t>A-E</t>
  </si>
  <si>
    <t>HI</t>
  </si>
  <si>
    <t>Maury Silt Loam</t>
  </si>
  <si>
    <t>Falaya Silt Loam</t>
  </si>
  <si>
    <t>Above Loc Avg.</t>
  </si>
  <si>
    <t>David Lucas</t>
  </si>
  <si>
    <t>dave.lucas772@gmail.com</t>
  </si>
  <si>
    <t>Nich Chammoun</t>
  </si>
  <si>
    <t>nchammoun@cniag.com</t>
  </si>
  <si>
    <t>229-854-0524</t>
  </si>
  <si>
    <t>www.pioneer.com</t>
  </si>
  <si>
    <t xml:space="preserve">brock.sargeant@nutrien.com </t>
  </si>
  <si>
    <t xml:space="preserve">www.revereseed.com </t>
  </si>
  <si>
    <t xml:space="preserve">www.integraseed.com </t>
  </si>
  <si>
    <t xml:space="preserve">www.cropscience.bayer.us/brands/dekalb </t>
  </si>
  <si>
    <t xml:space="preserve">www.dynagroseed.com </t>
  </si>
  <si>
    <t xml:space="preserve">www.innvictis.com   </t>
  </si>
  <si>
    <t>loc</t>
  </si>
  <si>
    <t>entry</t>
  </si>
  <si>
    <t>YLD_1_a</t>
  </si>
  <si>
    <t>YLD_1_b</t>
  </si>
  <si>
    <t>MST_1_a</t>
  </si>
  <si>
    <t>MST_1_b</t>
  </si>
  <si>
    <t>PHGT_1_a</t>
  </si>
  <si>
    <t>PHGT_1_b</t>
  </si>
  <si>
    <t>EHGT_1_a</t>
  </si>
  <si>
    <t>EHGT_1_b</t>
  </si>
  <si>
    <t>LODG_1</t>
  </si>
  <si>
    <t>TW_1_a</t>
  </si>
  <si>
    <t>TW_1_b</t>
  </si>
  <si>
    <t>PROT_1_a</t>
  </si>
  <si>
    <t>PROT_1_b</t>
  </si>
  <si>
    <t>OIL_1_a</t>
  </si>
  <si>
    <t>OIL_1_b</t>
  </si>
  <si>
    <t>STAR_1_a</t>
  </si>
  <si>
    <t>STAR_1_b</t>
  </si>
  <si>
    <t>test</t>
  </si>
  <si>
    <t>early</t>
  </si>
  <si>
    <t>C25011</t>
  </si>
  <si>
    <t>C25012</t>
  </si>
  <si>
    <t>C25014</t>
  </si>
  <si>
    <t>C25018</t>
  </si>
  <si>
    <t>ET</t>
  </si>
  <si>
    <t>HN</t>
  </si>
  <si>
    <t>MI</t>
  </si>
  <si>
    <t>MN</t>
  </si>
  <si>
    <t>MT</t>
  </si>
  <si>
    <t>WT</t>
  </si>
  <si>
    <t>med</t>
  </si>
  <si>
    <t>C25002</t>
  </si>
  <si>
    <t>C25015</t>
  </si>
  <si>
    <t>full</t>
  </si>
  <si>
    <t>C25003</t>
  </si>
  <si>
    <t>C25022</t>
  </si>
  <si>
    <t>C25024</t>
  </si>
  <si>
    <t>avg</t>
  </si>
  <si>
    <t>StdErr</t>
  </si>
  <si>
    <t>LSD</t>
  </si>
  <si>
    <t>CV</t>
  </si>
  <si>
    <t>NumDF</t>
  </si>
  <si>
    <t>DenDF</t>
  </si>
  <si>
    <t>P</t>
  </si>
  <si>
    <t>FValue</t>
  </si>
  <si>
    <t>AvgSigDiff</t>
  </si>
  <si>
    <t>MaxSigDiff</t>
  </si>
  <si>
    <t>MinSigDiff</t>
  </si>
  <si>
    <t>Effect</t>
  </si>
  <si>
    <t>rowID</t>
  </si>
  <si>
    <t>year</t>
  </si>
  <si>
    <t>crop</t>
  </si>
  <si>
    <t>YLD_1</t>
  </si>
  <si>
    <t>Corn</t>
  </si>
  <si>
    <t>Early</t>
  </si>
  <si>
    <t>Mst_1</t>
  </si>
  <si>
    <t>TW_1</t>
  </si>
  <si>
    <t>Phgt_1</t>
  </si>
  <si>
    <t>Ehgt_1</t>
  </si>
  <si>
    <t>Lodg_1</t>
  </si>
  <si>
    <t>Prot_1</t>
  </si>
  <si>
    <t>Oil_1</t>
  </si>
  <si>
    <t>Star_1</t>
  </si>
  <si>
    <t>MST_1</t>
  </si>
  <si>
    <t>PHGT_1</t>
  </si>
  <si>
    <t>EHGT_1</t>
  </si>
  <si>
    <t>Med</t>
  </si>
  <si>
    <t>Full</t>
  </si>
  <si>
    <t>Innvictis A1254T</t>
  </si>
  <si>
    <t>Dyna-Gro D52TC66RIB</t>
  </si>
  <si>
    <t>Dekalb DKC 119-30</t>
  </si>
  <si>
    <t>Pioneer P18216PWE</t>
  </si>
  <si>
    <t>Innvictis A1792T</t>
  </si>
  <si>
    <t>Dyna-Gro D60TC45RIB</t>
  </si>
  <si>
    <t>Dekalb DKC 114-99</t>
  </si>
  <si>
    <t>Innvictis A1414T</t>
  </si>
  <si>
    <t>BT</t>
  </si>
  <si>
    <t>VT2P, HX1</t>
  </si>
  <si>
    <t>VT4P</t>
  </si>
  <si>
    <t>PWE</t>
  </si>
  <si>
    <t>P500</t>
  </si>
  <si>
    <t>AG</t>
  </si>
  <si>
    <t>Shady-Whitwell Complex</t>
  </si>
  <si>
    <t>Holston Loam</t>
  </si>
  <si>
    <t>Loring</t>
  </si>
  <si>
    <t>Grenada</t>
  </si>
  <si>
    <t>Dekalb (Bayer Crop Science)</t>
  </si>
  <si>
    <t>Brand / Company</t>
  </si>
  <si>
    <t>Dyna-Gro Seed (Nutrien Ag Solutions)</t>
  </si>
  <si>
    <t>James Griffin</t>
  </si>
  <si>
    <t>731-413-9825</t>
  </si>
  <si>
    <t>james.griffin1@bayer.com</t>
  </si>
  <si>
    <t>Chris Main</t>
  </si>
  <si>
    <t>986-256-2211</t>
  </si>
  <si>
    <t>chris.main@simplot.com</t>
  </si>
  <si>
    <t>ENL</t>
  </si>
  <si>
    <t>FOP</t>
  </si>
  <si>
    <t>AVBL</t>
  </si>
  <si>
    <t>CB</t>
  </si>
  <si>
    <t>Enlist</t>
  </si>
  <si>
    <t>Tolerance to 2,4-D, glyphosate, glufosinate, and FOPs</t>
  </si>
  <si>
    <t>FOP herbicide tolerance</t>
  </si>
  <si>
    <t>Glufosinate tolerance</t>
  </si>
  <si>
    <t xml:space="preserve">Glyphosate tolerance </t>
  </si>
  <si>
    <t xml:space="preserve">Protection from black cutworm, corn earworm, European corn borer, fall armywork, northern corn rootworm, stalk borer, sugarcane borer, southwestern corn borer, true armyworm, western bean cutworm, western corn rootworm. Glyphosate tolerance. </t>
  </si>
  <si>
    <t>PowerCorn Enlist</t>
  </si>
  <si>
    <t>Protection from European corn borer, fall armywork, and Southwestern corn borer. Tolerance to 2,4-D, glyphosate, glufosinate, and FOPs</t>
  </si>
  <si>
    <t>VT4Pro with RNAi Technology</t>
  </si>
  <si>
    <t>Bacillus Thuringiensis</t>
  </si>
  <si>
    <t>Corn Borer</t>
  </si>
  <si>
    <t>Varies</t>
  </si>
  <si>
    <t>Protection from corn borer</t>
  </si>
  <si>
    <t>www.greatheartseed.com</t>
  </si>
  <si>
    <t>217-737-6745</t>
  </si>
  <si>
    <t>Table 1.  Location information from University of Tennessee Institute of Agriculture (UTIA) AgResearch and Education Centers where corn hybrid tests were conducted in Tennessee in 2026.</t>
  </si>
  <si>
    <t>C26001</t>
  </si>
  <si>
    <t>C26004</t>
  </si>
  <si>
    <t>C26015</t>
  </si>
  <si>
    <t>C26018</t>
  </si>
  <si>
    <t>C26021</t>
  </si>
  <si>
    <t>C26022</t>
  </si>
  <si>
    <t>B-</t>
  </si>
  <si>
    <t>C26002</t>
  </si>
  <si>
    <t>C26005</t>
  </si>
  <si>
    <t>C26006</t>
  </si>
  <si>
    <t>C26013</t>
  </si>
  <si>
    <t>C26019</t>
  </si>
  <si>
    <t>C26020</t>
  </si>
  <si>
    <t>C26023</t>
  </si>
  <si>
    <t>C26003</t>
  </si>
  <si>
    <t>C26012</t>
  </si>
  <si>
    <t>C26014</t>
  </si>
  <si>
    <t>C26016</t>
  </si>
  <si>
    <t>C26017</t>
  </si>
  <si>
    <t>C26024</t>
  </si>
  <si>
    <t>Dekalb DKC 112-12RIB</t>
  </si>
  <si>
    <t>Dyna-Gro D50PN07RA</t>
  </si>
  <si>
    <t>Great Heart HT-7210TRE</t>
  </si>
  <si>
    <t>Great Heart HT-7335TRE</t>
  </si>
  <si>
    <t>Innvictis A0904TRIB</t>
  </si>
  <si>
    <t>Innvictis A1312VT2P</t>
  </si>
  <si>
    <t>Pioneer P10705PWE</t>
  </si>
  <si>
    <t>Revere 110-T50</t>
  </si>
  <si>
    <t>Revere 113-T73</t>
  </si>
  <si>
    <t>Dekalb DKC68-35</t>
  </si>
  <si>
    <t>Gateway 3919TRE</t>
  </si>
  <si>
    <t>Great Heart HT-7720TRE</t>
  </si>
  <si>
    <t>Innvictis A1776VT2P</t>
  </si>
  <si>
    <t>Innvictis A1993T</t>
  </si>
  <si>
    <t>Integra 6915 VT2P</t>
  </si>
  <si>
    <t>Revere 1839 </t>
  </si>
  <si>
    <t>Dekalb DKC 115-55</t>
  </si>
  <si>
    <t>Dyna-Gro D54TC77</t>
  </si>
  <si>
    <t>Dyna-Gro D55VC86RIB</t>
  </si>
  <si>
    <t>Gateway 4914TRE</t>
  </si>
  <si>
    <t>Pioneer P15395PWE</t>
  </si>
  <si>
    <t>Pioneer P16647PWE</t>
  </si>
  <si>
    <t>Revere 116-P44</t>
  </si>
  <si>
    <t>GENVT2P</t>
  </si>
  <si>
    <t>Insecticide and fungicide</t>
  </si>
  <si>
    <t>Lumivia® 250 +  Lumisure™ 250 +  Lumialza™</t>
  </si>
  <si>
    <t>P1250</t>
  </si>
  <si>
    <t>Table 16. Characteristics, as described by the seed company, of corn hybrids evaluated in yield tests in Tennessee during 2026.</t>
  </si>
  <si>
    <t>Non-Irrigated</t>
  </si>
  <si>
    <t>Almo</t>
  </si>
  <si>
    <t>Sango Silt Loam</t>
  </si>
  <si>
    <t>Table 18. Abbreviations used to identify biotech traits of corn grain hybrids evaluated in Tennessee during 2026.</t>
  </si>
  <si>
    <t>Gateway Seed</t>
  </si>
  <si>
    <t>Scott Patton</t>
  </si>
  <si>
    <t>870-995-1226</t>
  </si>
  <si>
    <t>scottie@gatewayseed.com</t>
  </si>
  <si>
    <t>gatewayseed.com</t>
  </si>
  <si>
    <t>Reed Trusty</t>
  </si>
  <si>
    <t>662-299-3205</t>
  </si>
  <si>
    <t>reed,trusty@revereseed.com</t>
  </si>
  <si>
    <t>Table 17. Contact information for corn hybrid seed companies evaluated in yield tests in Tennessee during 2026.</t>
  </si>
  <si>
    <t>Table 4.  Mean yield and agronomic traits of 11 early-season (&lt;114 DAP) corn hybrids evaluated in small plot replicated trials at eight AgResearch and Education Center locations in Tennessee during 2026.</t>
  </si>
  <si>
    <t xml:space="preserve">Table 5.  Mean yields across and by location of 11 early-season (&lt;114 DAP) corn hybrids evaluated in replicated small plot trials at eight AgResearch and Education Center locations in Tennessee during 2026. </t>
  </si>
  <si>
    <t xml:space="preserve">Table 8.  Mean yield and agronomic traits of 10 medium-season (114-116 DAP) corn hybrids evaluated in small plot replicated trials at eight AgResearch and Education Center locations in Tennessee during 2026. </t>
  </si>
  <si>
    <t xml:space="preserve">Table 9.  Mean yields across and by location of 9 medium-season (114 - 116 DAP) corn hybrids evaluated in replicated small plot trials at eight AgResearch and Education Center locations in Tennessee during 2026. </t>
  </si>
  <si>
    <t xml:space="preserve">Table 12.  Mean yield and agronomic traits of 11 full-season (&gt;116 DAP) corn hybrids evaluated in small plot replicated trials at eight AgResearch and Education Center locations in Tennessee during 2026. </t>
  </si>
  <si>
    <t xml:space="preserve">Table 13.  Mean yields across and by location of 11 full-season (&gt;116 DAP) corn hybrids evaluated in replicated small plot trials at eight AgResearch and Education Center locations in Tennessee during 2026. </t>
  </si>
  <si>
    <t xml:space="preserve">Table A-1.  Mean yield and agronomic traits of 11 early-season (&lt;114 DAP) corn hybrids evaluated in small plot replicated trials with irrigation at the East Tennessee AgResearch and Education Center in Knoxville, Tennessee during 2026. </t>
  </si>
  <si>
    <t xml:space="preserve">Table A-2.  Mean yield and agronomic traits of 9 medium-season (114-116 DAP) corn hybrids evaluated at the East Tennessee AgResearch and Education Center in Knoxville, Tennessee during 2026. </t>
  </si>
  <si>
    <t>Table A-3.  Mean yield and agronomic traits of 11 full-season (&gt;116 DAP) corn hybrids evaluated in small plot replicated trials with irrigation at the East Tennessee AgResearch and Education Center in Knoxville, Tennessee during 2026.</t>
  </si>
  <si>
    <t xml:space="preserve">Table A-4.  Mean yield and agronomic traits of 11 early-season (&lt;114 DAP) corn hybrids evaluated in small plot replicated trials with irrigation at the Northeast Tennessee AgResearch and Education Center in Greeneville, Tennessee during 2026. </t>
  </si>
  <si>
    <t>Table A-5.  Mean yield and agronomic traits of 9 medium-season (114-116 DAP) corn hybrids evaluated in small plot replicated trials with irrigation at the Northeast Tennessee AgResearch and Education Center in Greeneville, Tennessee during 2026.</t>
  </si>
  <si>
    <t>Table A-6.  Mean yield and agronomic traits of 11 full-season (&gt;116 DAP) corn hybrids evaluated in small plot replicated trials with irrigation at the East Tennessee AgResearch and Education Center in Knoxville, Tennessee during 2026.</t>
  </si>
  <si>
    <t xml:space="preserve">Table A-7.  Mean yield and agronomic traits of 11 early-season (&lt;114 DAP) corn hybrids evaluated in small plot replicated trials without irrigation at the Highland Rim AgResearch and Education Center in Springfield, Tennessee during 2026. </t>
  </si>
  <si>
    <t>Table A-8.  Mean yield and agronomic traits of 9 medium-season (114-116 DAP) corn hybrids evaluated in small plot replicated trials with irrigation at the Highland Rim AgResearch and Education Center in Springfield, Tennessee during 2026.</t>
  </si>
  <si>
    <t xml:space="preserve">Table A-9.  Mean yield and agronomic traits of 11 full-season (&gt;116 DAP) corn hybrids evaluated in small plot replicated trials with irrigation at the Highland Rim AgResearch and Education Center in Springfield, Tennessee during 2026. </t>
  </si>
  <si>
    <t xml:space="preserve">Table A-10.  Mean yield and agronomic traits of 11 early-season (&lt;114 DAP) corn hybrids evaluated in small plot replicated trials without irrigation at the Highland Rim AgResearch and Education Center in Springfield, Tennessee during 2026. </t>
  </si>
  <si>
    <t xml:space="preserve">Table A-10.  Mean yield and agronomic traits of 9 early-season (&lt;114 DAP) corn hybrids evaluated in small plot replicated trials without irrigation at the Highland Rim AgResearch and Education Center in Springfield, Tennessee during 2026. </t>
  </si>
  <si>
    <t xml:space="preserve">Table A-12.  Mean yield and agronomic traits of 11 full-season (&gt;116 DAP) corn hybrids evaluated in small plot replicated trials without irrigation at the Highland Rim AgResearch and Education Center in Springfield, Tennessee during 2026. </t>
  </si>
  <si>
    <t xml:space="preserve">Table A-13.  Mean yield and agronomic traits of 11 early-season (&lt;114 DAP) corn hybrids evaluated in small plot replicated trials without irrigation at the Middle Tennessee AgResearch and Education Center in Spring Hill, Tennessee during 2026. </t>
  </si>
  <si>
    <t>Table A-14.  Mean yield and agronomic traits of 9 medium-season (114-116 DAP) corn hybrids evaluated in small plot replicated trials without irrigation at the Middle Tennessee AgResearch and Education Center in Spring Hill, Tennessee during 2026.</t>
  </si>
  <si>
    <t xml:space="preserve">Table A-15.  Mean yield and agronomic traits of 11 full-season (&gt;116 DAP) corn hybrids evaluated in small plot replicated trials without irrigation at the Middle Tennessee AgResearch and Education Center in Spring Hill, Tennessee during 2026. </t>
  </si>
  <si>
    <t>Table A-16.  Mean yield and agronomic traits of 11 early-season (&lt;114 DAP) corn hybrids evaluated in small plot replicated trials with irrigation at the AgResearch and Education Center at Milan in Milan, Tennessee during 2026.</t>
  </si>
  <si>
    <t xml:space="preserve">Table A-17.  Mean yield and agronomic traits of 9 medium-season (114-116 DAP) corn hybrids evaluated in small plot replicated trials with irrigation at the AgResearch and Education Center at Milan in Milan, Tennessee during 2026. </t>
  </si>
  <si>
    <t>Table A-18.  Mean yield and agronomic traits of 11 full-season (&gt;116 DAP) corn hybrids evaluated in small plot replicated trials with irrigation at the AgResearch and Education Center at Milan in Milan, Tennessee during 2026.</t>
  </si>
  <si>
    <t xml:space="preserve">Table A-19.  Mean yield and agronomic traits of 11 early-season (&lt;114 DAP) corn hybrids evaluated in small plot replicated trials without irrigation at the AgResearch and Education Center at Milan in Milan, Tennessee during 2026. </t>
  </si>
  <si>
    <t>Table A-20.  Mean yield and agronomic traits of 9 medium-season (114-116 DAP) corn hybrids evaluated in small plot replicated trials without irrigation at the AgResearch and Education Center at Milan in Milan, Tennessee during 2026.</t>
  </si>
  <si>
    <t>Table A-21.  Mean yield and agronomic traits of 11 full-season (&gt;116 DAP) corn hybrids evaluated in small plot replicated trials without irrigation at the AgResearch and Education Center at Milan in Milan, Tennessee during 2026.</t>
  </si>
  <si>
    <t xml:space="preserve">Table A-122.  Mean yield and agronomic traits of 11 early-season (&lt;114 DAP) corn hybrids evaluated in small plot replicated trials with irrigation at the West Tennessee AgResearch and Education Center in Jackson, Tennessee during 2026. </t>
  </si>
  <si>
    <t>Table A-23.  Mean yield and agronomic traits of 9 medium-season (114-116 DAP) corn hybrids evaluated in small plot replicated trials with irrigation at the West Tennessee AgResearch and Education Center in Jackson, Tennessee during 2026.</t>
  </si>
  <si>
    <t>Table A-24.  Mean yield and agronomic traits of 11 full-season (&gt;116 DAP) corn hybrids evaluated in small plot replicated trials with irrigation at the West Tennessee AgResearch and Education Center in Jackson, Tennessee during 2026.</t>
  </si>
  <si>
    <t>Pioneer (Vylor)</t>
  </si>
  <si>
    <t>Kyle Holmberg</t>
  </si>
  <si>
    <t>317-671-1719</t>
  </si>
  <si>
    <t>kyle.holmberg@vylor.com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</si>
</sst>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4" formatCode="0.0"/>
    <numFmt numFmtId="165" formatCode="[$-409]mmmm\ d\,\ yyyy;@"/>
  </numFmts>
  <fonts count="4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b/>
      <vertAlign val="superscript"/>
      <sz val="10"/>
      <name val="Arial"/>
      <family val="2"/>
    </font>
    <font>
      <vertAlign val="superscript"/>
      <sz val="10"/>
      <name val="Arial"/>
      <family val="2"/>
    </font>
    <font>
      <sz val="8"/>
      <name val="Arial"/>
      <family val="2"/>
    </font>
    <font>
      <vertAlign val="superscript"/>
      <sz val="8"/>
      <name val="Arial"/>
      <family val="2"/>
    </font>
    <font>
      <sz val="10"/>
      <name val="MS Sans Serif"/>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MS Sans Serif"/>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rgb="FF000000"/>
      <name val="Arial"/>
      <family val="2"/>
    </font>
    <font>
      <b/>
      <sz val="10"/>
      <color theme="0"/>
      <name val="Arial"/>
      <family val="2"/>
    </font>
    <font>
      <b/>
      <vertAlign val="superscript"/>
      <sz val="10"/>
      <color theme="0"/>
      <name val="Arial"/>
      <family val="2"/>
    </font>
    <font>
      <b/>
      <i/>
      <sz val="10"/>
      <color theme="0"/>
      <name val="Arial"/>
      <family val="2"/>
    </font>
    <font>
      <b/>
      <vertAlign val="subscript"/>
      <sz val="10"/>
      <color theme="0"/>
      <name val="Arial"/>
      <family val="2"/>
    </font>
    <font>
      <sz val="10"/>
      <color theme="0" tint="-0.499984740745262"/>
      <name val="Arial"/>
      <family val="2"/>
    </font>
    <font>
      <b/>
      <vertAlign val="superscript"/>
      <sz val="10"/>
      <color theme="0"/>
      <name val="Calibri"/>
      <family val="2"/>
    </font>
    <font>
      <sz val="10"/>
      <color rgb="FF000000"/>
      <name val="Courier New"/>
      <family val="3"/>
    </font>
    <font>
      <sz val="10"/>
      <color rgb="FF008000"/>
      <name val="Courier New"/>
      <family val="3"/>
    </font>
    <font>
      <sz val="10"/>
      <color theme="1"/>
      <name val="Arial"/>
      <family val="2"/>
    </font>
    <font>
      <u/>
      <sz val="10"/>
      <color theme="10"/>
      <name val="Arial"/>
      <family val="2"/>
    </font>
    <font>
      <sz val="10"/>
      <name val="Arial"/>
      <family val="2"/>
    </font>
    <font>
      <i/>
      <sz val="10"/>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1" tint="0.49998474074526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499984740745262"/>
        <bgColor theme="1" tint="0.499984740745262"/>
      </patternFill>
    </fill>
    <fill>
      <patternFill patternType="solid">
        <fgColor theme="0"/>
        <bgColor theme="0"/>
      </patternFill>
    </fill>
    <fill>
      <patternFill patternType="solid">
        <fgColor theme="0" tint="-0.34998626667073579"/>
        <bgColor indexed="64"/>
      </patternFill>
    </fill>
    <fill>
      <patternFill patternType="solid">
        <fgColor theme="0"/>
        <bgColor indexed="64"/>
      </patternFill>
    </fill>
    <fill>
      <patternFill patternType="solid">
        <fgColor theme="0"/>
        <bgColor theme="0" tint="-0.24994659260841701"/>
      </patternFill>
    </fill>
    <fill>
      <patternFill patternType="solid">
        <fgColor theme="8" tint="0.79998168889431442"/>
        <bgColor indexed="64"/>
      </patternFill>
    </fill>
  </fills>
  <borders count="4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style="medium">
        <color indexed="64"/>
      </bottom>
      <diagonal/>
    </border>
    <border>
      <left/>
      <right/>
      <top style="thin">
        <color indexed="64"/>
      </top>
      <bottom/>
      <diagonal/>
    </border>
    <border>
      <left/>
      <right/>
      <top style="thin">
        <color indexed="64"/>
      </top>
      <bottom style="thin">
        <color indexed="64"/>
      </bottom>
      <diagonal/>
    </border>
    <border>
      <left/>
      <right/>
      <top style="medium">
        <color indexed="64"/>
      </top>
      <bottom/>
      <diagonal/>
    </border>
    <border>
      <left/>
      <right/>
      <top/>
      <bottom style="medium">
        <color auto="1"/>
      </bottom>
      <diagonal/>
    </border>
    <border>
      <left style="thin">
        <color indexed="64"/>
      </left>
      <right/>
      <top style="thin">
        <color indexed="64"/>
      </top>
      <bottom/>
      <diagonal/>
    </border>
    <border>
      <left/>
      <right/>
      <top/>
      <bottom style="medium">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bottom style="medium">
        <color auto="1"/>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bottom style="medium">
        <color auto="1"/>
      </bottom>
      <diagonal/>
    </border>
    <border>
      <left/>
      <right style="medium">
        <color indexed="64"/>
      </right>
      <top/>
      <bottom style="medium">
        <color auto="1"/>
      </bottom>
      <diagonal/>
    </border>
    <border>
      <left/>
      <right/>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auto="1"/>
      </bottom>
      <diagonal/>
    </border>
    <border>
      <left/>
      <right/>
      <top/>
      <bottom style="medium">
        <color auto="1"/>
      </bottom>
      <diagonal/>
    </border>
    <border>
      <left style="medium">
        <color indexed="64"/>
      </left>
      <right/>
      <top/>
      <bottom style="medium">
        <color auto="1"/>
      </bottom>
      <diagonal/>
    </border>
    <border>
      <left/>
      <right style="medium">
        <color indexed="64"/>
      </right>
      <top/>
      <bottom style="medium">
        <color auto="1"/>
      </bottom>
      <diagonal/>
    </border>
    <border>
      <left style="medium">
        <color indexed="64"/>
      </left>
      <right style="medium">
        <color indexed="64"/>
      </right>
      <top/>
      <bottom style="medium">
        <color auto="1"/>
      </bottom>
      <diagonal/>
    </border>
    <border>
      <left/>
      <right/>
      <top style="thick">
        <color auto="1"/>
      </top>
      <bottom/>
      <diagonal/>
    </border>
  </borders>
  <cellStyleXfs count="74">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27" fillId="0" borderId="0"/>
    <xf numFmtId="0" fontId="27" fillId="0" borderId="0"/>
    <xf numFmtId="0" fontId="13" fillId="0" borderId="0"/>
    <xf numFmtId="0" fontId="13" fillId="0" borderId="0"/>
    <xf numFmtId="0" fontId="27" fillId="0" borderId="0"/>
    <xf numFmtId="0" fontId="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6" fillId="0" borderId="0"/>
    <xf numFmtId="0" fontId="6" fillId="23" borderId="7" applyNumberFormat="0" applyFont="0" applyAlignment="0" applyProtection="0"/>
    <xf numFmtId="0" fontId="28" fillId="20" borderId="8" applyNumberFormat="0" applyAlignment="0" applyProtection="0"/>
    <xf numFmtId="0" fontId="29" fillId="0" borderId="0" applyNumberFormat="0" applyFill="0" applyBorder="0" applyAlignment="0" applyProtection="0"/>
    <xf numFmtId="0" fontId="30" fillId="0" borderId="9" applyNumberFormat="0" applyFill="0" applyAlignment="0" applyProtection="0"/>
    <xf numFmtId="0" fontId="31" fillId="0" borderId="0" applyNumberFormat="0" applyFill="0" applyBorder="0" applyAlignment="0" applyProtection="0"/>
    <xf numFmtId="0" fontId="6" fillId="0" borderId="0"/>
    <xf numFmtId="0" fontId="6" fillId="0" borderId="0"/>
    <xf numFmtId="0" fontId="5" fillId="0" borderId="0"/>
    <xf numFmtId="0" fontId="4" fillId="0" borderId="0"/>
    <xf numFmtId="0" fontId="4" fillId="0" borderId="0"/>
    <xf numFmtId="43" fontId="4" fillId="0" borderId="0" applyFont="0" applyFill="0" applyBorder="0" applyAlignment="0" applyProtection="0"/>
    <xf numFmtId="0" fontId="3" fillId="0" borderId="0"/>
    <xf numFmtId="0" fontId="6" fillId="0" borderId="0"/>
    <xf numFmtId="0" fontId="2" fillId="0" borderId="0"/>
    <xf numFmtId="9" fontId="6" fillId="0" borderId="0" applyFont="0" applyFill="0" applyBorder="0" applyAlignment="0" applyProtection="0"/>
    <xf numFmtId="0" fontId="2" fillId="0" borderId="0"/>
    <xf numFmtId="0" fontId="1" fillId="0" borderId="0"/>
    <xf numFmtId="0" fontId="1" fillId="0" borderId="0"/>
    <xf numFmtId="0" fontId="1" fillId="0" borderId="0"/>
    <xf numFmtId="0" fontId="42" fillId="0" borderId="0" applyNumberFormat="0" applyFill="0" applyBorder="0" applyAlignment="0" applyProtection="0"/>
    <xf numFmtId="9" fontId="43" fillId="0" borderId="0" applyFont="0" applyFill="0" applyBorder="0" applyAlignment="0" applyProtection="0"/>
  </cellStyleXfs>
  <cellXfs count="306">
    <xf numFmtId="0" fontId="0" fillId="0" borderId="0" xfId="0"/>
    <xf numFmtId="0" fontId="7" fillId="0" borderId="0" xfId="0" applyFont="1"/>
    <xf numFmtId="0" fontId="0" fillId="0" borderId="0" xfId="0" applyAlignment="1">
      <alignment horizontal="center"/>
    </xf>
    <xf numFmtId="0" fontId="7" fillId="0" borderId="0" xfId="0" applyFont="1" applyAlignment="1">
      <alignment horizontal="center"/>
    </xf>
    <xf numFmtId="0" fontId="10" fillId="0" borderId="0" xfId="0" applyFont="1"/>
    <xf numFmtId="0" fontId="7" fillId="0" borderId="0" xfId="0" applyFont="1" applyAlignment="1">
      <alignment horizontal="left" vertical="top"/>
    </xf>
    <xf numFmtId="0" fontId="11" fillId="0" borderId="0" xfId="0" applyFont="1"/>
    <xf numFmtId="0" fontId="11" fillId="0" borderId="0" xfId="0" applyFont="1" applyAlignment="1">
      <alignment horizontal="left"/>
    </xf>
    <xf numFmtId="1" fontId="8" fillId="0" borderId="0" xfId="0" applyNumberFormat="1" applyFont="1" applyAlignment="1">
      <alignment horizontal="center"/>
    </xf>
    <xf numFmtId="1" fontId="7" fillId="0" borderId="0" xfId="0" applyNumberFormat="1" applyFont="1" applyAlignment="1">
      <alignment horizontal="center"/>
    </xf>
    <xf numFmtId="164" fontId="7" fillId="0" borderId="0" xfId="0" quotePrefix="1" applyNumberFormat="1" applyFont="1" applyAlignment="1">
      <alignment horizontal="center"/>
    </xf>
    <xf numFmtId="0" fontId="0" fillId="0" borderId="0" xfId="0" applyAlignment="1">
      <alignment horizontal="left"/>
    </xf>
    <xf numFmtId="0" fontId="7" fillId="0" borderId="0" xfId="0" applyFont="1" applyAlignment="1">
      <alignment horizontal="center" vertical="top"/>
    </xf>
    <xf numFmtId="0" fontId="6" fillId="0" borderId="0" xfId="0" applyFont="1"/>
    <xf numFmtId="0" fontId="7" fillId="0" borderId="0" xfId="58" applyFont="1"/>
    <xf numFmtId="0" fontId="6" fillId="0" borderId="0" xfId="58"/>
    <xf numFmtId="0" fontId="6" fillId="0" borderId="0" xfId="39" applyFont="1" applyAlignment="1">
      <alignment vertical="top"/>
    </xf>
    <xf numFmtId="0" fontId="6" fillId="0" borderId="0" xfId="39" applyFont="1"/>
    <xf numFmtId="0" fontId="6" fillId="0" borderId="0" xfId="0" applyFont="1" applyAlignment="1">
      <alignment horizontal="center" vertical="top"/>
    </xf>
    <xf numFmtId="0" fontId="7" fillId="0" borderId="0" xfId="39" applyFont="1"/>
    <xf numFmtId="0" fontId="7" fillId="0" borderId="10" xfId="58" applyFont="1" applyBorder="1"/>
    <xf numFmtId="0" fontId="6" fillId="0" borderId="10" xfId="39" applyFont="1" applyBorder="1"/>
    <xf numFmtId="0" fontId="33" fillId="25" borderId="0" xfId="0" applyFont="1" applyFill="1"/>
    <xf numFmtId="0" fontId="33" fillId="24" borderId="16" xfId="0" applyFont="1" applyFill="1" applyBorder="1" applyAlignment="1">
      <alignment wrapText="1"/>
    </xf>
    <xf numFmtId="0" fontId="33" fillId="25" borderId="16" xfId="0" applyFont="1" applyFill="1" applyBorder="1" applyAlignment="1">
      <alignment wrapText="1"/>
    </xf>
    <xf numFmtId="0" fontId="37" fillId="0" borderId="0" xfId="39" applyFont="1"/>
    <xf numFmtId="0" fontId="33" fillId="25" borderId="11" xfId="39" applyFont="1" applyFill="1" applyBorder="1"/>
    <xf numFmtId="0" fontId="33" fillId="25" borderId="11" xfId="39" applyFont="1" applyFill="1" applyBorder="1" applyAlignment="1">
      <alignment vertical="top"/>
    </xf>
    <xf numFmtId="0" fontId="6" fillId="0" borderId="0" xfId="0" applyFont="1" applyAlignment="1">
      <alignment horizontal="center"/>
    </xf>
    <xf numFmtId="0" fontId="6" fillId="0" borderId="0" xfId="59"/>
    <xf numFmtId="0" fontId="7" fillId="0" borderId="0" xfId="59" applyFont="1"/>
    <xf numFmtId="0" fontId="6" fillId="28" borderId="0" xfId="0" applyFont="1" applyFill="1"/>
    <xf numFmtId="0" fontId="0" fillId="28" borderId="0" xfId="0" applyFill="1"/>
    <xf numFmtId="0" fontId="33" fillId="29" borderId="0" xfId="0" applyFont="1" applyFill="1" applyAlignment="1">
      <alignment horizontal="left"/>
    </xf>
    <xf numFmtId="0" fontId="33" fillId="24" borderId="0" xfId="0" applyFont="1" applyFill="1" applyAlignment="1">
      <alignment horizontal="left"/>
    </xf>
    <xf numFmtId="0" fontId="33" fillId="29" borderId="0" xfId="0" applyFont="1" applyFill="1"/>
    <xf numFmtId="0" fontId="6" fillId="0" borderId="0" xfId="42" applyFont="1"/>
    <xf numFmtId="0" fontId="0" fillId="0" borderId="17" xfId="0" applyBorder="1" applyAlignment="1">
      <alignment horizontal="center"/>
    </xf>
    <xf numFmtId="1" fontId="7" fillId="0" borderId="0" xfId="0" applyNumberFormat="1" applyFont="1" applyAlignment="1">
      <alignment horizontal="right"/>
    </xf>
    <xf numFmtId="1" fontId="7" fillId="0" borderId="0" xfId="0" applyNumberFormat="1" applyFont="1" applyAlignment="1">
      <alignment horizontal="left"/>
    </xf>
    <xf numFmtId="0" fontId="7" fillId="0" borderId="0" xfId="0" applyFont="1" applyAlignment="1">
      <alignment horizontal="left"/>
    </xf>
    <xf numFmtId="0" fontId="33" fillId="29" borderId="14" xfId="0" applyFont="1" applyFill="1" applyBorder="1"/>
    <xf numFmtId="0" fontId="33" fillId="29" borderId="14" xfId="0" applyFont="1" applyFill="1" applyBorder="1" applyAlignment="1">
      <alignment horizontal="left"/>
    </xf>
    <xf numFmtId="0" fontId="37" fillId="27" borderId="14" xfId="0" applyFont="1" applyFill="1" applyBorder="1" applyAlignment="1">
      <alignment horizontal="justify" vertical="top" wrapText="1"/>
    </xf>
    <xf numFmtId="3" fontId="37" fillId="27" borderId="14" xfId="0" applyNumberFormat="1" applyFont="1" applyFill="1" applyBorder="1" applyAlignment="1">
      <alignment horizontal="center" vertical="top" wrapText="1"/>
    </xf>
    <xf numFmtId="0" fontId="37" fillId="27" borderId="14" xfId="0" applyFont="1" applyFill="1" applyBorder="1" applyAlignment="1">
      <alignment horizontal="left" vertical="top" wrapText="1"/>
    </xf>
    <xf numFmtId="0" fontId="6" fillId="0" borderId="0" xfId="0" applyFont="1" applyAlignment="1">
      <alignment horizontal="left"/>
    </xf>
    <xf numFmtId="0" fontId="0" fillId="0" borderId="17" xfId="0" applyBorder="1" applyAlignment="1">
      <alignment horizontal="left"/>
    </xf>
    <xf numFmtId="0" fontId="33" fillId="25" borderId="11" xfId="0" applyFont="1" applyFill="1" applyBorder="1" applyAlignment="1">
      <alignment horizontal="left" wrapText="1"/>
    </xf>
    <xf numFmtId="0" fontId="33" fillId="25" borderId="11" xfId="0" applyFont="1" applyFill="1" applyBorder="1" applyAlignment="1">
      <alignment horizontal="center" wrapText="1"/>
    </xf>
    <xf numFmtId="0" fontId="6" fillId="28" borderId="14" xfId="0" applyFont="1" applyFill="1" applyBorder="1"/>
    <xf numFmtId="165" fontId="37" fillId="27" borderId="14" xfId="0" applyNumberFormat="1" applyFont="1" applyFill="1" applyBorder="1" applyAlignment="1">
      <alignment horizontal="left" vertical="top" wrapText="1"/>
    </xf>
    <xf numFmtId="0" fontId="6" fillId="0" borderId="17" xfId="0" applyFont="1" applyBorder="1" applyAlignment="1">
      <alignment horizontal="left"/>
    </xf>
    <xf numFmtId="0" fontId="37" fillId="27" borderId="14" xfId="0" applyFont="1" applyFill="1" applyBorder="1" applyAlignment="1">
      <alignment horizontal="left"/>
    </xf>
    <xf numFmtId="0" fontId="39" fillId="0" borderId="0" xfId="0" applyFont="1" applyAlignment="1">
      <alignment vertical="center"/>
    </xf>
    <xf numFmtId="0" fontId="40" fillId="0" borderId="0" xfId="0" applyFont="1" applyAlignment="1">
      <alignment vertical="center"/>
    </xf>
    <xf numFmtId="1" fontId="6" fillId="28" borderId="0" xfId="0" applyNumberFormat="1" applyFont="1" applyFill="1" applyAlignment="1">
      <alignment horizontal="left"/>
    </xf>
    <xf numFmtId="1" fontId="6" fillId="28" borderId="0" xfId="0" applyNumberFormat="1" applyFont="1" applyFill="1" applyAlignment="1">
      <alignment horizontal="right"/>
    </xf>
    <xf numFmtId="0" fontId="7" fillId="0" borderId="0" xfId="0" quotePrefix="1" applyFont="1" applyAlignment="1">
      <alignment horizontal="left"/>
    </xf>
    <xf numFmtId="1" fontId="8" fillId="0" borderId="0" xfId="0" applyNumberFormat="1" applyFont="1" applyAlignment="1">
      <alignment horizontal="left"/>
    </xf>
    <xf numFmtId="0" fontId="10" fillId="0" borderId="0" xfId="0" applyFont="1" applyAlignment="1">
      <alignment horizontal="left"/>
    </xf>
    <xf numFmtId="1" fontId="6" fillId="28" borderId="14" xfId="0" applyNumberFormat="1" applyFont="1" applyFill="1" applyBorder="1" applyAlignment="1">
      <alignment horizontal="left"/>
    </xf>
    <xf numFmtId="1" fontId="33" fillId="29" borderId="14" xfId="0" quotePrefix="1" applyNumberFormat="1" applyFont="1" applyFill="1" applyBorder="1" applyAlignment="1">
      <alignment horizontal="left"/>
    </xf>
    <xf numFmtId="164" fontId="7" fillId="0" borderId="0" xfId="0" quotePrefix="1" applyNumberFormat="1" applyFont="1" applyAlignment="1">
      <alignment horizontal="left"/>
    </xf>
    <xf numFmtId="0" fontId="8" fillId="0" borderId="0" xfId="0" applyFont="1" applyAlignment="1">
      <alignment horizontal="left"/>
    </xf>
    <xf numFmtId="0" fontId="9" fillId="0" borderId="0" xfId="0" applyFont="1" applyAlignment="1">
      <alignment horizontal="left"/>
    </xf>
    <xf numFmtId="0" fontId="12" fillId="0" borderId="0" xfId="0" applyFont="1" applyAlignment="1">
      <alignment horizontal="left"/>
    </xf>
    <xf numFmtId="164" fontId="0" fillId="0" borderId="0" xfId="0" applyNumberFormat="1" applyAlignment="1">
      <alignment horizontal="left"/>
    </xf>
    <xf numFmtId="0" fontId="7" fillId="0" borderId="0" xfId="0" quotePrefix="1" applyFont="1" applyAlignment="1">
      <alignment horizontal="right"/>
    </xf>
    <xf numFmtId="1" fontId="8" fillId="0" borderId="0" xfId="0" applyNumberFormat="1" applyFont="1" applyAlignment="1">
      <alignment horizontal="right"/>
    </xf>
    <xf numFmtId="0" fontId="10" fillId="0" borderId="0" xfId="0" applyFont="1" applyAlignment="1">
      <alignment horizontal="right"/>
    </xf>
    <xf numFmtId="0" fontId="0" fillId="0" borderId="0" xfId="0" applyAlignment="1">
      <alignment horizontal="right"/>
    </xf>
    <xf numFmtId="1" fontId="33" fillId="29" borderId="14" xfId="0" quotePrefix="1" applyNumberFormat="1" applyFont="1" applyFill="1" applyBorder="1" applyAlignment="1">
      <alignment horizontal="right"/>
    </xf>
    <xf numFmtId="164" fontId="7" fillId="0" borderId="0" xfId="0" quotePrefix="1" applyNumberFormat="1" applyFont="1" applyAlignment="1">
      <alignment horizontal="right"/>
    </xf>
    <xf numFmtId="0" fontId="7" fillId="0" borderId="0" xfId="0" applyFont="1" applyAlignment="1">
      <alignment horizontal="right"/>
    </xf>
    <xf numFmtId="0" fontId="8" fillId="0" borderId="0" xfId="0" applyFont="1" applyAlignment="1">
      <alignment horizontal="right"/>
    </xf>
    <xf numFmtId="0" fontId="9" fillId="0" borderId="0" xfId="0" applyFont="1" applyAlignment="1">
      <alignment horizontal="right"/>
    </xf>
    <xf numFmtId="164" fontId="33" fillId="29" borderId="14" xfId="0" quotePrefix="1" applyNumberFormat="1" applyFont="1" applyFill="1" applyBorder="1" applyAlignment="1">
      <alignment horizontal="right"/>
    </xf>
    <xf numFmtId="0" fontId="12" fillId="0" borderId="0" xfId="0" applyFont="1" applyAlignment="1">
      <alignment horizontal="right"/>
    </xf>
    <xf numFmtId="0" fontId="11" fillId="0" borderId="0" xfId="0" applyFont="1" applyAlignment="1">
      <alignment horizontal="right"/>
    </xf>
    <xf numFmtId="164" fontId="0" fillId="0" borderId="0" xfId="0" applyNumberFormat="1" applyAlignment="1">
      <alignment horizontal="right"/>
    </xf>
    <xf numFmtId="0" fontId="6" fillId="0" borderId="0" xfId="52"/>
    <xf numFmtId="0" fontId="37" fillId="27" borderId="14" xfId="39" applyFont="1" applyFill="1" applyBorder="1" applyAlignment="1">
      <alignment vertical="top"/>
    </xf>
    <xf numFmtId="0" fontId="37" fillId="27" borderId="14" xfId="39" applyFont="1" applyFill="1" applyBorder="1" applyAlignment="1">
      <alignment vertical="top" wrapText="1"/>
    </xf>
    <xf numFmtId="0" fontId="7" fillId="0" borderId="0" xfId="0" applyFont="1" applyAlignment="1">
      <alignment horizontal="left" vertical="top" wrapText="1"/>
    </xf>
    <xf numFmtId="0" fontId="7" fillId="0" borderId="0" xfId="59" applyFont="1" applyAlignment="1">
      <alignment horizontal="center"/>
    </xf>
    <xf numFmtId="1" fontId="7" fillId="0" borderId="0" xfId="59" applyNumberFormat="1" applyFont="1" applyAlignment="1">
      <alignment horizontal="left"/>
    </xf>
    <xf numFmtId="1" fontId="7" fillId="0" borderId="0" xfId="59" applyNumberFormat="1" applyFont="1" applyAlignment="1">
      <alignment horizontal="right"/>
    </xf>
    <xf numFmtId="0" fontId="11" fillId="0" borderId="0" xfId="59" applyFont="1"/>
    <xf numFmtId="0" fontId="11" fillId="0" borderId="0" xfId="59" applyFont="1" applyAlignment="1">
      <alignment horizontal="left"/>
    </xf>
    <xf numFmtId="164" fontId="7" fillId="0" borderId="0" xfId="59" applyNumberFormat="1" applyFont="1" applyAlignment="1">
      <alignment horizontal="center"/>
    </xf>
    <xf numFmtId="164" fontId="7" fillId="0" borderId="0" xfId="59" applyNumberFormat="1" applyFont="1" applyAlignment="1">
      <alignment horizontal="left"/>
    </xf>
    <xf numFmtId="164" fontId="7" fillId="0" borderId="0" xfId="59" applyNumberFormat="1" applyFont="1" applyAlignment="1">
      <alignment horizontal="right"/>
    </xf>
    <xf numFmtId="0" fontId="33" fillId="25" borderId="0" xfId="59" applyFont="1" applyFill="1"/>
    <xf numFmtId="0" fontId="33" fillId="29" borderId="0" xfId="59" applyFont="1" applyFill="1"/>
    <xf numFmtId="0" fontId="33" fillId="25" borderId="12" xfId="59" applyFont="1" applyFill="1" applyBorder="1" applyAlignment="1">
      <alignment horizontal="center" wrapText="1"/>
    </xf>
    <xf numFmtId="0" fontId="33" fillId="25" borderId="12" xfId="59" applyFont="1" applyFill="1" applyBorder="1" applyAlignment="1">
      <alignment horizontal="left" wrapText="1"/>
    </xf>
    <xf numFmtId="0" fontId="33" fillId="24" borderId="12" xfId="59" applyFont="1" applyFill="1" applyBorder="1" applyAlignment="1">
      <alignment wrapText="1"/>
    </xf>
    <xf numFmtId="0" fontId="33" fillId="24" borderId="12" xfId="59" applyFont="1" applyFill="1" applyBorder="1"/>
    <xf numFmtId="0" fontId="33" fillId="24" borderId="16" xfId="59" applyFont="1" applyFill="1" applyBorder="1" applyAlignment="1">
      <alignment wrapText="1"/>
    </xf>
    <xf numFmtId="0" fontId="0" fillId="31" borderId="14" xfId="0" applyFill="1" applyBorder="1"/>
    <xf numFmtId="0" fontId="0" fillId="31" borderId="0" xfId="0" applyFill="1"/>
    <xf numFmtId="1" fontId="6" fillId="31" borderId="0" xfId="0" applyNumberFormat="1" applyFont="1" applyFill="1" applyAlignment="1">
      <alignment horizontal="right"/>
    </xf>
    <xf numFmtId="1" fontId="33" fillId="29" borderId="14" xfId="59" quotePrefix="1" applyNumberFormat="1" applyFont="1" applyFill="1" applyBorder="1" applyAlignment="1">
      <alignment horizontal="right"/>
    </xf>
    <xf numFmtId="1" fontId="33" fillId="29" borderId="0" xfId="59" quotePrefix="1" applyNumberFormat="1" applyFont="1" applyFill="1" applyAlignment="1">
      <alignment horizontal="right"/>
    </xf>
    <xf numFmtId="1" fontId="33" fillId="25" borderId="0" xfId="59" quotePrefix="1" applyNumberFormat="1" applyFont="1" applyFill="1" applyAlignment="1">
      <alignment horizontal="right"/>
    </xf>
    <xf numFmtId="0" fontId="6" fillId="30" borderId="14" xfId="39" applyFont="1" applyFill="1" applyBorder="1" applyAlignment="1">
      <alignment vertical="top"/>
    </xf>
    <xf numFmtId="0" fontId="32" fillId="30" borderId="14" xfId="39" applyFont="1" applyFill="1" applyBorder="1" applyAlignment="1">
      <alignment vertical="top" wrapText="1"/>
    </xf>
    <xf numFmtId="0" fontId="32" fillId="30" borderId="14" xfId="39" applyFont="1" applyFill="1" applyBorder="1" applyAlignment="1">
      <alignment vertical="top"/>
    </xf>
    <xf numFmtId="0" fontId="6" fillId="30" borderId="14" xfId="39" applyFont="1" applyFill="1" applyBorder="1"/>
    <xf numFmtId="0" fontId="6" fillId="30" borderId="15" xfId="39" applyFont="1" applyFill="1" applyBorder="1" applyAlignment="1">
      <alignment vertical="top"/>
    </xf>
    <xf numFmtId="0" fontId="32" fillId="30" borderId="15" xfId="39" applyFont="1" applyFill="1" applyBorder="1" applyAlignment="1">
      <alignment vertical="top" wrapText="1"/>
    </xf>
    <xf numFmtId="0" fontId="6" fillId="30" borderId="13" xfId="39" applyFont="1" applyFill="1" applyBorder="1" applyAlignment="1">
      <alignment vertical="top"/>
    </xf>
    <xf numFmtId="0" fontId="32" fillId="30" borderId="13" xfId="39" applyFont="1" applyFill="1" applyBorder="1" applyAlignment="1">
      <alignment vertical="top" wrapText="1"/>
    </xf>
    <xf numFmtId="0" fontId="6" fillId="0" borderId="0" xfId="0" applyFont="1" applyAlignment="1">
      <alignment horizontal="left" vertical="top" wrapText="1"/>
    </xf>
    <xf numFmtId="165" fontId="6" fillId="0" borderId="0" xfId="0" applyNumberFormat="1" applyFont="1" applyAlignment="1">
      <alignment horizontal="left" vertical="top" wrapText="1"/>
    </xf>
    <xf numFmtId="3" fontId="6" fillId="0" borderId="0" xfId="0" applyNumberFormat="1" applyFont="1" applyAlignment="1">
      <alignment horizontal="center" vertical="top" wrapText="1"/>
    </xf>
    <xf numFmtId="0" fontId="6" fillId="0" borderId="17" xfId="0" applyFont="1" applyBorder="1" applyAlignment="1">
      <alignment horizontal="left" vertical="top" wrapText="1"/>
    </xf>
    <xf numFmtId="165" fontId="6" fillId="0" borderId="17" xfId="0" applyNumberFormat="1" applyFont="1" applyBorder="1" applyAlignment="1">
      <alignment horizontal="left" vertical="top" wrapText="1"/>
    </xf>
    <xf numFmtId="3" fontId="6" fillId="0" borderId="17" xfId="0" quotePrefix="1" applyNumberFormat="1" applyFont="1" applyBorder="1" applyAlignment="1">
      <alignment horizontal="center" vertical="top" wrapText="1"/>
    </xf>
    <xf numFmtId="0" fontId="6" fillId="26" borderId="0" xfId="0" applyFont="1" applyFill="1" applyAlignment="1">
      <alignment horizontal="left" vertical="top" wrapText="1"/>
    </xf>
    <xf numFmtId="165" fontId="6" fillId="26" borderId="0" xfId="0" applyNumberFormat="1" applyFont="1" applyFill="1" applyAlignment="1">
      <alignment horizontal="left" vertical="top" wrapText="1"/>
    </xf>
    <xf numFmtId="3" fontId="6" fillId="26" borderId="0" xfId="0" applyNumberFormat="1" applyFont="1" applyFill="1" applyAlignment="1">
      <alignment horizontal="center" vertical="top" wrapText="1"/>
    </xf>
    <xf numFmtId="0" fontId="6" fillId="0" borderId="0" xfId="0" applyFont="1" applyAlignment="1">
      <alignment horizontal="justify" vertical="top" wrapText="1"/>
    </xf>
    <xf numFmtId="0" fontId="6" fillId="0" borderId="17" xfId="0" applyFont="1" applyBorder="1" applyAlignment="1">
      <alignment horizontal="justify" vertical="top" wrapText="1"/>
    </xf>
    <xf numFmtId="0" fontId="6" fillId="26" borderId="0" xfId="0" applyFont="1" applyFill="1" applyAlignment="1">
      <alignment horizontal="justify" vertical="top" wrapText="1"/>
    </xf>
    <xf numFmtId="0" fontId="6" fillId="30" borderId="0" xfId="59" applyFill="1" applyAlignment="1">
      <alignment vertical="top" wrapText="1"/>
    </xf>
    <xf numFmtId="0" fontId="7" fillId="0" borderId="0" xfId="0" applyFont="1" applyAlignment="1">
      <alignment horizontal="left" wrapText="1"/>
    </xf>
    <xf numFmtId="0" fontId="0" fillId="0" borderId="0" xfId="0" applyAlignment="1">
      <alignment horizontal="left" vertical="top"/>
    </xf>
    <xf numFmtId="0" fontId="33" fillId="24" borderId="0" xfId="59" applyFont="1" applyFill="1" applyAlignment="1">
      <alignment horizontal="center" wrapText="1"/>
    </xf>
    <xf numFmtId="0" fontId="0" fillId="28" borderId="14" xfId="0" applyFill="1" applyBorder="1" applyAlignment="1">
      <alignment horizontal="left"/>
    </xf>
    <xf numFmtId="0" fontId="0" fillId="28" borderId="0" xfId="0" applyFill="1" applyAlignment="1">
      <alignment horizontal="left"/>
    </xf>
    <xf numFmtId="0" fontId="0" fillId="31" borderId="0" xfId="0" applyFill="1" applyAlignment="1">
      <alignment horizontal="left"/>
    </xf>
    <xf numFmtId="0" fontId="33" fillId="24" borderId="16" xfId="0" applyFont="1" applyFill="1" applyBorder="1" applyAlignment="1">
      <alignment horizontal="left" wrapText="1"/>
    </xf>
    <xf numFmtId="0" fontId="33" fillId="25" borderId="0" xfId="0" applyFont="1" applyFill="1" applyAlignment="1">
      <alignment horizontal="left"/>
    </xf>
    <xf numFmtId="0" fontId="33" fillId="24" borderId="12" xfId="59" applyFont="1" applyFill="1" applyBorder="1" applyAlignment="1">
      <alignment horizontal="left" wrapText="1"/>
    </xf>
    <xf numFmtId="0" fontId="33" fillId="29" borderId="0" xfId="59" applyFont="1" applyFill="1" applyAlignment="1">
      <alignment horizontal="left"/>
    </xf>
    <xf numFmtId="0" fontId="33" fillId="25" borderId="0" xfId="59" applyFont="1" applyFill="1" applyAlignment="1">
      <alignment horizontal="left"/>
    </xf>
    <xf numFmtId="0" fontId="6" fillId="0" borderId="0" xfId="59" applyAlignment="1">
      <alignment horizontal="left"/>
    </xf>
    <xf numFmtId="0" fontId="7" fillId="0" borderId="0" xfId="59" applyFont="1" applyAlignment="1">
      <alignment horizontal="left"/>
    </xf>
    <xf numFmtId="0" fontId="0" fillId="31" borderId="14" xfId="0" applyFill="1" applyBorder="1" applyAlignment="1">
      <alignment horizontal="left"/>
    </xf>
    <xf numFmtId="0" fontId="33" fillId="24" borderId="19" xfId="59" applyFont="1" applyFill="1" applyBorder="1" applyAlignment="1">
      <alignment horizontal="left"/>
    </xf>
    <xf numFmtId="0" fontId="33" fillId="25" borderId="19" xfId="59" applyFont="1" applyFill="1" applyBorder="1" applyAlignment="1">
      <alignment horizontal="left"/>
    </xf>
    <xf numFmtId="0" fontId="33" fillId="25" borderId="19" xfId="59" applyFont="1" applyFill="1" applyBorder="1"/>
    <xf numFmtId="0" fontId="33" fillId="27" borderId="0" xfId="0" applyFont="1" applyFill="1" applyAlignment="1">
      <alignment vertical="top"/>
    </xf>
    <xf numFmtId="0" fontId="33" fillId="24" borderId="11" xfId="0" applyFont="1" applyFill="1" applyBorder="1" applyAlignment="1">
      <alignment horizontal="left" vertical="top" wrapText="1"/>
    </xf>
    <xf numFmtId="0" fontId="7" fillId="0" borderId="0" xfId="0" applyFont="1" applyAlignment="1">
      <alignment vertical="top"/>
    </xf>
    <xf numFmtId="0" fontId="6" fillId="28" borderId="0" xfId="42" applyFont="1" applyFill="1" applyAlignment="1">
      <alignment horizontal="left" vertical="top"/>
    </xf>
    <xf numFmtId="0" fontId="6" fillId="28" borderId="0" xfId="42" applyFont="1" applyFill="1" applyAlignment="1">
      <alignment horizontal="left" vertical="top" wrapText="1"/>
    </xf>
    <xf numFmtId="0" fontId="0" fillId="0" borderId="0" xfId="0" applyAlignment="1">
      <alignment horizontal="left" vertical="top" wrapText="1"/>
    </xf>
    <xf numFmtId="0" fontId="6" fillId="30" borderId="0" xfId="59" applyFill="1"/>
    <xf numFmtId="1" fontId="6" fillId="30" borderId="18" xfId="0" applyNumberFormat="1" applyFont="1" applyFill="1" applyBorder="1" applyAlignment="1">
      <alignment horizontal="right"/>
    </xf>
    <xf numFmtId="1" fontId="6" fillId="30" borderId="14" xfId="59" applyNumberFormat="1" applyFill="1" applyBorder="1" applyAlignment="1">
      <alignment horizontal="left"/>
    </xf>
    <xf numFmtId="1" fontId="6" fillId="30" borderId="0" xfId="59" applyNumberFormat="1" applyFill="1" applyAlignment="1">
      <alignment horizontal="left"/>
    </xf>
    <xf numFmtId="0" fontId="6" fillId="0" borderId="19" xfId="0" applyFont="1" applyBorder="1" applyAlignment="1">
      <alignment horizontal="left" vertical="top" wrapText="1"/>
    </xf>
    <xf numFmtId="0" fontId="6" fillId="0" borderId="19" xfId="0" applyFont="1" applyBorder="1" applyAlignment="1">
      <alignment horizontal="justify" vertical="top" wrapText="1"/>
    </xf>
    <xf numFmtId="3" fontId="6" fillId="0" borderId="19" xfId="0" quotePrefix="1" applyNumberFormat="1" applyFont="1" applyBorder="1" applyAlignment="1">
      <alignment horizontal="center" vertical="top" wrapText="1"/>
    </xf>
    <xf numFmtId="0" fontId="6" fillId="0" borderId="19" xfId="0" applyFont="1" applyBorder="1" applyAlignment="1">
      <alignment horizontal="left"/>
    </xf>
    <xf numFmtId="0" fontId="33" fillId="25" borderId="19" xfId="0" applyFont="1" applyFill="1" applyBorder="1"/>
    <xf numFmtId="0" fontId="33" fillId="24" borderId="19" xfId="0" applyFont="1" applyFill="1" applyBorder="1" applyAlignment="1">
      <alignment horizontal="left"/>
    </xf>
    <xf numFmtId="0" fontId="33" fillId="25" borderId="19" xfId="0" applyFont="1" applyFill="1" applyBorder="1" applyAlignment="1">
      <alignment horizontal="left"/>
    </xf>
    <xf numFmtId="0" fontId="33" fillId="24" borderId="16" xfId="0" applyFont="1" applyFill="1" applyBorder="1" applyAlignment="1">
      <alignment horizontal="left"/>
    </xf>
    <xf numFmtId="164" fontId="6" fillId="28" borderId="24" xfId="0" applyNumberFormat="1" applyFont="1" applyFill="1" applyBorder="1" applyAlignment="1">
      <alignment horizontal="right"/>
    </xf>
    <xf numFmtId="164" fontId="6" fillId="28" borderId="22" xfId="0" applyNumberFormat="1" applyFont="1" applyFill="1" applyBorder="1" applyAlignment="1">
      <alignment horizontal="right"/>
    </xf>
    <xf numFmtId="164" fontId="6" fillId="31" borderId="22" xfId="0" applyNumberFormat="1" applyFont="1" applyFill="1" applyBorder="1" applyAlignment="1">
      <alignment horizontal="right"/>
    </xf>
    <xf numFmtId="0" fontId="6" fillId="0" borderId="0" xfId="0" applyFont="1" applyAlignment="1">
      <alignment horizontal="right"/>
    </xf>
    <xf numFmtId="1" fontId="33" fillId="25" borderId="27" xfId="0" quotePrefix="1" applyNumberFormat="1" applyFont="1" applyFill="1" applyBorder="1" applyAlignment="1">
      <alignment horizontal="right"/>
    </xf>
    <xf numFmtId="1" fontId="6" fillId="31" borderId="0" xfId="0" applyNumberFormat="1" applyFont="1" applyFill="1" applyAlignment="1">
      <alignment horizontal="left"/>
    </xf>
    <xf numFmtId="1" fontId="33" fillId="29" borderId="0" xfId="0" quotePrefix="1" applyNumberFormat="1" applyFont="1" applyFill="1" applyAlignment="1">
      <alignment horizontal="right"/>
    </xf>
    <xf numFmtId="1" fontId="33" fillId="29" borderId="0" xfId="0" quotePrefix="1" applyNumberFormat="1" applyFont="1" applyFill="1" applyAlignment="1">
      <alignment horizontal="left"/>
    </xf>
    <xf numFmtId="164" fontId="33" fillId="29" borderId="0" xfId="0" quotePrefix="1" applyNumberFormat="1" applyFont="1" applyFill="1" applyAlignment="1">
      <alignment horizontal="right"/>
    </xf>
    <xf numFmtId="1" fontId="33" fillId="25" borderId="0" xfId="0" quotePrefix="1" applyNumberFormat="1" applyFont="1" applyFill="1" applyAlignment="1">
      <alignment horizontal="right"/>
    </xf>
    <xf numFmtId="1" fontId="33" fillId="25" borderId="0" xfId="0" quotePrefix="1" applyNumberFormat="1" applyFont="1" applyFill="1" applyAlignment="1">
      <alignment horizontal="left"/>
    </xf>
    <xf numFmtId="164" fontId="33" fillId="25" borderId="0" xfId="0" quotePrefix="1" applyNumberFormat="1" applyFont="1" applyFill="1" applyAlignment="1">
      <alignment horizontal="right"/>
    </xf>
    <xf numFmtId="1" fontId="6" fillId="28" borderId="24" xfId="0" applyNumberFormat="1" applyFont="1" applyFill="1" applyBorder="1" applyAlignment="1">
      <alignment horizontal="right"/>
    </xf>
    <xf numFmtId="1" fontId="6" fillId="28" borderId="25" xfId="0" applyNumberFormat="1" applyFont="1" applyFill="1" applyBorder="1" applyAlignment="1">
      <alignment horizontal="left"/>
    </xf>
    <xf numFmtId="1" fontId="6" fillId="28" borderId="22" xfId="0" applyNumberFormat="1" applyFont="1" applyFill="1" applyBorder="1" applyAlignment="1">
      <alignment horizontal="right"/>
    </xf>
    <xf numFmtId="1" fontId="6" fillId="28" borderId="23" xfId="0" applyNumberFormat="1" applyFont="1" applyFill="1" applyBorder="1" applyAlignment="1">
      <alignment horizontal="left"/>
    </xf>
    <xf numFmtId="1" fontId="6" fillId="31" borderId="22" xfId="0" applyNumberFormat="1" applyFont="1" applyFill="1" applyBorder="1" applyAlignment="1">
      <alignment horizontal="right"/>
    </xf>
    <xf numFmtId="1" fontId="6" fillId="31" borderId="23" xfId="0" applyNumberFormat="1" applyFont="1" applyFill="1" applyBorder="1" applyAlignment="1">
      <alignment horizontal="left"/>
    </xf>
    <xf numFmtId="1" fontId="33" fillId="29" borderId="24" xfId="0" quotePrefix="1" applyNumberFormat="1" applyFont="1" applyFill="1" applyBorder="1" applyAlignment="1">
      <alignment horizontal="right"/>
    </xf>
    <xf numFmtId="1" fontId="33" fillId="29" borderId="25" xfId="0" quotePrefix="1" applyNumberFormat="1" applyFont="1" applyFill="1" applyBorder="1" applyAlignment="1">
      <alignment horizontal="left"/>
    </xf>
    <xf numFmtId="1" fontId="33" fillId="29" borderId="22" xfId="0" quotePrefix="1" applyNumberFormat="1" applyFont="1" applyFill="1" applyBorder="1" applyAlignment="1">
      <alignment horizontal="right"/>
    </xf>
    <xf numFmtId="1" fontId="33" fillId="29" borderId="23" xfId="0" quotePrefix="1" applyNumberFormat="1" applyFont="1" applyFill="1" applyBorder="1" applyAlignment="1">
      <alignment horizontal="left"/>
    </xf>
    <xf numFmtId="1" fontId="33" fillId="25" borderId="22" xfId="0" quotePrefix="1" applyNumberFormat="1" applyFont="1" applyFill="1" applyBorder="1" applyAlignment="1">
      <alignment horizontal="right"/>
    </xf>
    <xf numFmtId="1" fontId="33" fillId="25" borderId="23" xfId="0" quotePrefix="1" applyNumberFormat="1" applyFont="1" applyFill="1" applyBorder="1" applyAlignment="1">
      <alignment horizontal="left"/>
    </xf>
    <xf numFmtId="1" fontId="33" fillId="25" borderId="31" xfId="0" quotePrefix="1" applyNumberFormat="1" applyFont="1" applyFill="1" applyBorder="1" applyAlignment="1">
      <alignment horizontal="right"/>
    </xf>
    <xf numFmtId="1" fontId="33" fillId="25" borderId="32" xfId="0" quotePrefix="1" applyNumberFormat="1" applyFont="1" applyFill="1" applyBorder="1" applyAlignment="1">
      <alignment horizontal="left"/>
    </xf>
    <xf numFmtId="1" fontId="33" fillId="25" borderId="33" xfId="0" quotePrefix="1" applyNumberFormat="1" applyFont="1" applyFill="1" applyBorder="1" applyAlignment="1">
      <alignment horizontal="left"/>
    </xf>
    <xf numFmtId="1" fontId="33" fillId="25" borderId="33" xfId="0" quotePrefix="1" applyNumberFormat="1" applyFont="1" applyFill="1" applyBorder="1" applyAlignment="1">
      <alignment horizontal="right"/>
    </xf>
    <xf numFmtId="164" fontId="33" fillId="29" borderId="35" xfId="0" quotePrefix="1" applyNumberFormat="1" applyFont="1" applyFill="1" applyBorder="1" applyAlignment="1">
      <alignment horizontal="center"/>
    </xf>
    <xf numFmtId="164" fontId="33" fillId="29" borderId="36" xfId="0" quotePrefix="1" applyNumberFormat="1" applyFont="1" applyFill="1" applyBorder="1" applyAlignment="1">
      <alignment horizontal="center"/>
    </xf>
    <xf numFmtId="164" fontId="33" fillId="25" borderId="36" xfId="0" quotePrefix="1" applyNumberFormat="1" applyFont="1" applyFill="1" applyBorder="1" applyAlignment="1">
      <alignment horizontal="center"/>
    </xf>
    <xf numFmtId="1" fontId="33" fillId="25" borderId="37" xfId="0" quotePrefix="1" applyNumberFormat="1" applyFont="1" applyFill="1" applyBorder="1" applyAlignment="1">
      <alignment horizontal="center"/>
    </xf>
    <xf numFmtId="164" fontId="33" fillId="29" borderId="24" xfId="0" quotePrefix="1" applyNumberFormat="1" applyFont="1" applyFill="1" applyBorder="1" applyAlignment="1">
      <alignment horizontal="right"/>
    </xf>
    <xf numFmtId="164" fontId="33" fillId="29" borderId="22" xfId="0" quotePrefix="1" applyNumberFormat="1" applyFont="1" applyFill="1" applyBorder="1" applyAlignment="1">
      <alignment horizontal="right"/>
    </xf>
    <xf numFmtId="164" fontId="33" fillId="25" borderId="22" xfId="0" quotePrefix="1" applyNumberFormat="1" applyFont="1" applyFill="1" applyBorder="1" applyAlignment="1">
      <alignment horizontal="right"/>
    </xf>
    <xf numFmtId="164" fontId="33" fillId="25" borderId="34" xfId="0" applyNumberFormat="1" applyFont="1" applyFill="1" applyBorder="1" applyAlignment="1">
      <alignment horizontal="center" wrapText="1"/>
    </xf>
    <xf numFmtId="1" fontId="6" fillId="28" borderId="14" xfId="0" applyNumberFormat="1" applyFont="1" applyFill="1" applyBorder="1" applyAlignment="1">
      <alignment horizontal="right"/>
    </xf>
    <xf numFmtId="1" fontId="6" fillId="31" borderId="24" xfId="0" applyNumberFormat="1" applyFont="1" applyFill="1" applyBorder="1" applyAlignment="1">
      <alignment horizontal="right"/>
    </xf>
    <xf numFmtId="1" fontId="6" fillId="31" borderId="25" xfId="0" applyNumberFormat="1" applyFont="1" applyFill="1" applyBorder="1" applyAlignment="1">
      <alignment horizontal="left"/>
    </xf>
    <xf numFmtId="164" fontId="6" fillId="31" borderId="24" xfId="0" applyNumberFormat="1" applyFont="1" applyFill="1" applyBorder="1" applyAlignment="1">
      <alignment horizontal="right"/>
    </xf>
    <xf numFmtId="1" fontId="6" fillId="31" borderId="14" xfId="0" applyNumberFormat="1" applyFont="1" applyFill="1" applyBorder="1" applyAlignment="1">
      <alignment horizontal="left"/>
    </xf>
    <xf numFmtId="164" fontId="6" fillId="31" borderId="14" xfId="0" applyNumberFormat="1" applyFont="1" applyFill="1" applyBorder="1" applyAlignment="1">
      <alignment horizontal="right"/>
    </xf>
    <xf numFmtId="0" fontId="33" fillId="29" borderId="22" xfId="59" applyFont="1" applyFill="1" applyBorder="1" applyAlignment="1">
      <alignment horizontal="left"/>
    </xf>
    <xf numFmtId="0" fontId="33" fillId="25" borderId="22" xfId="59" applyFont="1" applyFill="1" applyBorder="1" applyAlignment="1">
      <alignment horizontal="left"/>
    </xf>
    <xf numFmtId="0" fontId="33" fillId="25" borderId="31" xfId="59" applyFont="1" applyFill="1" applyBorder="1" applyAlignment="1">
      <alignment horizontal="left"/>
    </xf>
    <xf numFmtId="0" fontId="33" fillId="24" borderId="30" xfId="59" applyFont="1" applyFill="1" applyBorder="1" applyAlignment="1">
      <alignment horizontal="center" wrapText="1"/>
    </xf>
    <xf numFmtId="9" fontId="0" fillId="28" borderId="22" xfId="73" applyFont="1" applyFill="1" applyBorder="1" applyAlignment="1">
      <alignment horizontal="center"/>
    </xf>
    <xf numFmtId="9" fontId="0" fillId="31" borderId="22" xfId="73" applyFont="1" applyFill="1" applyBorder="1" applyAlignment="1">
      <alignment horizontal="center"/>
    </xf>
    <xf numFmtId="1" fontId="33" fillId="25" borderId="38" xfId="59" quotePrefix="1" applyNumberFormat="1" applyFont="1" applyFill="1" applyBorder="1" applyAlignment="1">
      <alignment horizontal="right"/>
    </xf>
    <xf numFmtId="1" fontId="6" fillId="30" borderId="25" xfId="59" applyNumberFormat="1" applyFill="1" applyBorder="1" applyAlignment="1">
      <alignment horizontal="left"/>
    </xf>
    <xf numFmtId="1" fontId="6" fillId="30" borderId="23" xfId="59" applyNumberFormat="1" applyFill="1" applyBorder="1" applyAlignment="1">
      <alignment horizontal="left"/>
    </xf>
    <xf numFmtId="1" fontId="33" fillId="29" borderId="24" xfId="59" quotePrefix="1" applyNumberFormat="1" applyFont="1" applyFill="1" applyBorder="1" applyAlignment="1">
      <alignment horizontal="right"/>
    </xf>
    <xf numFmtId="1" fontId="33" fillId="29" borderId="25" xfId="59" quotePrefix="1" applyNumberFormat="1" applyFont="1" applyFill="1" applyBorder="1" applyAlignment="1">
      <alignment horizontal="right"/>
    </xf>
    <xf numFmtId="1" fontId="33" fillId="29" borderId="22" xfId="59" quotePrefix="1" applyNumberFormat="1" applyFont="1" applyFill="1" applyBorder="1" applyAlignment="1">
      <alignment horizontal="right"/>
    </xf>
    <xf numFmtId="1" fontId="33" fillId="29" borderId="23" xfId="59" quotePrefix="1" applyNumberFormat="1" applyFont="1" applyFill="1" applyBorder="1" applyAlignment="1">
      <alignment horizontal="right"/>
    </xf>
    <xf numFmtId="1" fontId="33" fillId="25" borderId="22" xfId="59" quotePrefix="1" applyNumberFormat="1" applyFont="1" applyFill="1" applyBorder="1" applyAlignment="1">
      <alignment horizontal="right"/>
    </xf>
    <xf numFmtId="1" fontId="33" fillId="25" borderId="23" xfId="59" quotePrefix="1" applyNumberFormat="1" applyFont="1" applyFill="1" applyBorder="1" applyAlignment="1">
      <alignment horizontal="right"/>
    </xf>
    <xf numFmtId="1" fontId="33" fillId="25" borderId="39" xfId="59" quotePrefix="1" applyNumberFormat="1" applyFont="1" applyFill="1" applyBorder="1" applyAlignment="1">
      <alignment horizontal="right"/>
    </xf>
    <xf numFmtId="1" fontId="33" fillId="25" borderId="40" xfId="59" quotePrefix="1" applyNumberFormat="1" applyFont="1" applyFill="1" applyBorder="1" applyAlignment="1">
      <alignment horizontal="right"/>
    </xf>
    <xf numFmtId="0" fontId="33" fillId="25" borderId="26" xfId="59" applyFont="1" applyFill="1" applyBorder="1" applyAlignment="1">
      <alignment horizontal="center" wrapText="1"/>
    </xf>
    <xf numFmtId="0" fontId="33" fillId="24" borderId="23" xfId="59" applyFont="1" applyFill="1" applyBorder="1" applyAlignment="1">
      <alignment horizontal="center" wrapText="1"/>
    </xf>
    <xf numFmtId="0" fontId="33" fillId="25" borderId="0" xfId="0" applyFont="1" applyFill="1" applyAlignment="1">
      <alignment wrapText="1"/>
    </xf>
    <xf numFmtId="0" fontId="33" fillId="24" borderId="0" xfId="0" applyFont="1" applyFill="1" applyAlignment="1">
      <alignment horizontal="left" wrapText="1"/>
    </xf>
    <xf numFmtId="0" fontId="33" fillId="24" borderId="0" xfId="0" applyFont="1" applyFill="1" applyAlignment="1">
      <alignment wrapText="1"/>
    </xf>
    <xf numFmtId="0" fontId="33" fillId="25" borderId="22" xfId="0" applyFont="1" applyFill="1" applyBorder="1" applyAlignment="1">
      <alignment horizontal="center" wrapText="1"/>
    </xf>
    <xf numFmtId="0" fontId="33" fillId="25" borderId="23" xfId="0" applyFont="1" applyFill="1" applyBorder="1" applyAlignment="1">
      <alignment horizontal="center" wrapText="1"/>
    </xf>
    <xf numFmtId="0" fontId="33" fillId="25" borderId="0" xfId="0" applyFont="1" applyFill="1" applyAlignment="1">
      <alignment horizontal="center" wrapText="1"/>
    </xf>
    <xf numFmtId="164" fontId="33" fillId="25" borderId="22" xfId="0" applyNumberFormat="1" applyFont="1" applyFill="1" applyBorder="1" applyAlignment="1">
      <alignment horizontal="center" wrapText="1"/>
    </xf>
    <xf numFmtId="164" fontId="33" fillId="25" borderId="23" xfId="0" applyNumberFormat="1" applyFont="1" applyFill="1" applyBorder="1" applyAlignment="1">
      <alignment horizontal="center" wrapText="1"/>
    </xf>
    <xf numFmtId="164" fontId="33" fillId="25" borderId="0" xfId="0" applyNumberFormat="1" applyFont="1" applyFill="1" applyAlignment="1">
      <alignment horizontal="center" wrapText="1"/>
    </xf>
    <xf numFmtId="0" fontId="33" fillId="24" borderId="0" xfId="59" applyFont="1" applyFill="1"/>
    <xf numFmtId="0" fontId="33" fillId="24" borderId="0" xfId="59" applyFont="1" applyFill="1" applyAlignment="1">
      <alignment horizontal="left"/>
    </xf>
    <xf numFmtId="0" fontId="33" fillId="24" borderId="22" xfId="59" applyFont="1" applyFill="1" applyBorder="1" applyAlignment="1">
      <alignment horizontal="center"/>
    </xf>
    <xf numFmtId="0" fontId="33" fillId="24" borderId="0" xfId="59" applyFont="1" applyFill="1" applyAlignment="1">
      <alignment wrapText="1"/>
    </xf>
    <xf numFmtId="0" fontId="33" fillId="24" borderId="20" xfId="66" applyFont="1" applyFill="1" applyBorder="1" applyAlignment="1">
      <alignment horizontal="center" wrapText="1"/>
    </xf>
    <xf numFmtId="164" fontId="33" fillId="25" borderId="36" xfId="0" applyNumberFormat="1" applyFont="1" applyFill="1" applyBorder="1" applyAlignment="1">
      <alignment horizontal="center" wrapText="1"/>
    </xf>
    <xf numFmtId="0" fontId="33" fillId="25" borderId="36" xfId="0" applyFont="1" applyFill="1" applyBorder="1" applyAlignment="1">
      <alignment horizontal="center" wrapText="1"/>
    </xf>
    <xf numFmtId="164" fontId="6" fillId="31" borderId="36" xfId="0" applyNumberFormat="1" applyFont="1" applyFill="1" applyBorder="1" applyAlignment="1">
      <alignment horizontal="right"/>
    </xf>
    <xf numFmtId="164" fontId="6" fillId="28" borderId="36" xfId="0" applyNumberFormat="1" applyFont="1" applyFill="1" applyBorder="1" applyAlignment="1">
      <alignment horizontal="right"/>
    </xf>
    <xf numFmtId="1" fontId="33" fillId="25" borderId="41" xfId="0" quotePrefix="1" applyNumberFormat="1" applyFont="1" applyFill="1" applyBorder="1" applyAlignment="1">
      <alignment horizontal="center"/>
    </xf>
    <xf numFmtId="1" fontId="33" fillId="25" borderId="39" xfId="0" quotePrefix="1" applyNumberFormat="1" applyFont="1" applyFill="1" applyBorder="1" applyAlignment="1">
      <alignment horizontal="right"/>
    </xf>
    <xf numFmtId="1" fontId="33" fillId="25" borderId="38" xfId="0" quotePrefix="1" applyNumberFormat="1" applyFont="1" applyFill="1" applyBorder="1" applyAlignment="1">
      <alignment horizontal="left"/>
    </xf>
    <xf numFmtId="1" fontId="6" fillId="31" borderId="14" xfId="0" applyNumberFormat="1" applyFont="1" applyFill="1" applyBorder="1" applyAlignment="1">
      <alignment horizontal="right"/>
    </xf>
    <xf numFmtId="0" fontId="33" fillId="24" borderId="38" xfId="0" applyFont="1" applyFill="1" applyBorder="1" applyAlignment="1">
      <alignment horizontal="left"/>
    </xf>
    <xf numFmtId="0" fontId="33" fillId="25" borderId="38" xfId="0" applyFont="1" applyFill="1" applyBorder="1" applyAlignment="1">
      <alignment horizontal="left"/>
    </xf>
    <xf numFmtId="0" fontId="33" fillId="25" borderId="38" xfId="0" applyFont="1" applyFill="1" applyBorder="1"/>
    <xf numFmtId="1" fontId="33" fillId="25" borderId="40" xfId="0" quotePrefix="1" applyNumberFormat="1" applyFont="1" applyFill="1" applyBorder="1" applyAlignment="1">
      <alignment horizontal="left"/>
    </xf>
    <xf numFmtId="1" fontId="33" fillId="25" borderId="38" xfId="0" quotePrefix="1" applyNumberFormat="1" applyFont="1" applyFill="1" applyBorder="1" applyAlignment="1">
      <alignment horizontal="right"/>
    </xf>
    <xf numFmtId="164" fontId="33" fillId="25" borderId="39" xfId="0" quotePrefix="1" applyNumberFormat="1" applyFont="1" applyFill="1" applyBorder="1" applyAlignment="1">
      <alignment horizontal="right"/>
    </xf>
    <xf numFmtId="164" fontId="33" fillId="25" borderId="38" xfId="0" quotePrefix="1" applyNumberFormat="1" applyFont="1" applyFill="1" applyBorder="1" applyAlignment="1">
      <alignment horizontal="right"/>
    </xf>
    <xf numFmtId="164" fontId="6" fillId="28" borderId="0" xfId="0" applyNumberFormat="1" applyFont="1" applyFill="1" applyAlignment="1">
      <alignment horizontal="right"/>
    </xf>
    <xf numFmtId="164" fontId="6" fillId="31" borderId="0" xfId="0" applyNumberFormat="1" applyFont="1" applyFill="1" applyAlignment="1">
      <alignment horizontal="right"/>
    </xf>
    <xf numFmtId="164" fontId="33" fillId="25" borderId="20" xfId="0" applyNumberFormat="1" applyFont="1" applyFill="1" applyBorder="1" applyAlignment="1">
      <alignment horizontal="center" wrapText="1"/>
    </xf>
    <xf numFmtId="164" fontId="33" fillId="29" borderId="24" xfId="0" quotePrefix="1" applyNumberFormat="1" applyFont="1" applyFill="1" applyBorder="1" applyAlignment="1">
      <alignment horizontal="center"/>
    </xf>
    <xf numFmtId="164" fontId="33" fillId="29" borderId="22" xfId="0" quotePrefix="1" applyNumberFormat="1" applyFont="1" applyFill="1" applyBorder="1" applyAlignment="1">
      <alignment horizontal="center"/>
    </xf>
    <xf numFmtId="164" fontId="33" fillId="25" borderId="22" xfId="0" quotePrefix="1" applyNumberFormat="1" applyFont="1" applyFill="1" applyBorder="1" applyAlignment="1">
      <alignment horizontal="center"/>
    </xf>
    <xf numFmtId="164" fontId="33" fillId="25" borderId="39" xfId="0" quotePrefix="1" applyNumberFormat="1" applyFont="1" applyFill="1" applyBorder="1" applyAlignment="1">
      <alignment horizontal="center"/>
    </xf>
    <xf numFmtId="164" fontId="6" fillId="28" borderId="14" xfId="0" applyNumberFormat="1" applyFont="1" applyFill="1" applyBorder="1" applyAlignment="1">
      <alignment horizontal="right"/>
    </xf>
    <xf numFmtId="0" fontId="6" fillId="26" borderId="38" xfId="0" applyFont="1" applyFill="1" applyBorder="1" applyAlignment="1">
      <alignment horizontal="left" vertical="center" wrapText="1"/>
    </xf>
    <xf numFmtId="165" fontId="6" fillId="26" borderId="38" xfId="0" applyNumberFormat="1" applyFont="1" applyFill="1" applyBorder="1" applyAlignment="1">
      <alignment horizontal="left" vertical="center"/>
    </xf>
    <xf numFmtId="165" fontId="0" fillId="26" borderId="38" xfId="0" applyNumberFormat="1" applyFill="1" applyBorder="1" applyAlignment="1">
      <alignment horizontal="left" vertical="center"/>
    </xf>
    <xf numFmtId="3" fontId="6" fillId="26" borderId="38" xfId="0" applyNumberFormat="1" applyFont="1" applyFill="1" applyBorder="1" applyAlignment="1">
      <alignment horizontal="center" vertical="center" wrapText="1"/>
    </xf>
    <xf numFmtId="0" fontId="6" fillId="26" borderId="38" xfId="0" applyFont="1" applyFill="1" applyBorder="1" applyAlignment="1">
      <alignment horizontal="justify" vertical="center" wrapText="1"/>
    </xf>
    <xf numFmtId="0" fontId="33" fillId="25" borderId="12" xfId="0" applyFont="1" applyFill="1" applyBorder="1"/>
    <xf numFmtId="0" fontId="6" fillId="30" borderId="14" xfId="39" applyFont="1" applyFill="1" applyBorder="1" applyAlignment="1">
      <alignment horizontal="left" vertical="top"/>
    </xf>
    <xf numFmtId="0" fontId="6" fillId="30" borderId="15" xfId="39" applyFont="1" applyFill="1" applyBorder="1"/>
    <xf numFmtId="0" fontId="44" fillId="30" borderId="14" xfId="39" applyFont="1" applyFill="1" applyBorder="1" applyAlignment="1">
      <alignment vertical="top" wrapText="1"/>
    </xf>
    <xf numFmtId="0" fontId="42" fillId="0" borderId="0" xfId="72" applyFill="1" applyBorder="1"/>
    <xf numFmtId="0" fontId="42" fillId="0" borderId="0" xfId="72" applyFill="1"/>
    <xf numFmtId="0" fontId="0" fillId="32" borderId="0" xfId="0" applyFill="1"/>
    <xf numFmtId="0" fontId="41" fillId="0" borderId="42" xfId="0" applyFont="1" applyBorder="1"/>
    <xf numFmtId="0" fontId="41" fillId="0" borderId="0" xfId="0" applyFont="1"/>
    <xf numFmtId="0" fontId="41" fillId="0" borderId="38" xfId="0" applyFont="1" applyBorder="1"/>
    <xf numFmtId="0" fontId="6" fillId="28" borderId="38" xfId="42" applyFont="1" applyFill="1" applyBorder="1" applyAlignment="1">
      <alignment horizontal="left" vertical="top"/>
    </xf>
    <xf numFmtId="0" fontId="6" fillId="28" borderId="38" xfId="42" applyFont="1" applyFill="1" applyBorder="1" applyAlignment="1">
      <alignment horizontal="left" vertical="top" wrapText="1"/>
    </xf>
    <xf numFmtId="164" fontId="6" fillId="28" borderId="35" xfId="0" applyNumberFormat="1" applyFont="1" applyFill="1" applyBorder="1" applyAlignment="1">
      <alignment horizontal="right"/>
    </xf>
    <xf numFmtId="1" fontId="33" fillId="29" borderId="24" xfId="0" quotePrefix="1" applyNumberFormat="1" applyFont="1" applyFill="1" applyBorder="1" applyAlignment="1">
      <alignment horizontal="center"/>
    </xf>
    <xf numFmtId="1" fontId="33" fillId="29" borderId="22" xfId="0" quotePrefix="1" applyNumberFormat="1" applyFont="1" applyFill="1" applyBorder="1" applyAlignment="1">
      <alignment horizontal="center"/>
    </xf>
    <xf numFmtId="1" fontId="33" fillId="25" borderId="22" xfId="0" quotePrefix="1" applyNumberFormat="1" applyFont="1" applyFill="1" applyBorder="1" applyAlignment="1">
      <alignment horizontal="center"/>
    </xf>
    <xf numFmtId="1" fontId="33" fillId="25" borderId="39" xfId="0" quotePrefix="1" applyNumberFormat="1" applyFont="1" applyFill="1" applyBorder="1" applyAlignment="1">
      <alignment horizontal="center"/>
    </xf>
    <xf numFmtId="1" fontId="33" fillId="29" borderId="35" xfId="0" quotePrefix="1" applyNumberFormat="1" applyFont="1" applyFill="1" applyBorder="1" applyAlignment="1">
      <alignment horizontal="center"/>
    </xf>
    <xf numFmtId="1" fontId="33" fillId="29" borderId="36" xfId="0" quotePrefix="1" applyNumberFormat="1" applyFont="1" applyFill="1" applyBorder="1" applyAlignment="1">
      <alignment horizontal="center"/>
    </xf>
    <xf numFmtId="1" fontId="33" fillId="25" borderId="36" xfId="0" quotePrefix="1" applyNumberFormat="1" applyFont="1" applyFill="1" applyBorder="1" applyAlignment="1">
      <alignment horizontal="center"/>
    </xf>
    <xf numFmtId="0" fontId="6" fillId="31" borderId="0" xfId="59" applyFill="1"/>
    <xf numFmtId="0" fontId="42" fillId="31" borderId="0" xfId="72" applyFill="1" applyBorder="1" applyAlignment="1" applyProtection="1"/>
    <xf numFmtId="0" fontId="7" fillId="0" borderId="0" xfId="0" applyFont="1" applyAlignment="1">
      <alignment horizontal="left" wrapText="1"/>
    </xf>
    <xf numFmtId="0" fontId="33" fillId="25" borderId="16" xfId="0" applyFont="1" applyFill="1" applyBorder="1" applyAlignment="1">
      <alignment horizontal="left" wrapText="1"/>
    </xf>
    <xf numFmtId="0" fontId="33" fillId="25" borderId="0" xfId="0" applyFont="1" applyFill="1" applyAlignment="1">
      <alignment horizontal="left" wrapText="1"/>
    </xf>
    <xf numFmtId="0" fontId="7" fillId="0" borderId="19" xfId="0" applyFont="1" applyBorder="1" applyAlignment="1">
      <alignment horizontal="left" wrapText="1"/>
    </xf>
    <xf numFmtId="0" fontId="7" fillId="0" borderId="17" xfId="0" applyFont="1" applyBorder="1" applyAlignment="1">
      <alignment horizontal="left"/>
    </xf>
    <xf numFmtId="0" fontId="7" fillId="0" borderId="33" xfId="0" applyFont="1" applyBorder="1" applyAlignment="1">
      <alignment horizontal="left" wrapText="1"/>
    </xf>
    <xf numFmtId="0" fontId="33" fillId="25" borderId="28" xfId="0" applyFont="1" applyFill="1" applyBorder="1" applyAlignment="1">
      <alignment horizontal="center" wrapText="1"/>
    </xf>
    <xf numFmtId="0" fontId="33" fillId="25" borderId="29" xfId="0" applyFont="1" applyFill="1" applyBorder="1" applyAlignment="1">
      <alignment horizontal="center" wrapText="1"/>
    </xf>
    <xf numFmtId="164" fontId="33" fillId="25" borderId="28" xfId="0" applyNumberFormat="1" applyFont="1" applyFill="1" applyBorder="1" applyAlignment="1">
      <alignment horizontal="center" wrapText="1"/>
    </xf>
    <xf numFmtId="164" fontId="33" fillId="25" borderId="29" xfId="0" applyNumberFormat="1" applyFont="1" applyFill="1" applyBorder="1" applyAlignment="1">
      <alignment horizontal="center" wrapText="1"/>
    </xf>
    <xf numFmtId="164" fontId="33" fillId="25" borderId="11" xfId="0" applyNumberFormat="1" applyFont="1" applyFill="1" applyBorder="1" applyAlignment="1">
      <alignment horizontal="center" wrapText="1"/>
    </xf>
    <xf numFmtId="0" fontId="33" fillId="25" borderId="20" xfId="0" applyFont="1" applyFill="1" applyBorder="1" applyAlignment="1">
      <alignment horizontal="center" wrapText="1"/>
    </xf>
    <xf numFmtId="0" fontId="33" fillId="25" borderId="21" xfId="0" applyFont="1" applyFill="1" applyBorder="1" applyAlignment="1">
      <alignment horizontal="center" wrapText="1"/>
    </xf>
    <xf numFmtId="0" fontId="33" fillId="25" borderId="16" xfId="0" applyFont="1" applyFill="1" applyBorder="1" applyAlignment="1">
      <alignment horizontal="center" wrapText="1"/>
    </xf>
    <xf numFmtId="0" fontId="7" fillId="0" borderId="33" xfId="59" applyFont="1" applyBorder="1" applyAlignment="1">
      <alignment horizontal="left" wrapText="1"/>
    </xf>
    <xf numFmtId="0" fontId="33" fillId="24" borderId="20" xfId="59" applyFont="1" applyFill="1" applyBorder="1" applyAlignment="1">
      <alignment horizontal="center" wrapText="1"/>
    </xf>
    <xf numFmtId="0" fontId="33" fillId="24" borderId="16" xfId="59" applyFont="1" applyFill="1" applyBorder="1" applyAlignment="1">
      <alignment horizontal="center" wrapText="1"/>
    </xf>
    <xf numFmtId="0" fontId="33" fillId="24" borderId="21" xfId="59" applyFont="1" applyFill="1" applyBorder="1" applyAlignment="1">
      <alignment horizontal="center" wrapText="1"/>
    </xf>
    <xf numFmtId="0" fontId="33" fillId="25" borderId="11" xfId="0" applyFont="1" applyFill="1" applyBorder="1" applyAlignment="1">
      <alignment horizontal="center" wrapText="1"/>
    </xf>
  </cellXfs>
  <cellStyles count="7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63" xr:uid="{63772545-CF2C-4014-8BD8-7BDFAE7A174D}"/>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72" builtinId="8"/>
    <cellStyle name="Input" xfId="34" builtinId="20" customBuiltin="1"/>
    <cellStyle name="Linked Cell" xfId="35" builtinId="24" customBuiltin="1"/>
    <cellStyle name="Neutral" xfId="36" builtinId="28" customBuiltin="1"/>
    <cellStyle name="Normal" xfId="0" builtinId="0"/>
    <cellStyle name="Normal 10" xfId="37" xr:uid="{00000000-0005-0000-0000-000027000000}"/>
    <cellStyle name="Normal 11" xfId="38" xr:uid="{00000000-0005-0000-0000-000028000000}"/>
    <cellStyle name="Normal 12" xfId="39" xr:uid="{00000000-0005-0000-0000-000029000000}"/>
    <cellStyle name="Normal 13" xfId="40" xr:uid="{00000000-0005-0000-0000-00002A000000}"/>
    <cellStyle name="Normal 14" xfId="41" xr:uid="{00000000-0005-0000-0000-00002B000000}"/>
    <cellStyle name="Normal 15" xfId="42" xr:uid="{00000000-0005-0000-0000-00002C000000}"/>
    <cellStyle name="Normal 15 2" xfId="59" xr:uid="{00000000-0005-0000-0000-00002D000000}"/>
    <cellStyle name="Normal 16" xfId="61" xr:uid="{71D0A78B-2D76-4CA1-B3CA-849698DE7CBA}"/>
    <cellStyle name="Normal 16 2" xfId="66" xr:uid="{D520278A-C0F0-49B1-A8CF-171CEBC41F49}"/>
    <cellStyle name="Normal 16 2 2" xfId="71" xr:uid="{82DE10C3-C55D-4D42-8812-AFD7103FDA0C}"/>
    <cellStyle name="Normal 17" xfId="64" xr:uid="{7C016C3B-E25E-4F3E-BEE2-5714AC694AE0}"/>
    <cellStyle name="Normal 17 2" xfId="65" xr:uid="{814B5ED8-44BD-4ACE-A1B7-14BE94E42ECD}"/>
    <cellStyle name="Normal 18" xfId="69" xr:uid="{F1C3F2AC-9822-48D3-86FA-3F234B9258F7}"/>
    <cellStyle name="Normal 2" xfId="43" xr:uid="{00000000-0005-0000-0000-00002E000000}"/>
    <cellStyle name="Normal 2 2" xfId="60" xr:uid="{00000000-0005-0000-0000-00002F000000}"/>
    <cellStyle name="Normal 2 2 2" xfId="62" xr:uid="{069BFE9E-817F-4CBA-85D9-192D81F274CF}"/>
    <cellStyle name="Normal 2 2 2 2" xfId="68" xr:uid="{54715EC6-CF1E-4CE2-9D0C-9F4B366CC563}"/>
    <cellStyle name="Normal 2 2 3" xfId="70" xr:uid="{73FCCB78-2581-4CE0-80BB-AB6607BDF86B}"/>
    <cellStyle name="Normal 3" xfId="44" xr:uid="{00000000-0005-0000-0000-000030000000}"/>
    <cellStyle name="Normal 3 2" xfId="45" xr:uid="{00000000-0005-0000-0000-000031000000}"/>
    <cellStyle name="Normal 4" xfId="46" xr:uid="{00000000-0005-0000-0000-000032000000}"/>
    <cellStyle name="Normal 5" xfId="47" xr:uid="{00000000-0005-0000-0000-000033000000}"/>
    <cellStyle name="Normal 6" xfId="48" xr:uid="{00000000-0005-0000-0000-000034000000}"/>
    <cellStyle name="Normal 7" xfId="49" xr:uid="{00000000-0005-0000-0000-000035000000}"/>
    <cellStyle name="Normal 8" xfId="50" xr:uid="{00000000-0005-0000-0000-000036000000}"/>
    <cellStyle name="Normal 9" xfId="51" xr:uid="{00000000-0005-0000-0000-000037000000}"/>
    <cellStyle name="Normal_2007 Corn Tables DRAFT" xfId="52" xr:uid="{00000000-0005-0000-0000-000038000000}"/>
    <cellStyle name="Normal_2007 Corn Tables DRAFT 2" xfId="58" xr:uid="{00000000-0005-0000-0000-000039000000}"/>
    <cellStyle name="Note" xfId="53" builtinId="10" customBuiltin="1"/>
    <cellStyle name="Output" xfId="54" builtinId="21" customBuiltin="1"/>
    <cellStyle name="Percent" xfId="73" builtinId="5"/>
    <cellStyle name="Percent 2" xfId="67" xr:uid="{8D0CF3C7-FB6A-4932-84E9-CF18436B5243}"/>
    <cellStyle name="Title" xfId="55" builtinId="15" customBuiltin="1"/>
    <cellStyle name="Total" xfId="56" builtinId="25" customBuiltin="1"/>
    <cellStyle name="Warning Text" xfId="57" builtinId="11" customBuiltin="1"/>
  </cellStyles>
  <dxfs count="1102">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ont>
        <color auto="1"/>
      </font>
      <fill>
        <patternFill>
          <bgColor rgb="FFFFC000"/>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ont>
        <color auto="1"/>
      </font>
      <fill>
        <patternFill>
          <bgColor rgb="FFFFC000"/>
        </patternFill>
      </fill>
    </dxf>
    <dxf>
      <fill>
        <patternFill>
          <bgColor theme="0" tint="-4.9989318521683403E-2"/>
        </patternFill>
      </fill>
    </dxf>
    <dxf>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rgb="FFFFC000"/>
        </patternFill>
      </fill>
    </dxf>
    <dxf>
      <fill>
        <patternFill>
          <bgColor rgb="FFFFC000"/>
        </patternFill>
      </fill>
    </dxf>
    <dxf>
      <font>
        <color auto="1"/>
      </font>
      <fill>
        <patternFill>
          <bgColor rgb="FFFFE699"/>
        </patternFill>
      </fill>
    </dxf>
    <dxf>
      <font>
        <color auto="1"/>
      </font>
      <fill>
        <patternFill>
          <bgColor rgb="FFFFE699"/>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rgb="FFFFC000"/>
        </patternFill>
      </fill>
    </dxf>
    <dxf>
      <fill>
        <patternFill>
          <bgColor rgb="FFFFC000"/>
        </patternFill>
      </fill>
    </dxf>
    <dxf>
      <font>
        <color auto="1"/>
      </font>
      <fill>
        <patternFill>
          <bgColor rgb="FFFFE699"/>
        </patternFill>
      </fill>
    </dxf>
    <dxf>
      <font>
        <color auto="1"/>
      </font>
      <fill>
        <patternFill>
          <bgColor rgb="FFFFE699"/>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rgb="FFFFC000"/>
        </patternFill>
      </fill>
    </dxf>
    <dxf>
      <font>
        <color auto="1"/>
      </font>
      <fill>
        <patternFill>
          <bgColor rgb="FFFFE699"/>
        </patternFill>
      </fill>
    </dxf>
    <dxf>
      <font>
        <color auto="1"/>
      </font>
      <fill>
        <patternFill>
          <bgColor rgb="FFFFC000"/>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ont>
        <color auto="1"/>
      </font>
      <fill>
        <patternFill>
          <bgColor rgb="FFFFC000"/>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ont>
        <color auto="1"/>
      </font>
      <fill>
        <patternFill>
          <bgColor rgb="FFFFC000"/>
        </patternFill>
      </fill>
    </dxf>
    <dxf>
      <fill>
        <patternFill>
          <bgColor theme="0" tint="-4.9989318521683403E-2"/>
        </patternFill>
      </fill>
    </dxf>
    <dxf>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ont>
        <color auto="1"/>
      </font>
      <fill>
        <patternFill>
          <bgColor rgb="FFFFC000"/>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ont>
        <color auto="1"/>
      </font>
      <fill>
        <patternFill>
          <bgColor rgb="FFFFC000"/>
        </patternFill>
      </fill>
    </dxf>
    <dxf>
      <fill>
        <patternFill>
          <bgColor theme="0" tint="-4.9989318521683403E-2"/>
        </patternFill>
      </fill>
    </dxf>
    <dxf>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ont>
        <color auto="1"/>
      </font>
      <fill>
        <patternFill>
          <bgColor rgb="FFFFC000"/>
        </patternFill>
      </fill>
    </dxf>
    <dxf>
      <fill>
        <patternFill>
          <bgColor theme="0" tint="-4.9989318521683403E-2"/>
        </patternFill>
      </fill>
    </dxf>
    <dxf>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ill>
        <patternFill>
          <bgColor rgb="FFFFC000"/>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ont>
        <color auto="1"/>
      </font>
      <fill>
        <patternFill>
          <bgColor rgb="FFFFC000"/>
        </patternFill>
      </fill>
    </dxf>
    <dxf>
      <fill>
        <patternFill>
          <bgColor theme="0" tint="-4.9989318521683403E-2"/>
        </patternFill>
      </fill>
    </dxf>
    <dxf>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ont>
        <color auto="1"/>
      </font>
      <fill>
        <patternFill>
          <bgColor rgb="FFFFC000"/>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ont>
        <color auto="1"/>
      </font>
      <fill>
        <patternFill>
          <bgColor rgb="FFFFC000"/>
        </patternFill>
      </fill>
    </dxf>
    <dxf>
      <fill>
        <patternFill>
          <bgColor theme="0" tint="-4.9989318521683403E-2"/>
        </patternFill>
      </fill>
    </dxf>
    <dxf>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ont>
        <color auto="1"/>
      </font>
      <fill>
        <patternFill>
          <bgColor rgb="FFFFE699"/>
        </patternFill>
      </fill>
    </dxf>
    <dxf>
      <fill>
        <patternFill>
          <bgColor theme="0" tint="-4.9989318521683403E-2"/>
        </patternFill>
      </fill>
    </dxf>
    <dxf>
      <fill>
        <patternFill>
          <bgColor rgb="FFFFC000"/>
        </patternFill>
      </fill>
    </dxf>
    <dxf>
      <font>
        <color auto="1"/>
      </font>
      <fill>
        <patternFill>
          <bgColor rgb="FFFFE699"/>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C000"/>
        </patternFill>
      </fill>
    </dxf>
    <dxf>
      <font>
        <color auto="1"/>
      </font>
      <fill>
        <patternFill>
          <bgColor rgb="FFFFE699"/>
        </patternFill>
      </fill>
    </dxf>
    <dxf>
      <font>
        <color auto="1"/>
      </font>
      <fill>
        <patternFill>
          <bgColor rgb="FFFFC000"/>
        </patternFill>
      </fill>
    </dxf>
    <dxf>
      <font>
        <color auto="1"/>
      </font>
      <fill>
        <patternFill>
          <bgColor rgb="FFFFC000"/>
        </patternFill>
      </fill>
    </dxf>
    <dxf>
      <font>
        <color auto="1"/>
      </font>
      <fill>
        <patternFill>
          <bgColor rgb="FFFFE699"/>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ill>
        <patternFill>
          <bgColor rgb="FFFFC000"/>
        </patternFill>
      </fill>
    </dxf>
    <dxf>
      <font>
        <color auto="1"/>
      </font>
      <fill>
        <patternFill>
          <bgColor rgb="FFFFE699"/>
        </patternFill>
      </fill>
    </dxf>
    <dxf>
      <font>
        <color auto="1"/>
      </font>
      <fill>
        <patternFill>
          <bgColor rgb="FFFFC000"/>
        </patternFill>
      </fill>
    </dxf>
    <dxf>
      <font>
        <color auto="1"/>
      </font>
      <fill>
        <patternFill>
          <bgColor rgb="FFFFC000"/>
        </patternFill>
      </fill>
    </dxf>
    <dxf>
      <font>
        <color auto="1"/>
      </font>
      <fill>
        <patternFill>
          <bgColor rgb="FFFFC000"/>
        </patternFill>
      </fill>
    </dxf>
    <dxf>
      <fill>
        <patternFill>
          <bgColor theme="0" tint="-4.9989318521683403E-2"/>
        </patternFill>
      </fill>
    </dxf>
    <dxf>
      <fill>
        <patternFill>
          <bgColor theme="0" tint="-4.9989318521683403E-2"/>
        </patternFill>
      </fill>
    </dxf>
    <dxf>
      <font>
        <color auto="1"/>
      </font>
      <fill>
        <patternFill>
          <bgColor rgb="FFFFE699"/>
        </patternFill>
      </fill>
    </dxf>
    <dxf>
      <font>
        <color auto="1"/>
      </font>
      <fill>
        <patternFill>
          <bgColor rgb="FFFFE699"/>
        </patternFill>
      </fill>
    </dxf>
    <dxf>
      <fill>
        <patternFill>
          <bgColor theme="0" tint="-4.9989318521683403E-2"/>
        </patternFill>
      </fill>
    </dxf>
    <dxf>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ont>
        <color auto="1"/>
      </font>
      <fill>
        <patternFill>
          <bgColor rgb="FFFFE699"/>
        </patternFill>
      </fill>
    </dxf>
    <dxf>
      <fill>
        <patternFill>
          <bgColor theme="0" tint="-4.9989318521683403E-2"/>
        </patternFill>
      </fill>
    </dxf>
    <dxf>
      <fill>
        <patternFill>
          <bgColor rgb="FFFFC000"/>
        </patternFill>
      </fill>
    </dxf>
    <dxf>
      <font>
        <color auto="1"/>
      </font>
      <fill>
        <patternFill>
          <bgColor rgb="FFFFE699"/>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C000"/>
        </patternFill>
      </fill>
    </dxf>
    <dxf>
      <font>
        <color auto="1"/>
      </font>
      <fill>
        <patternFill>
          <bgColor rgb="FFFFE699"/>
        </patternFill>
      </fill>
    </dxf>
    <dxf>
      <font>
        <color auto="1"/>
      </font>
      <fill>
        <patternFill>
          <bgColor rgb="FFFFC000"/>
        </patternFill>
      </fill>
    </dxf>
    <dxf>
      <font>
        <color auto="1"/>
      </font>
      <fill>
        <patternFill>
          <bgColor rgb="FFFFC000"/>
        </patternFill>
      </fill>
    </dxf>
    <dxf>
      <font>
        <color auto="1"/>
      </font>
      <fill>
        <patternFill>
          <bgColor rgb="FFFFE699"/>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ill>
        <patternFill>
          <bgColor rgb="FFFFC000"/>
        </patternFill>
      </fill>
    </dxf>
    <dxf>
      <font>
        <color auto="1"/>
      </font>
      <fill>
        <patternFill>
          <bgColor rgb="FFFFE699"/>
        </patternFill>
      </fill>
    </dxf>
    <dxf>
      <font>
        <color auto="1"/>
      </font>
      <fill>
        <patternFill>
          <bgColor rgb="FFFFC000"/>
        </patternFill>
      </fill>
    </dxf>
    <dxf>
      <font>
        <color auto="1"/>
      </font>
      <fill>
        <patternFill>
          <bgColor rgb="FFFFC000"/>
        </patternFill>
      </fill>
    </dxf>
    <dxf>
      <font>
        <color auto="1"/>
      </font>
      <fill>
        <patternFill>
          <bgColor rgb="FFFFC000"/>
        </patternFill>
      </fill>
    </dxf>
    <dxf>
      <fill>
        <patternFill>
          <bgColor theme="0" tint="-4.9989318521683403E-2"/>
        </patternFill>
      </fill>
    </dxf>
    <dxf>
      <fill>
        <patternFill>
          <bgColor theme="0" tint="-4.9989318521683403E-2"/>
        </patternFill>
      </fill>
    </dxf>
    <dxf>
      <font>
        <color auto="1"/>
      </font>
      <fill>
        <patternFill>
          <bgColor rgb="FFFFE699"/>
        </patternFill>
      </fill>
    </dxf>
    <dxf>
      <font>
        <color auto="1"/>
      </font>
      <fill>
        <patternFill>
          <bgColor rgb="FFFFE699"/>
        </patternFill>
      </fill>
    </dxf>
    <dxf>
      <fill>
        <patternFill>
          <bgColor theme="0" tint="-4.9989318521683403E-2"/>
        </patternFill>
      </fill>
    </dxf>
    <dxf>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theme="0" tint="-4.9989318521683403E-2"/>
        </patternFill>
      </fill>
    </dxf>
    <dxf>
      <font>
        <color auto="1"/>
      </font>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ont>
        <color auto="1"/>
      </font>
      <fill>
        <patternFill>
          <bgColor rgb="FFFFE699"/>
        </patternFill>
      </fill>
    </dxf>
    <dxf>
      <fill>
        <patternFill>
          <bgColor theme="0" tint="-4.9989318521683403E-2"/>
        </patternFill>
      </fill>
    </dxf>
    <dxf>
      <fill>
        <patternFill>
          <bgColor rgb="FFFFC000"/>
        </patternFill>
      </fill>
    </dxf>
    <dxf>
      <font>
        <color auto="1"/>
      </font>
      <fill>
        <patternFill>
          <bgColor rgb="FFFFE699"/>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C000"/>
        </patternFill>
      </fill>
    </dxf>
    <dxf>
      <font>
        <color auto="1"/>
      </font>
      <fill>
        <patternFill>
          <bgColor rgb="FFFFE699"/>
        </patternFill>
      </fill>
    </dxf>
    <dxf>
      <font>
        <color auto="1"/>
      </font>
      <fill>
        <patternFill>
          <bgColor rgb="FFFFC000"/>
        </patternFill>
      </fill>
    </dxf>
    <dxf>
      <font>
        <color auto="1"/>
      </font>
      <fill>
        <patternFill>
          <bgColor rgb="FFFFC000"/>
        </patternFill>
      </fill>
    </dxf>
    <dxf>
      <font>
        <color auto="1"/>
      </font>
      <fill>
        <patternFill>
          <bgColor rgb="FFFFE699"/>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C000"/>
        </patternFill>
      </fill>
    </dxf>
    <dxf>
      <font>
        <color auto="1"/>
      </font>
      <fill>
        <patternFill>
          <bgColor rgb="FFFFE699"/>
        </patternFill>
      </fill>
    </dxf>
    <dxf>
      <fill>
        <patternFill>
          <bgColor theme="0" tint="-4.9989318521683403E-2"/>
        </patternFill>
      </fill>
    </dxf>
    <dxf>
      <fill>
        <patternFill>
          <bgColor rgb="FFFFC000"/>
        </patternFill>
      </fill>
    </dxf>
    <dxf>
      <font>
        <color auto="1"/>
      </font>
      <fill>
        <patternFill>
          <bgColor rgb="FFFFE699"/>
        </patternFill>
      </fill>
    </dxf>
    <dxf>
      <font>
        <color auto="1"/>
      </font>
      <fill>
        <patternFill>
          <bgColor rgb="FFFFC000"/>
        </patternFill>
      </fill>
    </dxf>
    <dxf>
      <font>
        <color auto="1"/>
      </font>
      <fill>
        <patternFill>
          <bgColor rgb="FFFFC000"/>
        </patternFill>
      </fill>
    </dxf>
    <dxf>
      <font>
        <color auto="1"/>
      </font>
      <fill>
        <patternFill>
          <bgColor rgb="FFFFC000"/>
        </patternFill>
      </fill>
    </dxf>
    <dxf>
      <fill>
        <patternFill>
          <bgColor theme="0" tint="-4.9989318521683403E-2"/>
        </patternFill>
      </fill>
    </dxf>
    <dxf>
      <fill>
        <patternFill>
          <bgColor theme="0" tint="-4.9989318521683403E-2"/>
        </patternFill>
      </fill>
    </dxf>
    <dxf>
      <font>
        <color auto="1"/>
      </font>
      <fill>
        <patternFill>
          <bgColor rgb="FFFFE699"/>
        </patternFill>
      </fill>
    </dxf>
    <dxf>
      <font>
        <color auto="1"/>
      </font>
      <fill>
        <patternFill>
          <bgColor rgb="FFFFE699"/>
        </patternFill>
      </fill>
    </dxf>
    <dxf>
      <fill>
        <patternFill>
          <bgColor theme="0" tint="-4.9989318521683403E-2"/>
        </patternFill>
      </fill>
    </dxf>
    <dxf>
      <fill>
        <patternFill>
          <bgColor rgb="FFFFC000"/>
        </patternFill>
      </fill>
    </dxf>
    <dxf>
      <fill>
        <patternFill>
          <bgColor theme="0" tint="-4.9989318521683403E-2"/>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ill>
        <patternFill>
          <bgColor rgb="FFFFC000"/>
        </patternFill>
      </fill>
    </dxf>
    <dxf>
      <font>
        <color auto="1"/>
      </font>
      <fill>
        <patternFill>
          <bgColor rgb="FFFFE699"/>
        </patternFill>
      </fill>
    </dxf>
    <dxf>
      <fill>
        <patternFill>
          <bgColor rgb="FFFFC000"/>
        </patternFill>
      </fill>
    </dxf>
    <dxf>
      <font>
        <color auto="1"/>
      </font>
      <fill>
        <patternFill>
          <bgColor rgb="FFFFC000"/>
        </patternFill>
      </fill>
    </dxf>
    <dxf>
      <font>
        <color auto="1"/>
      </font>
      <fill>
        <patternFill>
          <bgColor rgb="FFFFE699"/>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C000"/>
        </patternFill>
      </fill>
    </dxf>
    <dxf>
      <fill>
        <patternFill>
          <bgColor rgb="FFFFC000"/>
        </patternFill>
      </fill>
    </dxf>
    <dxf>
      <font>
        <color auto="1"/>
      </font>
      <fill>
        <patternFill>
          <bgColor rgb="FFFFE699"/>
        </patternFill>
      </fill>
    </dxf>
    <dxf>
      <font>
        <color auto="1"/>
      </font>
      <fill>
        <patternFill>
          <bgColor rgb="FFFFC000"/>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ont>
        <color auto="1"/>
      </font>
      <fill>
        <patternFill>
          <bgColor rgb="FFFFC000"/>
        </patternFill>
      </fill>
    </dxf>
    <dxf>
      <fill>
        <patternFill>
          <bgColor theme="0" tint="-4.9989318521683403E-2"/>
        </patternFill>
      </fill>
    </dxf>
    <dxf>
      <font>
        <color auto="1"/>
      </font>
      <fill>
        <patternFill>
          <bgColor rgb="FFFFE699"/>
        </patternFill>
      </fill>
    </dxf>
    <dxf>
      <fill>
        <patternFill>
          <bgColor rgb="FFFFC000"/>
        </patternFill>
      </fill>
    </dxf>
    <dxf>
      <fill>
        <patternFill>
          <bgColor rgb="FFFFC000"/>
        </patternFill>
      </fill>
    </dxf>
    <dxf>
      <font>
        <color auto="1"/>
      </font>
      <fill>
        <patternFill>
          <bgColor rgb="FFFFE699"/>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top style="medium">
          <color indexed="64"/>
        </top>
        <bottom style="medium">
          <color auto="1"/>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0" tint="-0.499984740745262"/>
        </patternFill>
      </fill>
    </dxf>
    <dxf>
      <fill>
        <patternFill patternType="solid">
          <fgColor theme="0" tint="-0.34998626667073579"/>
          <bgColor theme="0"/>
        </patternFill>
      </fill>
    </dxf>
    <dxf>
      <fill>
        <patternFill>
          <fgColor theme="0" tint="-0.24994659260841701"/>
          <bgColor theme="0" tint="-4.9989318521683403E-2"/>
        </patternFill>
      </fill>
    </dxf>
    <dxf>
      <fill>
        <patternFill patternType="solid">
          <fgColor theme="0"/>
          <bgColor theme="0"/>
        </patternFill>
      </fill>
    </dxf>
    <dxf>
      <font>
        <b/>
        <color theme="1"/>
      </font>
    </dxf>
    <dxf>
      <font>
        <b/>
        <color theme="1"/>
      </font>
    </dxf>
    <dxf>
      <font>
        <color theme="0" tint="-0.14996795556505021"/>
      </font>
      <fill>
        <patternFill>
          <bgColor theme="0" tint="-0.14996795556505021"/>
        </patternFill>
      </fill>
      <border diagonalUp="0" diagonalDown="0">
        <left/>
        <right/>
        <top/>
        <bottom/>
        <vertical/>
        <horizontal/>
      </border>
    </dxf>
    <dxf>
      <fill>
        <patternFill patternType="solid">
          <fgColor theme="0" tint="-0.14999847407452621"/>
          <bgColor theme="0" tint="-0.14999847407452621"/>
        </patternFill>
      </fill>
      <border>
        <top/>
        <bottom style="thin">
          <color auto="1"/>
        </bottom>
      </border>
    </dxf>
    <dxf>
      <fill>
        <patternFill patternType="solid">
          <fgColor theme="0" tint="-0.34998626667073579"/>
          <bgColor theme="0"/>
        </patternFill>
      </fill>
    </dxf>
    <dxf>
      <fill>
        <patternFill>
          <fgColor theme="0" tint="-0.24994659260841701"/>
          <bgColor theme="0" tint="-4.9989318521683403E-2"/>
        </patternFill>
      </fill>
    </dxf>
    <dxf>
      <fill>
        <patternFill patternType="solid">
          <fgColor theme="0"/>
          <bgColor theme="0"/>
        </patternFill>
      </fill>
    </dxf>
    <dxf>
      <font>
        <b/>
        <color theme="1"/>
      </font>
    </dxf>
    <dxf>
      <font>
        <b/>
        <color theme="1"/>
      </font>
    </dxf>
    <dxf>
      <font>
        <b/>
        <color theme="1"/>
      </font>
      <border>
        <top style="double">
          <color theme="1"/>
        </top>
      </border>
    </dxf>
    <dxf>
      <font>
        <color theme="0"/>
      </font>
      <fill>
        <patternFill patternType="solid">
          <fgColor theme="1" tint="0.499984740745262"/>
          <bgColor theme="0" tint="-0.499984740745262"/>
        </patternFill>
      </fill>
    </dxf>
    <dxf>
      <fill>
        <patternFill patternType="solid">
          <fgColor theme="0" tint="-0.14999847407452621"/>
          <bgColor theme="0" tint="-0.14999847407452621"/>
        </patternFill>
      </fill>
      <border>
        <top/>
        <bottom style="medium">
          <color auto="1"/>
        </bottom>
      </border>
    </dxf>
  </dxfs>
  <tableStyles count="2" defaultTableStyle="TableStyleMedium2" defaultPivotStyle="PivotStyleLight16">
    <tableStyle name="TableStyleDark8 2" pivot="0" count="8" xr9:uid="{00000000-0011-0000-FFFF-FFFF00000000}">
      <tableStyleElement type="wholeTable" dxfId="1101"/>
      <tableStyleElement type="headerRow" dxfId="1100"/>
      <tableStyleElement type="totalRow" dxfId="1099"/>
      <tableStyleElement type="firstColumn" dxfId="1098"/>
      <tableStyleElement type="lastColumn" dxfId="1097"/>
      <tableStyleElement type="firstRowStripe" dxfId="1096"/>
      <tableStyleElement type="secondRowStripe" dxfId="1095"/>
      <tableStyleElement type="firstColumnStripe" dxfId="1094"/>
    </tableStyle>
    <tableStyle name="TableStyleDark8 2 2" pivot="0" count="7" xr9:uid="{00000000-0011-0000-FFFF-FFFF01000000}">
      <tableStyleElement type="wholeTable" dxfId="1093"/>
      <tableStyleElement type="headerRow" dxfId="1092"/>
      <tableStyleElement type="firstColumn" dxfId="1091"/>
      <tableStyleElement type="lastColumn" dxfId="1090"/>
      <tableStyleElement type="firstRowStripe" dxfId="1089"/>
      <tableStyleElement type="secondRowStripe" dxfId="1088"/>
      <tableStyleElement type="firstColumnStripe" dxfId="1087"/>
    </tableStyle>
  </tableStyles>
  <colors>
    <mruColors>
      <color rgb="FFFFDE75"/>
      <color rgb="FFFFE699"/>
      <color rgb="FFFFFFCC"/>
      <color rgb="FFFFEEB7"/>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sharedStrings" Target="sharedString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onnections" Target="connections.xml"/><Relationship Id="rId20" Type="http://schemas.openxmlformats.org/officeDocument/2006/relationships/worksheet" Target="worksheets/sheet20.xml"/><Relationship Id="rId41"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1</xdr:col>
      <xdr:colOff>49212</xdr:colOff>
      <xdr:row>33</xdr:row>
      <xdr:rowOff>81279</xdr:rowOff>
    </xdr:from>
    <xdr:to>
      <xdr:col>7</xdr:col>
      <xdr:colOff>1571625</xdr:colOff>
      <xdr:row>34</xdr:row>
      <xdr:rowOff>158749</xdr:rowOff>
    </xdr:to>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49212" y="12511404"/>
          <a:ext cx="7554913" cy="244158"/>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 Asterisks after a hybrid name indicate the number of preceding consecutive years in the top-performing "A" group. </a:t>
          </a:r>
        </a:p>
        <a:p>
          <a:r>
            <a:rPr lang="en-US" sz="800">
              <a:latin typeface="Arial" panose="020B0604020202020204" pitchFamily="34" charset="0"/>
              <a:cs typeface="Arial" panose="020B0604020202020204" pitchFamily="34" charset="0"/>
            </a:rPr>
            <a:t>§ For a full description of abbreviated biotech traits, see table 18.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21</xdr:row>
      <xdr:rowOff>44450</xdr:rowOff>
    </xdr:from>
    <xdr:to>
      <xdr:col>20</xdr:col>
      <xdr:colOff>348342</xdr:colOff>
      <xdr:row>27</xdr:row>
      <xdr:rowOff>82550</xdr:rowOff>
    </xdr:to>
    <xdr:sp macro="" textlink="">
      <xdr:nvSpPr>
        <xdr:cNvPr id="3" name="TextBox 2">
          <a:extLst>
            <a:ext uri="{FF2B5EF4-FFF2-40B4-BE49-F238E27FC236}">
              <a16:creationId xmlns:a16="http://schemas.microsoft.com/office/drawing/2014/main" id="{32F55688-416B-462C-B079-4CA9DF11B993}"/>
            </a:ext>
          </a:extLst>
        </xdr:cNvPr>
        <xdr:cNvSpPr txBox="1"/>
      </xdr:nvSpPr>
      <xdr:spPr>
        <a:xfrm>
          <a:off x="0" y="3460750"/>
          <a:ext cx="10660742" cy="10350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28574</xdr:colOff>
      <xdr:row>20</xdr:row>
      <xdr:rowOff>28576</xdr:rowOff>
    </xdr:from>
    <xdr:to>
      <xdr:col>24</xdr:col>
      <xdr:colOff>321128</xdr:colOff>
      <xdr:row>25</xdr:row>
      <xdr:rowOff>146050</xdr:rowOff>
    </xdr:to>
    <xdr:sp macro="" textlink="">
      <xdr:nvSpPr>
        <xdr:cNvPr id="2" name="TextBox 1">
          <a:extLst>
            <a:ext uri="{FF2B5EF4-FFF2-40B4-BE49-F238E27FC236}">
              <a16:creationId xmlns:a16="http://schemas.microsoft.com/office/drawing/2014/main" id="{F0C1CB3B-899F-4A27-B771-0DFC618EF7DC}"/>
            </a:ext>
          </a:extLst>
        </xdr:cNvPr>
        <xdr:cNvSpPr txBox="1"/>
      </xdr:nvSpPr>
      <xdr:spPr>
        <a:xfrm>
          <a:off x="28574" y="3209926"/>
          <a:ext cx="9322254" cy="942974"/>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Hybrids that have any MS letter in common are not significantly different in yield at the 5% level of probability.</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marL="0" marR="0" lvl="0" indent="0" defTabSz="914400" eaLnBrk="1" fontAlgn="auto" latinLnBrk="0" hangingPunct="1">
            <a:lnSpc>
              <a:spcPct val="100000"/>
            </a:lnSpc>
            <a:spcBef>
              <a:spcPts val="0"/>
            </a:spcBef>
            <a:spcAft>
              <a:spcPts val="0"/>
            </a:spcAft>
            <a:buClrTx/>
            <a:buSzTx/>
            <a:buFontTx/>
            <a:buNone/>
            <a:tabLst/>
            <a:defRPr/>
          </a:pPr>
          <a:r>
            <a:rPr lang="en-US" sz="800" b="0" i="0" u="none" strike="noStrike">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Values highlighted in orange are above average, values highted in dark orange are in the upper 25%. MS letters highlighted in dark orange are in the "A group", indicating no statistical difference from the top-performing variety, for a given trait. </a:t>
          </a:r>
        </a:p>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Springfield irrigated and Spring Hill locations were dropped from across locations analysis due to high trial variation. </a:t>
          </a:r>
        </a:p>
        <a:p>
          <a:pPr marL="0" marR="0" lvl="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20</xdr:row>
      <xdr:rowOff>44450</xdr:rowOff>
    </xdr:from>
    <xdr:to>
      <xdr:col>20</xdr:col>
      <xdr:colOff>348342</xdr:colOff>
      <xdr:row>26</xdr:row>
      <xdr:rowOff>139700</xdr:rowOff>
    </xdr:to>
    <xdr:sp macro="" textlink="">
      <xdr:nvSpPr>
        <xdr:cNvPr id="3" name="TextBox 2">
          <a:extLst>
            <a:ext uri="{FF2B5EF4-FFF2-40B4-BE49-F238E27FC236}">
              <a16:creationId xmlns:a16="http://schemas.microsoft.com/office/drawing/2014/main" id="{8B68CB81-D4FE-42AA-8EDF-237E0A89799B}"/>
            </a:ext>
          </a:extLst>
        </xdr:cNvPr>
        <xdr:cNvSpPr txBox="1"/>
      </xdr:nvSpPr>
      <xdr:spPr>
        <a:xfrm>
          <a:off x="0" y="5124450"/>
          <a:ext cx="10660742" cy="10604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28574</xdr:colOff>
      <xdr:row>18</xdr:row>
      <xdr:rowOff>28576</xdr:rowOff>
    </xdr:from>
    <xdr:to>
      <xdr:col>24</xdr:col>
      <xdr:colOff>321128</xdr:colOff>
      <xdr:row>23</xdr:row>
      <xdr:rowOff>146050</xdr:rowOff>
    </xdr:to>
    <xdr:sp macro="" textlink="">
      <xdr:nvSpPr>
        <xdr:cNvPr id="2" name="TextBox 1">
          <a:extLst>
            <a:ext uri="{FF2B5EF4-FFF2-40B4-BE49-F238E27FC236}">
              <a16:creationId xmlns:a16="http://schemas.microsoft.com/office/drawing/2014/main" id="{052C4421-47C1-4746-A0AB-C4CD88CD1AF7}"/>
            </a:ext>
          </a:extLst>
        </xdr:cNvPr>
        <xdr:cNvSpPr txBox="1"/>
      </xdr:nvSpPr>
      <xdr:spPr>
        <a:xfrm>
          <a:off x="28574" y="4288156"/>
          <a:ext cx="12808404" cy="898524"/>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Hybrids that have any MS letter in common are not significantly different in yield at the 5% level of probability.</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marL="0" marR="0" lvl="0" indent="0" defTabSz="914400" eaLnBrk="1" fontAlgn="auto" latinLnBrk="0" hangingPunct="1">
            <a:lnSpc>
              <a:spcPct val="100000"/>
            </a:lnSpc>
            <a:spcBef>
              <a:spcPts val="0"/>
            </a:spcBef>
            <a:spcAft>
              <a:spcPts val="0"/>
            </a:spcAft>
            <a:buClrTx/>
            <a:buSzTx/>
            <a:buFontTx/>
            <a:buNone/>
            <a:tabLst/>
            <a:defRPr/>
          </a:pPr>
          <a:r>
            <a:rPr lang="en-US" sz="800" b="0" i="0" u="none" strike="noStrike">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Values highlighted in orange are above average, values highted in dark orange are in the upper 25%. MS letters highlighted in dark orange are in the "A group", indicating no statistical difference from the top-performing variety, for a given trait. </a:t>
          </a:r>
        </a:p>
        <a:p>
          <a:pPr marL="0" marR="0" lvl="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21</xdr:row>
      <xdr:rowOff>44450</xdr:rowOff>
    </xdr:from>
    <xdr:to>
      <xdr:col>20</xdr:col>
      <xdr:colOff>348342</xdr:colOff>
      <xdr:row>27</xdr:row>
      <xdr:rowOff>139700</xdr:rowOff>
    </xdr:to>
    <xdr:sp macro="" textlink="">
      <xdr:nvSpPr>
        <xdr:cNvPr id="2" name="TextBox 1">
          <a:extLst>
            <a:ext uri="{FF2B5EF4-FFF2-40B4-BE49-F238E27FC236}">
              <a16:creationId xmlns:a16="http://schemas.microsoft.com/office/drawing/2014/main" id="{2479C01C-A171-4B16-86D0-AAE6AE621A1F}"/>
            </a:ext>
          </a:extLst>
        </xdr:cNvPr>
        <xdr:cNvSpPr txBox="1"/>
      </xdr:nvSpPr>
      <xdr:spPr>
        <a:xfrm>
          <a:off x="0" y="4559300"/>
          <a:ext cx="11408772" cy="10477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28574</xdr:colOff>
      <xdr:row>20</xdr:row>
      <xdr:rowOff>28576</xdr:rowOff>
    </xdr:from>
    <xdr:to>
      <xdr:col>24</xdr:col>
      <xdr:colOff>321128</xdr:colOff>
      <xdr:row>25</xdr:row>
      <xdr:rowOff>146050</xdr:rowOff>
    </xdr:to>
    <xdr:sp macro="" textlink="">
      <xdr:nvSpPr>
        <xdr:cNvPr id="2" name="TextBox 1">
          <a:extLst>
            <a:ext uri="{FF2B5EF4-FFF2-40B4-BE49-F238E27FC236}">
              <a16:creationId xmlns:a16="http://schemas.microsoft.com/office/drawing/2014/main" id="{3E7D64FE-733E-4C27-9BED-988BFD825374}"/>
            </a:ext>
          </a:extLst>
        </xdr:cNvPr>
        <xdr:cNvSpPr txBox="1"/>
      </xdr:nvSpPr>
      <xdr:spPr>
        <a:xfrm>
          <a:off x="28574" y="4448176"/>
          <a:ext cx="12808404" cy="898524"/>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Hybrids that have any MS letter in common are not significantly different in yield at the 5% level of probability.</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marL="0" marR="0" lvl="0" indent="0" defTabSz="914400" eaLnBrk="1" fontAlgn="auto" latinLnBrk="0" hangingPunct="1">
            <a:lnSpc>
              <a:spcPct val="100000"/>
            </a:lnSpc>
            <a:spcBef>
              <a:spcPts val="0"/>
            </a:spcBef>
            <a:spcAft>
              <a:spcPts val="0"/>
            </a:spcAft>
            <a:buClrTx/>
            <a:buSzTx/>
            <a:buFontTx/>
            <a:buNone/>
            <a:tabLst/>
            <a:defRPr/>
          </a:pPr>
          <a:r>
            <a:rPr lang="en-US" sz="800" b="0" i="0" u="none" strike="noStrike">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Values highlighted in orange are above average, values highted in dark orange are in the upper 25%. MS letters highlighted in dark orange are in the "A group", indicating no statistical difference from the top-performing variety, for a given trait. </a:t>
          </a:r>
        </a:p>
        <a:p>
          <a:pPr marL="0" marR="0" lvl="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20</xdr:row>
      <xdr:rowOff>44450</xdr:rowOff>
    </xdr:from>
    <xdr:to>
      <xdr:col>20</xdr:col>
      <xdr:colOff>348342</xdr:colOff>
      <xdr:row>26</xdr:row>
      <xdr:rowOff>82550</xdr:rowOff>
    </xdr:to>
    <xdr:sp macro="" textlink="">
      <xdr:nvSpPr>
        <xdr:cNvPr id="2" name="TextBox 1">
          <a:extLst>
            <a:ext uri="{FF2B5EF4-FFF2-40B4-BE49-F238E27FC236}">
              <a16:creationId xmlns:a16="http://schemas.microsoft.com/office/drawing/2014/main" id="{5CD16332-F4BF-438C-811F-6A4D7C131DE7}"/>
            </a:ext>
          </a:extLst>
        </xdr:cNvPr>
        <xdr:cNvSpPr txBox="1"/>
      </xdr:nvSpPr>
      <xdr:spPr>
        <a:xfrm>
          <a:off x="0" y="4532630"/>
          <a:ext cx="11576412" cy="99060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18</xdr:row>
      <xdr:rowOff>44450</xdr:rowOff>
    </xdr:from>
    <xdr:to>
      <xdr:col>20</xdr:col>
      <xdr:colOff>348342</xdr:colOff>
      <xdr:row>24</xdr:row>
      <xdr:rowOff>139700</xdr:rowOff>
    </xdr:to>
    <xdr:sp macro="" textlink="">
      <xdr:nvSpPr>
        <xdr:cNvPr id="2" name="TextBox 1">
          <a:extLst>
            <a:ext uri="{FF2B5EF4-FFF2-40B4-BE49-F238E27FC236}">
              <a16:creationId xmlns:a16="http://schemas.microsoft.com/office/drawing/2014/main" id="{E207C323-A906-4E07-9ADC-FC8390C2AAEA}"/>
            </a:ext>
          </a:extLst>
        </xdr:cNvPr>
        <xdr:cNvSpPr txBox="1"/>
      </xdr:nvSpPr>
      <xdr:spPr>
        <a:xfrm>
          <a:off x="0" y="4559300"/>
          <a:ext cx="11408772" cy="10477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20</xdr:row>
      <xdr:rowOff>44450</xdr:rowOff>
    </xdr:from>
    <xdr:to>
      <xdr:col>20</xdr:col>
      <xdr:colOff>348342</xdr:colOff>
      <xdr:row>26</xdr:row>
      <xdr:rowOff>139700</xdr:rowOff>
    </xdr:to>
    <xdr:sp macro="" textlink="">
      <xdr:nvSpPr>
        <xdr:cNvPr id="2" name="TextBox 1">
          <a:extLst>
            <a:ext uri="{FF2B5EF4-FFF2-40B4-BE49-F238E27FC236}">
              <a16:creationId xmlns:a16="http://schemas.microsoft.com/office/drawing/2014/main" id="{EFAF50FB-B064-4A1C-A16E-F3F774239014}"/>
            </a:ext>
          </a:extLst>
        </xdr:cNvPr>
        <xdr:cNvSpPr txBox="1"/>
      </xdr:nvSpPr>
      <xdr:spPr>
        <a:xfrm>
          <a:off x="0" y="3934460"/>
          <a:ext cx="11408772" cy="10477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20</xdr:row>
      <xdr:rowOff>44450</xdr:rowOff>
    </xdr:from>
    <xdr:to>
      <xdr:col>20</xdr:col>
      <xdr:colOff>348342</xdr:colOff>
      <xdr:row>26</xdr:row>
      <xdr:rowOff>82550</xdr:rowOff>
    </xdr:to>
    <xdr:sp macro="" textlink="">
      <xdr:nvSpPr>
        <xdr:cNvPr id="2" name="TextBox 1">
          <a:extLst>
            <a:ext uri="{FF2B5EF4-FFF2-40B4-BE49-F238E27FC236}">
              <a16:creationId xmlns:a16="http://schemas.microsoft.com/office/drawing/2014/main" id="{1063F028-2D53-4AB2-8174-DE2DE6AC08F3}"/>
            </a:ext>
          </a:extLst>
        </xdr:cNvPr>
        <xdr:cNvSpPr txBox="1"/>
      </xdr:nvSpPr>
      <xdr:spPr>
        <a:xfrm>
          <a:off x="0" y="4532630"/>
          <a:ext cx="11576412" cy="99060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18</xdr:row>
      <xdr:rowOff>44450</xdr:rowOff>
    </xdr:from>
    <xdr:to>
      <xdr:col>20</xdr:col>
      <xdr:colOff>348342</xdr:colOff>
      <xdr:row>24</xdr:row>
      <xdr:rowOff>139700</xdr:rowOff>
    </xdr:to>
    <xdr:sp macro="" textlink="">
      <xdr:nvSpPr>
        <xdr:cNvPr id="2" name="TextBox 1">
          <a:extLst>
            <a:ext uri="{FF2B5EF4-FFF2-40B4-BE49-F238E27FC236}">
              <a16:creationId xmlns:a16="http://schemas.microsoft.com/office/drawing/2014/main" id="{090DF7A2-F15B-4082-B5B6-E35789051223}"/>
            </a:ext>
          </a:extLst>
        </xdr:cNvPr>
        <xdr:cNvSpPr txBox="1"/>
      </xdr:nvSpPr>
      <xdr:spPr>
        <a:xfrm>
          <a:off x="0" y="4559300"/>
          <a:ext cx="11408772" cy="10477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20</xdr:row>
      <xdr:rowOff>44450</xdr:rowOff>
    </xdr:from>
    <xdr:to>
      <xdr:col>20</xdr:col>
      <xdr:colOff>348342</xdr:colOff>
      <xdr:row>26</xdr:row>
      <xdr:rowOff>139700</xdr:rowOff>
    </xdr:to>
    <xdr:sp macro="" textlink="">
      <xdr:nvSpPr>
        <xdr:cNvPr id="2" name="TextBox 1">
          <a:extLst>
            <a:ext uri="{FF2B5EF4-FFF2-40B4-BE49-F238E27FC236}">
              <a16:creationId xmlns:a16="http://schemas.microsoft.com/office/drawing/2014/main" id="{5C252919-8FA2-4FE6-B3FC-C303E952FD8B}"/>
            </a:ext>
          </a:extLst>
        </xdr:cNvPr>
        <xdr:cNvSpPr txBox="1"/>
      </xdr:nvSpPr>
      <xdr:spPr>
        <a:xfrm>
          <a:off x="0" y="3934460"/>
          <a:ext cx="11408772" cy="10477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20</xdr:row>
      <xdr:rowOff>44450</xdr:rowOff>
    </xdr:from>
    <xdr:to>
      <xdr:col>20</xdr:col>
      <xdr:colOff>348342</xdr:colOff>
      <xdr:row>26</xdr:row>
      <xdr:rowOff>82550</xdr:rowOff>
    </xdr:to>
    <xdr:sp macro="" textlink="">
      <xdr:nvSpPr>
        <xdr:cNvPr id="2" name="TextBox 1">
          <a:extLst>
            <a:ext uri="{FF2B5EF4-FFF2-40B4-BE49-F238E27FC236}">
              <a16:creationId xmlns:a16="http://schemas.microsoft.com/office/drawing/2014/main" id="{F3DC9FA8-0734-407B-9FFE-B5408E5C03A9}"/>
            </a:ext>
          </a:extLst>
        </xdr:cNvPr>
        <xdr:cNvSpPr txBox="1"/>
      </xdr:nvSpPr>
      <xdr:spPr>
        <a:xfrm>
          <a:off x="0" y="4552950"/>
          <a:ext cx="9639300" cy="10350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18</xdr:row>
      <xdr:rowOff>44450</xdr:rowOff>
    </xdr:from>
    <xdr:to>
      <xdr:col>20</xdr:col>
      <xdr:colOff>348342</xdr:colOff>
      <xdr:row>24</xdr:row>
      <xdr:rowOff>139700</xdr:rowOff>
    </xdr:to>
    <xdr:sp macro="" textlink="">
      <xdr:nvSpPr>
        <xdr:cNvPr id="2" name="TextBox 1">
          <a:extLst>
            <a:ext uri="{FF2B5EF4-FFF2-40B4-BE49-F238E27FC236}">
              <a16:creationId xmlns:a16="http://schemas.microsoft.com/office/drawing/2014/main" id="{98658E7D-F68D-4F09-8B16-1EA2C51D6E32}"/>
            </a:ext>
          </a:extLst>
        </xdr:cNvPr>
        <xdr:cNvSpPr txBox="1"/>
      </xdr:nvSpPr>
      <xdr:spPr>
        <a:xfrm>
          <a:off x="0" y="4648200"/>
          <a:ext cx="9467850" cy="10604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20</xdr:row>
      <xdr:rowOff>44450</xdr:rowOff>
    </xdr:from>
    <xdr:to>
      <xdr:col>20</xdr:col>
      <xdr:colOff>348342</xdr:colOff>
      <xdr:row>26</xdr:row>
      <xdr:rowOff>139700</xdr:rowOff>
    </xdr:to>
    <xdr:sp macro="" textlink="">
      <xdr:nvSpPr>
        <xdr:cNvPr id="2" name="TextBox 1">
          <a:extLst>
            <a:ext uri="{FF2B5EF4-FFF2-40B4-BE49-F238E27FC236}">
              <a16:creationId xmlns:a16="http://schemas.microsoft.com/office/drawing/2014/main" id="{7E838B19-2304-4289-BC97-8F2ACEC30907}"/>
            </a:ext>
          </a:extLst>
        </xdr:cNvPr>
        <xdr:cNvSpPr txBox="1"/>
      </xdr:nvSpPr>
      <xdr:spPr>
        <a:xfrm>
          <a:off x="0" y="4013200"/>
          <a:ext cx="9467850" cy="10604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20</xdr:row>
      <xdr:rowOff>44450</xdr:rowOff>
    </xdr:from>
    <xdr:to>
      <xdr:col>20</xdr:col>
      <xdr:colOff>348342</xdr:colOff>
      <xdr:row>26</xdr:row>
      <xdr:rowOff>82550</xdr:rowOff>
    </xdr:to>
    <xdr:sp macro="" textlink="">
      <xdr:nvSpPr>
        <xdr:cNvPr id="2" name="TextBox 1">
          <a:extLst>
            <a:ext uri="{FF2B5EF4-FFF2-40B4-BE49-F238E27FC236}">
              <a16:creationId xmlns:a16="http://schemas.microsoft.com/office/drawing/2014/main" id="{C9A1A1A4-96C0-4EF9-8E93-FBAFD9896A06}"/>
            </a:ext>
          </a:extLst>
        </xdr:cNvPr>
        <xdr:cNvSpPr txBox="1"/>
      </xdr:nvSpPr>
      <xdr:spPr>
        <a:xfrm>
          <a:off x="0" y="4552950"/>
          <a:ext cx="9639300" cy="10350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18</xdr:row>
      <xdr:rowOff>44450</xdr:rowOff>
    </xdr:from>
    <xdr:to>
      <xdr:col>20</xdr:col>
      <xdr:colOff>348342</xdr:colOff>
      <xdr:row>24</xdr:row>
      <xdr:rowOff>139700</xdr:rowOff>
    </xdr:to>
    <xdr:sp macro="" textlink="">
      <xdr:nvSpPr>
        <xdr:cNvPr id="2" name="TextBox 1">
          <a:extLst>
            <a:ext uri="{FF2B5EF4-FFF2-40B4-BE49-F238E27FC236}">
              <a16:creationId xmlns:a16="http://schemas.microsoft.com/office/drawing/2014/main" id="{6F4619E3-6603-457A-BFA2-1E5099F08DC8}"/>
            </a:ext>
          </a:extLst>
        </xdr:cNvPr>
        <xdr:cNvSpPr txBox="1"/>
      </xdr:nvSpPr>
      <xdr:spPr>
        <a:xfrm>
          <a:off x="0" y="4648200"/>
          <a:ext cx="9467850" cy="10604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20</xdr:row>
      <xdr:rowOff>44450</xdr:rowOff>
    </xdr:from>
    <xdr:to>
      <xdr:col>20</xdr:col>
      <xdr:colOff>348342</xdr:colOff>
      <xdr:row>26</xdr:row>
      <xdr:rowOff>139700</xdr:rowOff>
    </xdr:to>
    <xdr:sp macro="" textlink="">
      <xdr:nvSpPr>
        <xdr:cNvPr id="2" name="TextBox 1">
          <a:extLst>
            <a:ext uri="{FF2B5EF4-FFF2-40B4-BE49-F238E27FC236}">
              <a16:creationId xmlns:a16="http://schemas.microsoft.com/office/drawing/2014/main" id="{D611A260-D604-4D62-AE25-52D52821E65A}"/>
            </a:ext>
          </a:extLst>
        </xdr:cNvPr>
        <xdr:cNvSpPr txBox="1"/>
      </xdr:nvSpPr>
      <xdr:spPr>
        <a:xfrm>
          <a:off x="0" y="4013200"/>
          <a:ext cx="9467850" cy="10604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20</xdr:row>
      <xdr:rowOff>44450</xdr:rowOff>
    </xdr:from>
    <xdr:to>
      <xdr:col>20</xdr:col>
      <xdr:colOff>348342</xdr:colOff>
      <xdr:row>26</xdr:row>
      <xdr:rowOff>82550</xdr:rowOff>
    </xdr:to>
    <xdr:sp macro="" textlink="">
      <xdr:nvSpPr>
        <xdr:cNvPr id="2" name="TextBox 1">
          <a:extLst>
            <a:ext uri="{FF2B5EF4-FFF2-40B4-BE49-F238E27FC236}">
              <a16:creationId xmlns:a16="http://schemas.microsoft.com/office/drawing/2014/main" id="{7D6BFC4E-1226-4D83-B786-8B7D51C26EE2}"/>
            </a:ext>
          </a:extLst>
        </xdr:cNvPr>
        <xdr:cNvSpPr txBox="1"/>
      </xdr:nvSpPr>
      <xdr:spPr>
        <a:xfrm>
          <a:off x="0" y="4552950"/>
          <a:ext cx="9639300" cy="10350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18</xdr:row>
      <xdr:rowOff>44450</xdr:rowOff>
    </xdr:from>
    <xdr:to>
      <xdr:col>20</xdr:col>
      <xdr:colOff>348342</xdr:colOff>
      <xdr:row>24</xdr:row>
      <xdr:rowOff>139700</xdr:rowOff>
    </xdr:to>
    <xdr:sp macro="" textlink="">
      <xdr:nvSpPr>
        <xdr:cNvPr id="2" name="TextBox 1">
          <a:extLst>
            <a:ext uri="{FF2B5EF4-FFF2-40B4-BE49-F238E27FC236}">
              <a16:creationId xmlns:a16="http://schemas.microsoft.com/office/drawing/2014/main" id="{39BBC073-9E83-4343-9F76-357E046D23C6}"/>
            </a:ext>
          </a:extLst>
        </xdr:cNvPr>
        <xdr:cNvSpPr txBox="1"/>
      </xdr:nvSpPr>
      <xdr:spPr>
        <a:xfrm>
          <a:off x="0" y="4648200"/>
          <a:ext cx="9467850" cy="10604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20</xdr:row>
      <xdr:rowOff>44450</xdr:rowOff>
    </xdr:from>
    <xdr:to>
      <xdr:col>20</xdr:col>
      <xdr:colOff>348342</xdr:colOff>
      <xdr:row>26</xdr:row>
      <xdr:rowOff>139700</xdr:rowOff>
    </xdr:to>
    <xdr:sp macro="" textlink="">
      <xdr:nvSpPr>
        <xdr:cNvPr id="2" name="TextBox 1">
          <a:extLst>
            <a:ext uri="{FF2B5EF4-FFF2-40B4-BE49-F238E27FC236}">
              <a16:creationId xmlns:a16="http://schemas.microsoft.com/office/drawing/2014/main" id="{AE64790F-5948-47D2-838C-35A32755998C}"/>
            </a:ext>
          </a:extLst>
        </xdr:cNvPr>
        <xdr:cNvSpPr txBox="1"/>
      </xdr:nvSpPr>
      <xdr:spPr>
        <a:xfrm>
          <a:off x="0" y="4013200"/>
          <a:ext cx="9467850" cy="10604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20</xdr:row>
      <xdr:rowOff>44450</xdr:rowOff>
    </xdr:from>
    <xdr:to>
      <xdr:col>20</xdr:col>
      <xdr:colOff>348342</xdr:colOff>
      <xdr:row>26</xdr:row>
      <xdr:rowOff>82550</xdr:rowOff>
    </xdr:to>
    <xdr:sp macro="" textlink="">
      <xdr:nvSpPr>
        <xdr:cNvPr id="2" name="TextBox 1">
          <a:extLst>
            <a:ext uri="{FF2B5EF4-FFF2-40B4-BE49-F238E27FC236}">
              <a16:creationId xmlns:a16="http://schemas.microsoft.com/office/drawing/2014/main" id="{1FFF7032-4F7C-4245-B933-CD60ACFE947A}"/>
            </a:ext>
          </a:extLst>
        </xdr:cNvPr>
        <xdr:cNvSpPr txBox="1"/>
      </xdr:nvSpPr>
      <xdr:spPr>
        <a:xfrm>
          <a:off x="0" y="4552950"/>
          <a:ext cx="9639300" cy="10350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18</xdr:row>
      <xdr:rowOff>44450</xdr:rowOff>
    </xdr:from>
    <xdr:to>
      <xdr:col>20</xdr:col>
      <xdr:colOff>348342</xdr:colOff>
      <xdr:row>24</xdr:row>
      <xdr:rowOff>139700</xdr:rowOff>
    </xdr:to>
    <xdr:sp macro="" textlink="">
      <xdr:nvSpPr>
        <xdr:cNvPr id="2" name="TextBox 1">
          <a:extLst>
            <a:ext uri="{FF2B5EF4-FFF2-40B4-BE49-F238E27FC236}">
              <a16:creationId xmlns:a16="http://schemas.microsoft.com/office/drawing/2014/main" id="{D1FAF712-3F21-4D99-8C3B-B9655A89197E}"/>
            </a:ext>
          </a:extLst>
        </xdr:cNvPr>
        <xdr:cNvSpPr txBox="1"/>
      </xdr:nvSpPr>
      <xdr:spPr>
        <a:xfrm>
          <a:off x="0" y="4648200"/>
          <a:ext cx="9467850" cy="10604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20</xdr:row>
      <xdr:rowOff>44450</xdr:rowOff>
    </xdr:from>
    <xdr:to>
      <xdr:col>20</xdr:col>
      <xdr:colOff>348342</xdr:colOff>
      <xdr:row>26</xdr:row>
      <xdr:rowOff>139700</xdr:rowOff>
    </xdr:to>
    <xdr:sp macro="" textlink="">
      <xdr:nvSpPr>
        <xdr:cNvPr id="2" name="TextBox 1">
          <a:extLst>
            <a:ext uri="{FF2B5EF4-FFF2-40B4-BE49-F238E27FC236}">
              <a16:creationId xmlns:a16="http://schemas.microsoft.com/office/drawing/2014/main" id="{AE6AD011-AF94-4B02-B35D-3ADC1E90E5AB}"/>
            </a:ext>
          </a:extLst>
        </xdr:cNvPr>
        <xdr:cNvSpPr txBox="1"/>
      </xdr:nvSpPr>
      <xdr:spPr>
        <a:xfrm>
          <a:off x="0" y="4013200"/>
          <a:ext cx="9467850" cy="10604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20</xdr:row>
      <xdr:rowOff>44450</xdr:rowOff>
    </xdr:from>
    <xdr:to>
      <xdr:col>20</xdr:col>
      <xdr:colOff>348342</xdr:colOff>
      <xdr:row>26</xdr:row>
      <xdr:rowOff>82550</xdr:rowOff>
    </xdr:to>
    <xdr:sp macro="" textlink="">
      <xdr:nvSpPr>
        <xdr:cNvPr id="2" name="TextBox 1">
          <a:extLst>
            <a:ext uri="{FF2B5EF4-FFF2-40B4-BE49-F238E27FC236}">
              <a16:creationId xmlns:a16="http://schemas.microsoft.com/office/drawing/2014/main" id="{DF7210B9-B048-4635-93F6-73137FFD1E27}"/>
            </a:ext>
          </a:extLst>
        </xdr:cNvPr>
        <xdr:cNvSpPr txBox="1"/>
      </xdr:nvSpPr>
      <xdr:spPr>
        <a:xfrm>
          <a:off x="0" y="4552950"/>
          <a:ext cx="9639300" cy="10350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18</xdr:row>
      <xdr:rowOff>44450</xdr:rowOff>
    </xdr:from>
    <xdr:to>
      <xdr:col>20</xdr:col>
      <xdr:colOff>348342</xdr:colOff>
      <xdr:row>24</xdr:row>
      <xdr:rowOff>139700</xdr:rowOff>
    </xdr:to>
    <xdr:sp macro="" textlink="">
      <xdr:nvSpPr>
        <xdr:cNvPr id="2" name="TextBox 1">
          <a:extLst>
            <a:ext uri="{FF2B5EF4-FFF2-40B4-BE49-F238E27FC236}">
              <a16:creationId xmlns:a16="http://schemas.microsoft.com/office/drawing/2014/main" id="{2D64A161-01D5-40B2-A997-4C4ADE476AB5}"/>
            </a:ext>
          </a:extLst>
        </xdr:cNvPr>
        <xdr:cNvSpPr txBox="1"/>
      </xdr:nvSpPr>
      <xdr:spPr>
        <a:xfrm>
          <a:off x="0" y="4648200"/>
          <a:ext cx="9467850" cy="10604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20</xdr:row>
      <xdr:rowOff>44450</xdr:rowOff>
    </xdr:from>
    <xdr:to>
      <xdr:col>20</xdr:col>
      <xdr:colOff>348342</xdr:colOff>
      <xdr:row>26</xdr:row>
      <xdr:rowOff>139700</xdr:rowOff>
    </xdr:to>
    <xdr:sp macro="" textlink="">
      <xdr:nvSpPr>
        <xdr:cNvPr id="2" name="TextBox 1">
          <a:extLst>
            <a:ext uri="{FF2B5EF4-FFF2-40B4-BE49-F238E27FC236}">
              <a16:creationId xmlns:a16="http://schemas.microsoft.com/office/drawing/2014/main" id="{5DC9A411-C0DC-4994-84E4-543CBA5BB5DA}"/>
            </a:ext>
          </a:extLst>
        </xdr:cNvPr>
        <xdr:cNvSpPr txBox="1"/>
      </xdr:nvSpPr>
      <xdr:spPr>
        <a:xfrm>
          <a:off x="0" y="4013200"/>
          <a:ext cx="9467850" cy="10604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20</xdr:row>
      <xdr:rowOff>44450</xdr:rowOff>
    </xdr:from>
    <xdr:to>
      <xdr:col>20</xdr:col>
      <xdr:colOff>348342</xdr:colOff>
      <xdr:row>26</xdr:row>
      <xdr:rowOff>82550</xdr:rowOff>
    </xdr:to>
    <xdr:sp macro="" textlink="">
      <xdr:nvSpPr>
        <xdr:cNvPr id="2" name="TextBox 1">
          <a:extLst>
            <a:ext uri="{FF2B5EF4-FFF2-40B4-BE49-F238E27FC236}">
              <a16:creationId xmlns:a16="http://schemas.microsoft.com/office/drawing/2014/main" id="{99D661E5-87A2-443D-99A0-9F20D3486F74}"/>
            </a:ext>
          </a:extLst>
        </xdr:cNvPr>
        <xdr:cNvSpPr txBox="1"/>
      </xdr:nvSpPr>
      <xdr:spPr>
        <a:xfrm>
          <a:off x="0" y="4552950"/>
          <a:ext cx="9639300" cy="10350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18</xdr:row>
      <xdr:rowOff>44450</xdr:rowOff>
    </xdr:from>
    <xdr:to>
      <xdr:col>20</xdr:col>
      <xdr:colOff>348342</xdr:colOff>
      <xdr:row>24</xdr:row>
      <xdr:rowOff>139700</xdr:rowOff>
    </xdr:to>
    <xdr:sp macro="" textlink="">
      <xdr:nvSpPr>
        <xdr:cNvPr id="2" name="TextBox 1">
          <a:extLst>
            <a:ext uri="{FF2B5EF4-FFF2-40B4-BE49-F238E27FC236}">
              <a16:creationId xmlns:a16="http://schemas.microsoft.com/office/drawing/2014/main" id="{3EB91D74-03FA-4B1E-9ACD-2E01010E26BB}"/>
            </a:ext>
          </a:extLst>
        </xdr:cNvPr>
        <xdr:cNvSpPr txBox="1"/>
      </xdr:nvSpPr>
      <xdr:spPr>
        <a:xfrm>
          <a:off x="0" y="4648200"/>
          <a:ext cx="9467850" cy="10604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20</xdr:row>
      <xdr:rowOff>44450</xdr:rowOff>
    </xdr:from>
    <xdr:to>
      <xdr:col>20</xdr:col>
      <xdr:colOff>348342</xdr:colOff>
      <xdr:row>26</xdr:row>
      <xdr:rowOff>139700</xdr:rowOff>
    </xdr:to>
    <xdr:sp macro="" textlink="">
      <xdr:nvSpPr>
        <xdr:cNvPr id="2" name="TextBox 1">
          <a:extLst>
            <a:ext uri="{FF2B5EF4-FFF2-40B4-BE49-F238E27FC236}">
              <a16:creationId xmlns:a16="http://schemas.microsoft.com/office/drawing/2014/main" id="{90B2216C-F4A0-43E9-BF95-0E8FBBE664B2}"/>
            </a:ext>
          </a:extLst>
        </xdr:cNvPr>
        <xdr:cNvSpPr txBox="1"/>
      </xdr:nvSpPr>
      <xdr:spPr>
        <a:xfrm>
          <a:off x="0" y="4013200"/>
          <a:ext cx="9467850" cy="10604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Hybrids that have any MS letter in common are not significantly different at the 5% level of probability.</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Asterisks after a hybrid name indicate the number of preceding consecutive years in the top-performing "A" group. </a:t>
          </a:r>
        </a:p>
        <a:p>
          <a:pPr eaLnBrk="1" fontAlgn="auto" latinLnBrk="0" hangingPunct="1"/>
          <a:r>
            <a:rPr lang="en-US" sz="800">
              <a:solidFill>
                <a:schemeClr val="dk1"/>
              </a:solidFill>
              <a:effectLst/>
              <a:latin typeface="Arial" panose="020B0604020202020204" pitchFamily="34" charset="0"/>
              <a:ea typeface="+mn-ea"/>
              <a:cs typeface="Arial" panose="020B0604020202020204" pitchFamily="34" charset="0"/>
            </a:rPr>
            <a:t>‡ For a full description of abbreviated biotech traits, see table 4.</a:t>
          </a: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All yields are adjusted to 15.5% moisture.</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Protein, Oil, and Starch on a dry weight basis.</a:t>
          </a:r>
          <a:r>
            <a:rPr lang="en-US" sz="800">
              <a:solidFill>
                <a:schemeClr val="dk1"/>
              </a:solidFill>
              <a:effectLst/>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a:effectLst/>
              <a:latin typeface="Arial" panose="020B0604020202020204" pitchFamily="34" charset="0"/>
              <a:cs typeface="Arial" panose="020B0604020202020204" pitchFamily="34" charset="0"/>
            </a:rPr>
            <a:t>Values highlighted in orange</a:t>
          </a:r>
          <a:r>
            <a:rPr lang="en-US" sz="800" baseline="0">
              <a:effectLst/>
              <a:latin typeface="Arial" panose="020B0604020202020204" pitchFamily="34" charset="0"/>
              <a:cs typeface="Arial" panose="020B0604020202020204" pitchFamily="34" charset="0"/>
            </a:rPr>
            <a:t> are above average</a:t>
          </a:r>
          <a:r>
            <a:rPr lang="en-US" sz="800">
              <a:effectLst/>
              <a:latin typeface="Arial" panose="020B0604020202020204" pitchFamily="34" charset="0"/>
              <a:cs typeface="Arial" panose="020B0604020202020204" pitchFamily="34" charset="0"/>
            </a:rPr>
            <a:t>, values highted in dark orange are in the upper 25%. MS letters highlighted in dark orange are in the "A group", indicating no statistical difference from the top-performing variety, for a given trait.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endParaRPr>
        </a:p>
        <a:p>
          <a:endParaRPr lang="en-US" sz="800">
            <a:latin typeface="Arial" panose="020B0604020202020204" pitchFamily="34" charset="0"/>
            <a:cs typeface="Arial" panose="020B06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D4ADDA-259A-483C-BEA6-E0306917FCCF}" name="Table2" displayName="Table2" ref="A2:E10" totalsRowShown="0" headerRowDxfId="1086" dataDxfId="1084" headerRowBorderDxfId="1085" tableBorderDxfId="1083" dataCellStyle="Normal 15">
  <autoFilter ref="A2:E10" xr:uid="{83D4ADDA-259A-483C-BEA6-E0306917FCCF}"/>
  <sortState xmlns:xlrd2="http://schemas.microsoft.com/office/spreadsheetml/2017/richdata2" ref="A3:E10">
    <sortCondition ref="A2:A10"/>
  </sortState>
  <tableColumns count="5">
    <tableColumn id="1" xr3:uid="{EB69F36B-FB44-41D2-9EF1-BCB16FDC1E54}" name="Brand / Company" dataDxfId="1082" dataCellStyle="Normal 15"/>
    <tableColumn id="2" xr3:uid="{000DE1C9-7939-4302-88D5-029341F22477}" name="Contact" dataDxfId="1081" dataCellStyle="Normal 15"/>
    <tableColumn id="3" xr3:uid="{FD54ABF9-1D25-4063-A22A-8E79E460F75F}" name="Phone" dataDxfId="1080" dataCellStyle="Normal 15"/>
    <tableColumn id="4" xr3:uid="{DAA0A9B7-8338-462D-8895-9243B8FF6C66}" name="Email" dataDxfId="1079" dataCellStyle="Hyperlink"/>
    <tableColumn id="5" xr3:uid="{A66FC130-8354-458F-914D-A961ED3F29A5}" name="Web site" dataDxfId="1078" dataCellStyle="Hyperlink"/>
  </tableColumns>
  <tableStyleInfo name="TableStyleDark8 2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mailto:brock.sargeant@nutrien.com" TargetMode="External"/><Relationship Id="rId13" Type="http://schemas.openxmlformats.org/officeDocument/2006/relationships/hyperlink" Target="http://www.greatheartseed.com/" TargetMode="External"/><Relationship Id="rId18" Type="http://schemas.openxmlformats.org/officeDocument/2006/relationships/table" Target="../tables/table1.xml"/><Relationship Id="rId3" Type="http://schemas.openxmlformats.org/officeDocument/2006/relationships/hyperlink" Target="mailto:dave.lucas772@gmail.com" TargetMode="External"/><Relationship Id="rId7" Type="http://schemas.openxmlformats.org/officeDocument/2006/relationships/hyperlink" Target="mailto:james.griffin1@bayer.com" TargetMode="External"/><Relationship Id="rId12" Type="http://schemas.openxmlformats.org/officeDocument/2006/relationships/hyperlink" Target="http://www.dynagroseed.com/" TargetMode="External"/><Relationship Id="rId17" Type="http://schemas.openxmlformats.org/officeDocument/2006/relationships/printerSettings" Target="../printerSettings/printerSettings4.bin"/><Relationship Id="rId2" Type="http://schemas.openxmlformats.org/officeDocument/2006/relationships/hyperlink" Target="http://www.revereseed.com/" TargetMode="External"/><Relationship Id="rId16" Type="http://schemas.openxmlformats.org/officeDocument/2006/relationships/hyperlink" Target="mailto:kyle.holmberg@vylor.com" TargetMode="External"/><Relationship Id="rId1" Type="http://schemas.openxmlformats.org/officeDocument/2006/relationships/hyperlink" Target="http://www.innvictis.com/" TargetMode="External"/><Relationship Id="rId6" Type="http://schemas.openxmlformats.org/officeDocument/2006/relationships/hyperlink" Target="mailto:cory.chelko@revereseed.com" TargetMode="External"/><Relationship Id="rId11" Type="http://schemas.openxmlformats.org/officeDocument/2006/relationships/hyperlink" Target="http://www.cropscience.bayer.us/brands/dekalb" TargetMode="External"/><Relationship Id="rId5" Type="http://schemas.openxmlformats.org/officeDocument/2006/relationships/hyperlink" Target="mailto:nchammoun@cniag.com" TargetMode="External"/><Relationship Id="rId15" Type="http://schemas.openxmlformats.org/officeDocument/2006/relationships/hyperlink" Target="http://www.pioneer.com/" TargetMode="External"/><Relationship Id="rId10" Type="http://schemas.openxmlformats.org/officeDocument/2006/relationships/hyperlink" Target="http://www.integraseed.com/" TargetMode="External"/><Relationship Id="rId4" Type="http://schemas.openxmlformats.org/officeDocument/2006/relationships/hyperlink" Target="mailto:nchammoun@cniag.com" TargetMode="External"/><Relationship Id="rId9" Type="http://schemas.openxmlformats.org/officeDocument/2006/relationships/hyperlink" Target="mailto:chris.main@simplot.com" TargetMode="External"/><Relationship Id="rId14" Type="http://schemas.openxmlformats.org/officeDocument/2006/relationships/hyperlink" Target="mailto:scottie@gatewayseed.com"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6" tint="0.59999389629810485"/>
    <pageSetUpPr fitToPage="1"/>
  </sheetPr>
  <dimension ref="A1:L44"/>
  <sheetViews>
    <sheetView tabSelected="1" zoomScaleNormal="100" workbookViewId="0">
      <selection activeCell="B40" sqref="B40"/>
    </sheetView>
  </sheetViews>
  <sheetFormatPr defaultRowHeight="12.45" x14ac:dyDescent="0.3"/>
  <cols>
    <col min="1" max="1" width="12.07421875" style="11" customWidth="1"/>
    <col min="2" max="2" width="20.61328125" style="2" customWidth="1"/>
    <col min="3" max="3" width="15.61328125" style="11" customWidth="1"/>
    <col min="4" max="4" width="14.84375" style="11" customWidth="1"/>
    <col min="5" max="5" width="19.07421875" style="11" customWidth="1"/>
    <col min="6" max="6" width="17.61328125" style="2" customWidth="1"/>
    <col min="7" max="7" width="25.3828125" style="11" customWidth="1"/>
  </cols>
  <sheetData>
    <row r="1" spans="1:12" ht="30" customHeight="1" x14ac:dyDescent="0.3">
      <c r="A1" s="287" t="s">
        <v>281</v>
      </c>
      <c r="B1" s="287"/>
      <c r="C1" s="287"/>
      <c r="D1" s="287"/>
      <c r="E1" s="287"/>
      <c r="F1" s="287"/>
      <c r="G1" s="287"/>
    </row>
    <row r="2" spans="1:12" x14ac:dyDescent="0.3">
      <c r="A2" s="40"/>
      <c r="B2" s="28"/>
      <c r="C2" s="46"/>
      <c r="D2" s="46"/>
      <c r="E2" s="46"/>
      <c r="F2" s="28"/>
      <c r="G2" s="46"/>
    </row>
    <row r="3" spans="1:12" ht="12.9" thickBot="1" x14ac:dyDescent="0.35">
      <c r="A3" s="5" t="s">
        <v>8</v>
      </c>
      <c r="B3" s="28"/>
      <c r="C3" s="46"/>
      <c r="D3" s="46"/>
      <c r="E3" s="46"/>
      <c r="F3" s="28"/>
      <c r="G3" s="46"/>
    </row>
    <row r="4" spans="1:12" ht="28" customHeight="1" x14ac:dyDescent="0.3">
      <c r="A4" s="48" t="s">
        <v>3</v>
      </c>
      <c r="B4" s="48" t="s">
        <v>64</v>
      </c>
      <c r="C4" s="48" t="s">
        <v>30</v>
      </c>
      <c r="D4" s="48" t="s">
        <v>4</v>
      </c>
      <c r="E4" s="48" t="s">
        <v>5</v>
      </c>
      <c r="F4" s="49" t="s">
        <v>7</v>
      </c>
      <c r="G4" s="48" t="s">
        <v>6</v>
      </c>
    </row>
    <row r="5" spans="1:12" ht="12.75" hidden="1" customHeight="1" x14ac:dyDescent="0.3">
      <c r="A5" s="45" t="s">
        <v>36</v>
      </c>
      <c r="B5" s="43" t="s">
        <v>35</v>
      </c>
      <c r="C5" s="45" t="s">
        <v>37</v>
      </c>
      <c r="D5" s="51" t="s">
        <v>38</v>
      </c>
      <c r="E5" s="51" t="s">
        <v>39</v>
      </c>
      <c r="F5" s="44" t="s">
        <v>40</v>
      </c>
      <c r="G5" s="53" t="s">
        <v>41</v>
      </c>
    </row>
    <row r="6" spans="1:12" ht="12.75" customHeight="1" x14ac:dyDescent="0.3">
      <c r="A6" s="114" t="s">
        <v>2</v>
      </c>
      <c r="B6" s="114" t="s">
        <v>12</v>
      </c>
      <c r="C6" s="114" t="s">
        <v>31</v>
      </c>
      <c r="D6" s="115">
        <v>46129</v>
      </c>
      <c r="E6" s="115">
        <v>46280</v>
      </c>
      <c r="F6" s="116">
        <v>35563</v>
      </c>
      <c r="G6" s="46" t="s">
        <v>249</v>
      </c>
    </row>
    <row r="7" spans="1:12" ht="12.75" customHeight="1" x14ac:dyDescent="0.3">
      <c r="A7" s="120" t="s">
        <v>1</v>
      </c>
      <c r="B7" s="120" t="s">
        <v>62</v>
      </c>
      <c r="C7" s="120" t="s">
        <v>31</v>
      </c>
      <c r="D7" s="121">
        <v>46121</v>
      </c>
      <c r="E7" s="121">
        <v>46266</v>
      </c>
      <c r="F7" s="122">
        <v>31733</v>
      </c>
      <c r="G7" s="120" t="s">
        <v>332</v>
      </c>
      <c r="J7" s="54"/>
      <c r="K7" s="54"/>
      <c r="L7" s="54"/>
    </row>
    <row r="8" spans="1:12" ht="12.75" customHeight="1" x14ac:dyDescent="0.3">
      <c r="A8" s="114" t="s">
        <v>1</v>
      </c>
      <c r="B8" s="114" t="s">
        <v>62</v>
      </c>
      <c r="C8" s="114" t="s">
        <v>330</v>
      </c>
      <c r="D8" s="115">
        <v>46121</v>
      </c>
      <c r="E8" s="115">
        <v>46266</v>
      </c>
      <c r="F8" s="116">
        <v>33860</v>
      </c>
      <c r="G8" s="120" t="s">
        <v>332</v>
      </c>
      <c r="J8" s="54"/>
      <c r="K8" s="54"/>
      <c r="L8" s="54"/>
    </row>
    <row r="9" spans="1:12" ht="12.75" customHeight="1" x14ac:dyDescent="0.3">
      <c r="A9" s="120" t="s">
        <v>69</v>
      </c>
      <c r="B9" s="120" t="s">
        <v>70</v>
      </c>
      <c r="C9" s="120" t="s">
        <v>330</v>
      </c>
      <c r="D9" s="121">
        <v>46134</v>
      </c>
      <c r="E9" s="121">
        <v>46294</v>
      </c>
      <c r="F9" s="122">
        <v>29941</v>
      </c>
      <c r="G9" s="120" t="s">
        <v>151</v>
      </c>
      <c r="J9" s="54"/>
      <c r="K9" s="54"/>
      <c r="L9" s="54"/>
    </row>
    <row r="10" spans="1:12" ht="14.5" customHeight="1" x14ac:dyDescent="0.3">
      <c r="A10" s="46" t="s">
        <v>90</v>
      </c>
      <c r="B10" s="46" t="s">
        <v>97</v>
      </c>
      <c r="C10" s="46" t="s">
        <v>330</v>
      </c>
      <c r="D10" s="115">
        <v>46135</v>
      </c>
      <c r="E10" s="115">
        <v>46283</v>
      </c>
      <c r="F10" s="116">
        <v>33627</v>
      </c>
      <c r="G10" s="46" t="s">
        <v>250</v>
      </c>
      <c r="J10" s="54"/>
      <c r="K10" s="54"/>
      <c r="L10" s="54"/>
    </row>
    <row r="11" spans="1:12" ht="12.9" x14ac:dyDescent="0.3">
      <c r="A11" s="120" t="s">
        <v>0</v>
      </c>
      <c r="B11" s="120" t="s">
        <v>63</v>
      </c>
      <c r="C11" s="120" t="s">
        <v>31</v>
      </c>
      <c r="D11" s="121">
        <v>46127</v>
      </c>
      <c r="E11" s="121">
        <v>46275</v>
      </c>
      <c r="F11" s="122">
        <v>34012</v>
      </c>
      <c r="G11" s="120" t="s">
        <v>251</v>
      </c>
      <c r="J11" s="54"/>
      <c r="K11" s="54"/>
      <c r="L11" s="54"/>
    </row>
    <row r="12" spans="1:12" ht="14.25" customHeight="1" x14ac:dyDescent="0.3">
      <c r="A12" s="114" t="s">
        <v>0</v>
      </c>
      <c r="B12" s="114" t="s">
        <v>63</v>
      </c>
      <c r="C12" s="114" t="s">
        <v>330</v>
      </c>
      <c r="D12" s="115">
        <v>46126</v>
      </c>
      <c r="E12" s="115">
        <v>46276</v>
      </c>
      <c r="F12" s="116">
        <v>32746</v>
      </c>
      <c r="G12" s="114" t="s">
        <v>252</v>
      </c>
      <c r="J12" s="54"/>
      <c r="K12" s="54"/>
      <c r="L12" s="54"/>
    </row>
    <row r="13" spans="1:12" ht="12.75" customHeight="1" thickBot="1" x14ac:dyDescent="0.35">
      <c r="A13" s="260" t="s">
        <v>28</v>
      </c>
      <c r="B13" s="260" t="s">
        <v>27</v>
      </c>
      <c r="C13" s="260" t="s">
        <v>31</v>
      </c>
      <c r="D13" s="261">
        <v>46121</v>
      </c>
      <c r="E13" s="262">
        <v>46265</v>
      </c>
      <c r="F13" s="263">
        <v>33901</v>
      </c>
      <c r="G13" s="260" t="s">
        <v>331</v>
      </c>
    </row>
    <row r="14" spans="1:12" ht="13.3" hidden="1" thickBot="1" x14ac:dyDescent="0.35">
      <c r="A14" s="117" t="s">
        <v>29</v>
      </c>
      <c r="B14" s="117" t="s">
        <v>32</v>
      </c>
      <c r="C14" s="117" t="s">
        <v>31</v>
      </c>
      <c r="D14" s="118"/>
      <c r="E14" s="118"/>
      <c r="F14" s="119"/>
      <c r="G14" s="52" t="s">
        <v>152</v>
      </c>
      <c r="J14" s="54"/>
      <c r="K14" s="54"/>
      <c r="L14" s="54"/>
    </row>
    <row r="15" spans="1:12" ht="12.9" x14ac:dyDescent="0.3">
      <c r="J15" s="54"/>
      <c r="K15" s="54"/>
      <c r="L15" s="54"/>
    </row>
    <row r="16" spans="1:12" ht="14.25" customHeight="1" thickBot="1" x14ac:dyDescent="0.35">
      <c r="A16" s="5" t="s">
        <v>9</v>
      </c>
      <c r="C16" s="47"/>
      <c r="D16" s="47"/>
      <c r="E16" s="47"/>
      <c r="F16" s="37"/>
      <c r="G16" s="47"/>
      <c r="J16" s="54"/>
      <c r="K16" s="54"/>
      <c r="L16" s="54"/>
    </row>
    <row r="17" spans="1:12" ht="12.75" customHeight="1" x14ac:dyDescent="0.3">
      <c r="A17" s="288" t="s">
        <v>3</v>
      </c>
      <c r="B17" s="288" t="s">
        <v>64</v>
      </c>
      <c r="C17" s="288" t="s">
        <v>30</v>
      </c>
      <c r="D17" s="288" t="s">
        <v>4</v>
      </c>
      <c r="E17" s="288" t="s">
        <v>5</v>
      </c>
      <c r="F17" s="288" t="s">
        <v>7</v>
      </c>
      <c r="G17" s="288" t="s">
        <v>6</v>
      </c>
      <c r="J17" s="54"/>
      <c r="K17" s="54"/>
      <c r="L17" s="54"/>
    </row>
    <row r="18" spans="1:12" ht="12.9" x14ac:dyDescent="0.3">
      <c r="A18" s="289"/>
      <c r="B18" s="289"/>
      <c r="C18" s="289"/>
      <c r="D18" s="289"/>
      <c r="E18" s="289"/>
      <c r="F18" s="289"/>
      <c r="G18" s="289"/>
      <c r="J18" s="54"/>
      <c r="K18" s="54"/>
      <c r="L18" s="54"/>
    </row>
    <row r="19" spans="1:12" ht="12.9" x14ac:dyDescent="0.3">
      <c r="A19" s="114" t="s">
        <v>2</v>
      </c>
      <c r="B19" s="123" t="s">
        <v>12</v>
      </c>
      <c r="C19" s="114" t="s">
        <v>31</v>
      </c>
      <c r="D19" s="115">
        <v>46129</v>
      </c>
      <c r="E19" s="115">
        <v>46280</v>
      </c>
      <c r="F19" s="116">
        <v>34782</v>
      </c>
      <c r="G19" s="46" t="s">
        <v>249</v>
      </c>
      <c r="J19" s="54"/>
      <c r="K19" s="54"/>
      <c r="L19" s="54"/>
    </row>
    <row r="20" spans="1:12" ht="12.75" customHeight="1" x14ac:dyDescent="0.3">
      <c r="A20" s="120" t="s">
        <v>1</v>
      </c>
      <c r="B20" s="125" t="s">
        <v>62</v>
      </c>
      <c r="C20" s="120" t="s">
        <v>31</v>
      </c>
      <c r="D20" s="121">
        <v>46121</v>
      </c>
      <c r="E20" s="121">
        <v>46268</v>
      </c>
      <c r="F20" s="122">
        <v>33239</v>
      </c>
      <c r="G20" s="120" t="s">
        <v>332</v>
      </c>
      <c r="J20" s="54"/>
      <c r="K20" s="54"/>
      <c r="L20" s="54"/>
    </row>
    <row r="21" spans="1:12" ht="12.75" customHeight="1" x14ac:dyDescent="0.3">
      <c r="A21" s="114" t="s">
        <v>1</v>
      </c>
      <c r="B21" s="123" t="s">
        <v>62</v>
      </c>
      <c r="C21" s="114" t="s">
        <v>330</v>
      </c>
      <c r="D21" s="115">
        <v>46121</v>
      </c>
      <c r="E21" s="115">
        <v>46266</v>
      </c>
      <c r="F21" s="116">
        <v>31146</v>
      </c>
      <c r="G21" s="114" t="s">
        <v>332</v>
      </c>
      <c r="J21" s="54"/>
      <c r="K21" s="54"/>
      <c r="L21" s="54"/>
    </row>
    <row r="22" spans="1:12" ht="12.9" x14ac:dyDescent="0.3">
      <c r="A22" s="120" t="s">
        <v>69</v>
      </c>
      <c r="B22" s="125" t="s">
        <v>70</v>
      </c>
      <c r="C22" s="120" t="s">
        <v>330</v>
      </c>
      <c r="D22" s="121">
        <v>46134</v>
      </c>
      <c r="E22" s="121">
        <v>46294</v>
      </c>
      <c r="F22" s="122">
        <v>32294</v>
      </c>
      <c r="G22" s="120" t="s">
        <v>151</v>
      </c>
      <c r="J22" s="54"/>
      <c r="K22" s="54"/>
      <c r="L22" s="54"/>
    </row>
    <row r="23" spans="1:12" ht="12.9" x14ac:dyDescent="0.3">
      <c r="A23" s="46" t="s">
        <v>90</v>
      </c>
      <c r="B23" s="46" t="s">
        <v>97</v>
      </c>
      <c r="C23" s="46" t="s">
        <v>330</v>
      </c>
      <c r="D23" s="115">
        <v>46135</v>
      </c>
      <c r="E23" s="115">
        <v>46286</v>
      </c>
      <c r="F23" s="116">
        <v>32400</v>
      </c>
      <c r="G23" s="46" t="s">
        <v>250</v>
      </c>
      <c r="J23" s="54"/>
      <c r="K23" s="54"/>
      <c r="L23" s="54"/>
    </row>
    <row r="24" spans="1:12" ht="14.25" customHeight="1" x14ac:dyDescent="0.3">
      <c r="A24" s="120" t="s">
        <v>0</v>
      </c>
      <c r="B24" s="125" t="s">
        <v>63</v>
      </c>
      <c r="C24" s="120" t="s">
        <v>31</v>
      </c>
      <c r="D24" s="121">
        <v>46127</v>
      </c>
      <c r="E24" s="121">
        <v>46275</v>
      </c>
      <c r="F24" s="122">
        <v>33998</v>
      </c>
      <c r="G24" s="120" t="s">
        <v>251</v>
      </c>
      <c r="J24" s="54"/>
      <c r="K24" s="54"/>
      <c r="L24" s="54"/>
    </row>
    <row r="25" spans="1:12" ht="12.9" x14ac:dyDescent="0.3">
      <c r="A25" s="114" t="s">
        <v>0</v>
      </c>
      <c r="B25" s="123" t="s">
        <v>63</v>
      </c>
      <c r="C25" s="114" t="s">
        <v>330</v>
      </c>
      <c r="D25" s="115">
        <v>46126</v>
      </c>
      <c r="E25" s="115">
        <v>46276</v>
      </c>
      <c r="F25" s="116">
        <v>33815</v>
      </c>
      <c r="G25" s="114" t="s">
        <v>252</v>
      </c>
      <c r="J25" s="55"/>
      <c r="K25" s="55"/>
      <c r="L25" s="55"/>
    </row>
    <row r="26" spans="1:12" ht="13.3" thickBot="1" x14ac:dyDescent="0.35">
      <c r="A26" s="260" t="s">
        <v>28</v>
      </c>
      <c r="B26" s="260" t="s">
        <v>27</v>
      </c>
      <c r="C26" s="260" t="s">
        <v>31</v>
      </c>
      <c r="D26" s="261">
        <v>46121</v>
      </c>
      <c r="E26" s="262">
        <v>46266</v>
      </c>
      <c r="F26" s="263">
        <v>34453</v>
      </c>
      <c r="G26" s="260" t="s">
        <v>331</v>
      </c>
      <c r="J26" s="54"/>
      <c r="K26" s="54"/>
      <c r="L26" s="54"/>
    </row>
    <row r="27" spans="1:12" ht="13.3" hidden="1" thickBot="1" x14ac:dyDescent="0.35">
      <c r="A27" s="117" t="s">
        <v>29</v>
      </c>
      <c r="B27" s="124" t="s">
        <v>32</v>
      </c>
      <c r="C27" s="117" t="s">
        <v>31</v>
      </c>
      <c r="D27" s="118"/>
      <c r="E27" s="118"/>
      <c r="F27" s="119"/>
      <c r="G27" s="52" t="s">
        <v>152</v>
      </c>
      <c r="J27" s="54"/>
      <c r="K27" s="54"/>
      <c r="L27" s="54"/>
    </row>
    <row r="28" spans="1:12" ht="13.5" customHeight="1" x14ac:dyDescent="0.3">
      <c r="J28" s="54"/>
      <c r="K28" s="54"/>
      <c r="L28" s="54"/>
    </row>
    <row r="29" spans="1:12" ht="12.75" customHeight="1" thickBot="1" x14ac:dyDescent="0.35">
      <c r="A29" s="5" t="s">
        <v>10</v>
      </c>
      <c r="C29" s="47"/>
      <c r="D29" s="47"/>
      <c r="E29" s="52"/>
      <c r="F29" s="37"/>
      <c r="G29" s="47"/>
      <c r="J29" s="54"/>
      <c r="K29" s="54"/>
      <c r="L29" s="54"/>
    </row>
    <row r="30" spans="1:12" ht="24.9" x14ac:dyDescent="0.3">
      <c r="A30" s="48" t="s">
        <v>3</v>
      </c>
      <c r="B30" s="48" t="s">
        <v>64</v>
      </c>
      <c r="C30" s="48" t="s">
        <v>30</v>
      </c>
      <c r="D30" s="48" t="s">
        <v>4</v>
      </c>
      <c r="E30" s="48" t="s">
        <v>5</v>
      </c>
      <c r="F30" s="49" t="s">
        <v>7</v>
      </c>
      <c r="G30" s="48" t="s">
        <v>6</v>
      </c>
      <c r="J30" s="54"/>
      <c r="K30" s="54"/>
      <c r="L30" s="54"/>
    </row>
    <row r="31" spans="1:12" ht="12.9" x14ac:dyDescent="0.3">
      <c r="A31" s="114" t="s">
        <v>2</v>
      </c>
      <c r="B31" s="123" t="s">
        <v>12</v>
      </c>
      <c r="C31" s="114" t="s">
        <v>31</v>
      </c>
      <c r="D31" s="115">
        <v>46129</v>
      </c>
      <c r="E31" s="115">
        <v>46280</v>
      </c>
      <c r="F31" s="116">
        <v>34918</v>
      </c>
      <c r="G31" s="46" t="s">
        <v>249</v>
      </c>
      <c r="J31" s="54"/>
      <c r="K31" s="54"/>
      <c r="L31" s="54"/>
    </row>
    <row r="32" spans="1:12" ht="12.9" x14ac:dyDescent="0.3">
      <c r="A32" s="120" t="s">
        <v>1</v>
      </c>
      <c r="B32" s="125" t="s">
        <v>62</v>
      </c>
      <c r="C32" s="120" t="s">
        <v>31</v>
      </c>
      <c r="D32" s="121">
        <v>46121</v>
      </c>
      <c r="E32" s="121">
        <v>46273</v>
      </c>
      <c r="F32" s="122">
        <v>31680</v>
      </c>
      <c r="G32" s="120" t="s">
        <v>332</v>
      </c>
      <c r="J32" s="54"/>
      <c r="K32" s="54"/>
      <c r="L32" s="54"/>
    </row>
    <row r="33" spans="1:12" ht="12.9" x14ac:dyDescent="0.3">
      <c r="A33" s="114" t="s">
        <v>1</v>
      </c>
      <c r="B33" s="123" t="s">
        <v>62</v>
      </c>
      <c r="C33" s="114" t="s">
        <v>330</v>
      </c>
      <c r="D33" s="115">
        <v>46121</v>
      </c>
      <c r="E33" s="115">
        <v>46273</v>
      </c>
      <c r="F33" s="116">
        <v>31398</v>
      </c>
      <c r="G33" s="114" t="s">
        <v>332</v>
      </c>
      <c r="J33" s="54"/>
      <c r="K33" s="54"/>
      <c r="L33" s="54"/>
    </row>
    <row r="34" spans="1:12" ht="12.9" x14ac:dyDescent="0.3">
      <c r="A34" s="120" t="s">
        <v>69</v>
      </c>
      <c r="B34" s="125" t="s">
        <v>70</v>
      </c>
      <c r="C34" s="120" t="s">
        <v>330</v>
      </c>
      <c r="D34" s="121">
        <v>46134</v>
      </c>
      <c r="E34" s="121">
        <v>46294</v>
      </c>
      <c r="F34" s="122">
        <v>31903</v>
      </c>
      <c r="G34" s="120" t="s">
        <v>151</v>
      </c>
      <c r="J34" s="54"/>
      <c r="K34" s="54"/>
      <c r="L34" s="54"/>
    </row>
    <row r="35" spans="1:12" ht="14.25" customHeight="1" x14ac:dyDescent="0.3">
      <c r="A35" s="46" t="s">
        <v>90</v>
      </c>
      <c r="B35" s="46" t="s">
        <v>97</v>
      </c>
      <c r="C35" s="46" t="s">
        <v>330</v>
      </c>
      <c r="D35" s="115">
        <v>46135</v>
      </c>
      <c r="E35" s="115">
        <v>46286</v>
      </c>
      <c r="F35" s="116">
        <v>32643</v>
      </c>
      <c r="G35" s="46" t="s">
        <v>250</v>
      </c>
    </row>
    <row r="36" spans="1:12" x14ac:dyDescent="0.3">
      <c r="A36" s="120" t="s">
        <v>0</v>
      </c>
      <c r="B36" s="125" t="s">
        <v>63</v>
      </c>
      <c r="C36" s="120" t="s">
        <v>31</v>
      </c>
      <c r="D36" s="121">
        <v>46127</v>
      </c>
      <c r="E36" s="121">
        <v>46275</v>
      </c>
      <c r="F36" s="122">
        <v>33871</v>
      </c>
      <c r="G36" s="120" t="s">
        <v>251</v>
      </c>
    </row>
    <row r="37" spans="1:12" x14ac:dyDescent="0.3">
      <c r="A37" s="114" t="s">
        <v>0</v>
      </c>
      <c r="B37" s="123" t="s">
        <v>63</v>
      </c>
      <c r="C37" s="114" t="s">
        <v>330</v>
      </c>
      <c r="D37" s="115">
        <v>46126</v>
      </c>
      <c r="E37" s="115">
        <v>46276</v>
      </c>
      <c r="F37" s="116">
        <v>33874</v>
      </c>
      <c r="G37" s="114" t="s">
        <v>252</v>
      </c>
    </row>
    <row r="38" spans="1:12" ht="12.9" thickBot="1" x14ac:dyDescent="0.35">
      <c r="A38" s="260" t="s">
        <v>28</v>
      </c>
      <c r="B38" s="264" t="s">
        <v>27</v>
      </c>
      <c r="C38" s="260" t="s">
        <v>31</v>
      </c>
      <c r="D38" s="261">
        <v>46121</v>
      </c>
      <c r="E38" s="262">
        <v>46266</v>
      </c>
      <c r="F38" s="263">
        <v>35253</v>
      </c>
      <c r="G38" s="260" t="s">
        <v>331</v>
      </c>
    </row>
    <row r="39" spans="1:12" ht="13.3" hidden="1" thickBot="1" x14ac:dyDescent="0.35">
      <c r="A39" s="154" t="s">
        <v>29</v>
      </c>
      <c r="B39" s="155" t="s">
        <v>32</v>
      </c>
      <c r="C39" s="154" t="s">
        <v>31</v>
      </c>
      <c r="D39" s="118"/>
      <c r="E39" s="118"/>
      <c r="F39" s="156"/>
      <c r="G39" s="157" t="s">
        <v>152</v>
      </c>
      <c r="J39" s="54"/>
      <c r="K39" s="54"/>
      <c r="L39" s="54"/>
    </row>
    <row r="44" spans="1:12" x14ac:dyDescent="0.3">
      <c r="D44" s="46" t="s">
        <v>19</v>
      </c>
    </row>
  </sheetData>
  <mergeCells count="8">
    <mergeCell ref="A1:G1"/>
    <mergeCell ref="A17:A18"/>
    <mergeCell ref="B17:B18"/>
    <mergeCell ref="C17:C18"/>
    <mergeCell ref="D17:D18"/>
    <mergeCell ref="E17:E18"/>
    <mergeCell ref="F17:F18"/>
    <mergeCell ref="G17:G18"/>
  </mergeCells>
  <phoneticPr fontId="0" type="noConversion"/>
  <pageMargins left="0.5" right="0.5" top="0.5" bottom="0.5" header="0.3" footer="0.3"/>
  <pageSetup paperSize="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1">
    <tabColor theme="6" tint="0.59999389629810485"/>
  </sheetPr>
  <dimension ref="A1:J40"/>
  <sheetViews>
    <sheetView topLeftCell="B1" zoomScaleNormal="100" workbookViewId="0">
      <selection activeCell="G23" sqref="G23:G33"/>
    </sheetView>
  </sheetViews>
  <sheetFormatPr defaultColWidth="14.69140625" defaultRowHeight="12.45" x14ac:dyDescent="0.3"/>
  <cols>
    <col min="1" max="1" width="9.61328125" style="146" hidden="1" customWidth="1"/>
    <col min="2" max="2" width="31.69140625" style="5" customWidth="1"/>
    <col min="3" max="3" width="16.15234375" style="128" customWidth="1"/>
    <col min="4" max="4" width="21.53515625" style="128" customWidth="1"/>
    <col min="5" max="7" width="14.69140625" style="5"/>
    <col min="8" max="8" width="21.23046875" style="149" customWidth="1"/>
    <col min="9" max="9" width="14.69140625" style="5"/>
    <col min="10" max="10" width="14.69140625" style="12"/>
    <col min="11" max="16384" width="14.69140625" style="1"/>
  </cols>
  <sheetData>
    <row r="1" spans="1:10" s="127" customFormat="1" ht="30" customHeight="1" thickBot="1" x14ac:dyDescent="0.35">
      <c r="A1" s="84"/>
      <c r="B1" s="290" t="s">
        <v>329</v>
      </c>
      <c r="C1" s="290"/>
      <c r="D1" s="290"/>
      <c r="E1" s="290"/>
      <c r="F1" s="290"/>
      <c r="G1" s="290"/>
      <c r="H1" s="290"/>
    </row>
    <row r="2" spans="1:10" ht="26.6" thickBot="1" x14ac:dyDescent="0.35">
      <c r="A2" s="144" t="s">
        <v>68</v>
      </c>
      <c r="B2" s="145" t="s">
        <v>33</v>
      </c>
      <c r="C2" s="145" t="s">
        <v>86</v>
      </c>
      <c r="D2" s="145" t="s">
        <v>67</v>
      </c>
      <c r="E2" s="145" t="s">
        <v>26</v>
      </c>
      <c r="F2" s="145" t="s">
        <v>11</v>
      </c>
      <c r="G2" s="145" t="s">
        <v>85</v>
      </c>
      <c r="H2" s="145" t="s">
        <v>56</v>
      </c>
      <c r="I2" s="1"/>
      <c r="J2" s="1"/>
    </row>
    <row r="3" spans="1:10" s="13" customFormat="1" ht="12.55" customHeight="1" thickTop="1" x14ac:dyDescent="0.3">
      <c r="A3" s="272" t="s">
        <v>282</v>
      </c>
      <c r="B3" s="147" t="s">
        <v>302</v>
      </c>
      <c r="C3" s="148" t="s">
        <v>98</v>
      </c>
      <c r="D3" s="148" t="s">
        <v>71</v>
      </c>
      <c r="E3" s="147" t="s">
        <v>99</v>
      </c>
      <c r="F3" s="147">
        <v>112</v>
      </c>
      <c r="G3" s="147" t="s">
        <v>101</v>
      </c>
      <c r="H3" s="148" t="s">
        <v>247</v>
      </c>
      <c r="I3" s="18"/>
    </row>
    <row r="4" spans="1:10" s="13" customFormat="1" ht="12.55" customHeight="1" x14ac:dyDescent="0.3">
      <c r="A4" s="273" t="s">
        <v>283</v>
      </c>
      <c r="B4" s="147" t="s">
        <v>303</v>
      </c>
      <c r="C4" s="147" t="s">
        <v>136</v>
      </c>
      <c r="D4" s="147" t="s">
        <v>263</v>
      </c>
      <c r="E4" s="147" t="s">
        <v>99</v>
      </c>
      <c r="F4" s="147">
        <v>110</v>
      </c>
      <c r="G4" s="147" t="s">
        <v>101</v>
      </c>
      <c r="H4" s="148" t="s">
        <v>326</v>
      </c>
    </row>
    <row r="5" spans="1:10" s="13" customFormat="1" ht="12.55" customHeight="1" x14ac:dyDescent="0.3">
      <c r="A5" s="273" t="s">
        <v>190</v>
      </c>
      <c r="B5" s="147" t="s">
        <v>236</v>
      </c>
      <c r="C5" s="147" t="s">
        <v>98</v>
      </c>
      <c r="D5" s="147" t="s">
        <v>71</v>
      </c>
      <c r="E5" s="147" t="s">
        <v>99</v>
      </c>
      <c r="F5" s="147">
        <v>112</v>
      </c>
      <c r="G5" s="147" t="s">
        <v>101</v>
      </c>
      <c r="H5" s="148" t="s">
        <v>326</v>
      </c>
    </row>
    <row r="6" spans="1:10" s="13" customFormat="1" ht="12.55" customHeight="1" x14ac:dyDescent="0.3">
      <c r="A6" s="273" t="s">
        <v>187</v>
      </c>
      <c r="B6" s="147" t="s">
        <v>304</v>
      </c>
      <c r="C6" s="147" t="s">
        <v>71</v>
      </c>
      <c r="D6" s="147" t="s">
        <v>71</v>
      </c>
      <c r="E6" s="147" t="s">
        <v>99</v>
      </c>
      <c r="F6" s="147">
        <v>112</v>
      </c>
      <c r="G6" s="147" t="s">
        <v>101</v>
      </c>
      <c r="H6" s="148" t="s">
        <v>137</v>
      </c>
    </row>
    <row r="7" spans="1:10" s="13" customFormat="1" ht="12.55" customHeight="1" x14ac:dyDescent="0.3">
      <c r="A7" s="273" t="s">
        <v>188</v>
      </c>
      <c r="B7" s="147" t="s">
        <v>305</v>
      </c>
      <c r="C7" s="147" t="s">
        <v>71</v>
      </c>
      <c r="D7" s="147" t="s">
        <v>71</v>
      </c>
      <c r="E7" s="147" t="s">
        <v>99</v>
      </c>
      <c r="F7" s="147">
        <v>113</v>
      </c>
      <c r="G7" s="147" t="s">
        <v>101</v>
      </c>
      <c r="H7" s="148" t="s">
        <v>137</v>
      </c>
    </row>
    <row r="8" spans="1:10" s="13" customFormat="1" ht="12.55" customHeight="1" x14ac:dyDescent="0.3">
      <c r="A8" s="273" t="s">
        <v>284</v>
      </c>
      <c r="B8" s="147" t="s">
        <v>306</v>
      </c>
      <c r="C8" s="147" t="s">
        <v>98</v>
      </c>
      <c r="D8" s="147" t="s">
        <v>71</v>
      </c>
      <c r="E8" s="147" t="s">
        <v>99</v>
      </c>
      <c r="F8" s="147">
        <v>109</v>
      </c>
      <c r="G8" s="147" t="s">
        <v>101</v>
      </c>
      <c r="H8" s="148" t="s">
        <v>138</v>
      </c>
    </row>
    <row r="9" spans="1:10" s="13" customFormat="1" ht="12.55" customHeight="1" x14ac:dyDescent="0.3">
      <c r="A9" s="273" t="s">
        <v>189</v>
      </c>
      <c r="B9" s="147" t="s">
        <v>235</v>
      </c>
      <c r="C9" s="147" t="s">
        <v>98</v>
      </c>
      <c r="D9" s="147" t="s">
        <v>71</v>
      </c>
      <c r="E9" s="147" t="s">
        <v>100</v>
      </c>
      <c r="F9" s="147">
        <v>112</v>
      </c>
      <c r="G9" s="147" t="s">
        <v>101</v>
      </c>
      <c r="H9" s="148" t="s">
        <v>138</v>
      </c>
    </row>
    <row r="10" spans="1:10" s="13" customFormat="1" ht="12.55" customHeight="1" x14ac:dyDescent="0.3">
      <c r="A10" s="273" t="s">
        <v>132</v>
      </c>
      <c r="B10" s="147" t="s">
        <v>307</v>
      </c>
      <c r="C10" s="147" t="s">
        <v>98</v>
      </c>
      <c r="D10" s="147" t="s">
        <v>20</v>
      </c>
      <c r="E10" s="147" t="s">
        <v>100</v>
      </c>
      <c r="F10" s="147">
        <v>113</v>
      </c>
      <c r="G10" s="147" t="s">
        <v>101</v>
      </c>
      <c r="H10" s="148" t="s">
        <v>138</v>
      </c>
    </row>
    <row r="11" spans="1:10" s="13" customFormat="1" ht="12.55" customHeight="1" x14ac:dyDescent="0.3">
      <c r="A11" s="273" t="s">
        <v>285</v>
      </c>
      <c r="B11" s="147" t="s">
        <v>308</v>
      </c>
      <c r="C11" s="147" t="s">
        <v>136</v>
      </c>
      <c r="D11" s="147" t="s">
        <v>244</v>
      </c>
      <c r="E11" s="147" t="s">
        <v>100</v>
      </c>
      <c r="F11" s="147">
        <v>110</v>
      </c>
      <c r="G11" s="147" t="s">
        <v>101</v>
      </c>
      <c r="H11" s="148" t="s">
        <v>327</v>
      </c>
    </row>
    <row r="12" spans="1:10" s="13" customFormat="1" ht="12.55" customHeight="1" x14ac:dyDescent="0.3">
      <c r="A12" s="273" t="s">
        <v>286</v>
      </c>
      <c r="B12" s="147" t="s">
        <v>309</v>
      </c>
      <c r="C12" s="147" t="s">
        <v>98</v>
      </c>
      <c r="D12" s="147" t="s">
        <v>71</v>
      </c>
      <c r="E12" s="147"/>
      <c r="F12" s="147">
        <v>110</v>
      </c>
      <c r="G12" s="147" t="s">
        <v>101</v>
      </c>
      <c r="H12" s="148" t="s">
        <v>104</v>
      </c>
    </row>
    <row r="13" spans="1:10" s="13" customFormat="1" ht="12.55" customHeight="1" x14ac:dyDescent="0.3">
      <c r="A13" s="273" t="s">
        <v>287</v>
      </c>
      <c r="B13" s="147" t="s">
        <v>310</v>
      </c>
      <c r="C13" s="148" t="s">
        <v>98</v>
      </c>
      <c r="D13" s="148" t="s">
        <v>71</v>
      </c>
      <c r="E13" s="147"/>
      <c r="F13" s="147">
        <v>113</v>
      </c>
      <c r="G13" s="147" t="s">
        <v>101</v>
      </c>
      <c r="H13" s="148" t="s">
        <v>104</v>
      </c>
    </row>
    <row r="14" spans="1:10" s="13" customFormat="1" ht="12.55" customHeight="1" x14ac:dyDescent="0.3">
      <c r="A14" s="273" t="s">
        <v>198</v>
      </c>
      <c r="B14" s="147" t="s">
        <v>241</v>
      </c>
      <c r="C14" s="148" t="s">
        <v>98</v>
      </c>
      <c r="D14" s="148" t="s">
        <v>245</v>
      </c>
      <c r="E14" s="147" t="s">
        <v>100</v>
      </c>
      <c r="F14" s="147">
        <v>114</v>
      </c>
      <c r="G14" s="147" t="s">
        <v>103</v>
      </c>
      <c r="H14" s="148" t="s">
        <v>328</v>
      </c>
    </row>
    <row r="15" spans="1:10" s="13" customFormat="1" ht="12.55" customHeight="1" x14ac:dyDescent="0.3">
      <c r="A15" s="273" t="s">
        <v>289</v>
      </c>
      <c r="B15" s="147" t="s">
        <v>318</v>
      </c>
      <c r="C15" s="148" t="s">
        <v>98</v>
      </c>
      <c r="D15" s="148" t="s">
        <v>71</v>
      </c>
      <c r="E15" s="147" t="s">
        <v>100</v>
      </c>
      <c r="F15" s="147">
        <v>115</v>
      </c>
      <c r="G15" s="147" t="s">
        <v>103</v>
      </c>
      <c r="H15" s="148" t="s">
        <v>328</v>
      </c>
    </row>
    <row r="16" spans="1:10" s="13" customFormat="1" ht="12.55" customHeight="1" x14ac:dyDescent="0.3">
      <c r="A16" s="273" t="s">
        <v>290</v>
      </c>
      <c r="B16" s="147" t="s">
        <v>319</v>
      </c>
      <c r="C16" s="147" t="s">
        <v>98</v>
      </c>
      <c r="D16" s="147"/>
      <c r="E16" s="147" t="s">
        <v>100</v>
      </c>
      <c r="F16" s="147">
        <v>114</v>
      </c>
      <c r="G16" s="147" t="s">
        <v>103</v>
      </c>
      <c r="H16" s="148" t="s">
        <v>326</v>
      </c>
    </row>
    <row r="17" spans="1:8" s="13" customFormat="1" ht="12.55" customHeight="1" x14ac:dyDescent="0.3">
      <c r="A17" s="273" t="s">
        <v>291</v>
      </c>
      <c r="B17" s="147" t="s">
        <v>320</v>
      </c>
      <c r="C17" s="147" t="s">
        <v>98</v>
      </c>
      <c r="D17" s="147"/>
      <c r="E17" s="147" t="s">
        <v>99</v>
      </c>
      <c r="F17" s="147">
        <v>115</v>
      </c>
      <c r="G17" s="147" t="s">
        <v>103</v>
      </c>
      <c r="H17" s="148" t="s">
        <v>326</v>
      </c>
    </row>
    <row r="18" spans="1:8" s="13" customFormat="1" ht="12.55" customHeight="1" x14ac:dyDescent="0.3">
      <c r="A18" s="273" t="s">
        <v>292</v>
      </c>
      <c r="B18" s="147" t="s">
        <v>321</v>
      </c>
      <c r="C18" s="147" t="s">
        <v>98</v>
      </c>
      <c r="D18" s="147" t="s">
        <v>71</v>
      </c>
      <c r="E18" s="147" t="s">
        <v>100</v>
      </c>
      <c r="F18" s="147">
        <v>114</v>
      </c>
      <c r="G18" s="147" t="s">
        <v>103</v>
      </c>
      <c r="H18" s="148" t="s">
        <v>137</v>
      </c>
    </row>
    <row r="19" spans="1:8" s="13" customFormat="1" ht="12.55" customHeight="1" x14ac:dyDescent="0.3">
      <c r="A19" s="273" t="s">
        <v>199</v>
      </c>
      <c r="B19" s="147" t="s">
        <v>242</v>
      </c>
      <c r="C19" s="147" t="s">
        <v>98</v>
      </c>
      <c r="D19" s="147" t="s">
        <v>71</v>
      </c>
      <c r="E19" s="147" t="s">
        <v>100</v>
      </c>
      <c r="F19" s="147">
        <v>114</v>
      </c>
      <c r="G19" s="147" t="s">
        <v>103</v>
      </c>
      <c r="H19" s="148" t="s">
        <v>138</v>
      </c>
    </row>
    <row r="20" spans="1:8" s="13" customFormat="1" ht="12.55" customHeight="1" x14ac:dyDescent="0.3">
      <c r="A20" s="273" t="s">
        <v>293</v>
      </c>
      <c r="B20" s="147" t="s">
        <v>322</v>
      </c>
      <c r="C20" s="147" t="s">
        <v>136</v>
      </c>
      <c r="D20" s="147" t="s">
        <v>244</v>
      </c>
      <c r="E20" s="147" t="s">
        <v>100</v>
      </c>
      <c r="F20" s="147">
        <v>115</v>
      </c>
      <c r="G20" s="147" t="s">
        <v>103</v>
      </c>
      <c r="H20" s="148" t="s">
        <v>327</v>
      </c>
    </row>
    <row r="21" spans="1:8" s="13" customFormat="1" ht="12.55" customHeight="1" x14ac:dyDescent="0.3">
      <c r="A21" s="273" t="s">
        <v>294</v>
      </c>
      <c r="B21" s="147" t="s">
        <v>323</v>
      </c>
      <c r="C21" s="148" t="s">
        <v>136</v>
      </c>
      <c r="D21" s="148" t="s">
        <v>244</v>
      </c>
      <c r="E21" s="147" t="s">
        <v>100</v>
      </c>
      <c r="F21" s="147">
        <v>116</v>
      </c>
      <c r="G21" s="147" t="s">
        <v>103</v>
      </c>
      <c r="H21" s="148" t="s">
        <v>327</v>
      </c>
    </row>
    <row r="22" spans="1:8" s="13" customFormat="1" ht="12.55" customHeight="1" x14ac:dyDescent="0.3">
      <c r="A22" s="273" t="s">
        <v>295</v>
      </c>
      <c r="B22" s="147" t="s">
        <v>324</v>
      </c>
      <c r="C22" s="147" t="s">
        <v>98</v>
      </c>
      <c r="D22" s="147" t="s">
        <v>20</v>
      </c>
      <c r="E22" s="147"/>
      <c r="F22" s="147">
        <v>116</v>
      </c>
      <c r="G22" s="147" t="s">
        <v>103</v>
      </c>
      <c r="H22" s="148" t="s">
        <v>104</v>
      </c>
    </row>
    <row r="23" spans="1:8" s="13" customFormat="1" ht="12.55" customHeight="1" x14ac:dyDescent="0.3">
      <c r="A23" s="273" t="s">
        <v>201</v>
      </c>
      <c r="B23" s="147" t="s">
        <v>237</v>
      </c>
      <c r="C23" s="147" t="s">
        <v>98</v>
      </c>
      <c r="D23" s="147" t="s">
        <v>245</v>
      </c>
      <c r="E23" s="147" t="s">
        <v>100</v>
      </c>
      <c r="F23" s="147">
        <v>119</v>
      </c>
      <c r="G23" s="147" t="s">
        <v>102</v>
      </c>
      <c r="H23" s="148" t="s">
        <v>328</v>
      </c>
    </row>
    <row r="24" spans="1:8" s="13" customFormat="1" ht="12.55" customHeight="1" x14ac:dyDescent="0.3">
      <c r="A24" s="273" t="s">
        <v>296</v>
      </c>
      <c r="B24" s="147" t="s">
        <v>311</v>
      </c>
      <c r="C24" s="147" t="s">
        <v>98</v>
      </c>
      <c r="D24" s="147" t="s">
        <v>325</v>
      </c>
      <c r="E24" s="147" t="s">
        <v>100</v>
      </c>
      <c r="F24" s="147">
        <v>118</v>
      </c>
      <c r="G24" s="147" t="s">
        <v>102</v>
      </c>
      <c r="H24" s="148" t="s">
        <v>328</v>
      </c>
    </row>
    <row r="25" spans="1:8" s="13" customFormat="1" ht="12.55" customHeight="1" x14ac:dyDescent="0.3">
      <c r="A25" s="273" t="s">
        <v>203</v>
      </c>
      <c r="B25" s="147" t="s">
        <v>240</v>
      </c>
      <c r="C25" s="147" t="s">
        <v>98</v>
      </c>
      <c r="D25" s="147" t="s">
        <v>71</v>
      </c>
      <c r="E25" s="147" t="s">
        <v>99</v>
      </c>
      <c r="F25" s="147">
        <v>120</v>
      </c>
      <c r="G25" s="147" t="s">
        <v>102</v>
      </c>
      <c r="H25" s="148" t="s">
        <v>326</v>
      </c>
    </row>
    <row r="26" spans="1:8" s="13" customFormat="1" ht="12.55" customHeight="1" x14ac:dyDescent="0.3">
      <c r="A26" s="273" t="s">
        <v>297</v>
      </c>
      <c r="B26" s="147" t="s">
        <v>312</v>
      </c>
      <c r="C26" s="148" t="s">
        <v>98</v>
      </c>
      <c r="D26" s="148" t="s">
        <v>71</v>
      </c>
      <c r="E26" s="147" t="s">
        <v>100</v>
      </c>
      <c r="F26" s="147">
        <v>119</v>
      </c>
      <c r="G26" s="147" t="s">
        <v>102</v>
      </c>
      <c r="H26" s="148" t="s">
        <v>137</v>
      </c>
    </row>
    <row r="27" spans="1:8" s="13" customFormat="1" ht="12.55" customHeight="1" x14ac:dyDescent="0.3">
      <c r="A27" s="273" t="s">
        <v>298</v>
      </c>
      <c r="B27" s="147" t="s">
        <v>313</v>
      </c>
      <c r="C27" s="148" t="s">
        <v>71</v>
      </c>
      <c r="D27" s="148" t="s">
        <v>71</v>
      </c>
      <c r="E27" s="147" t="s">
        <v>99</v>
      </c>
      <c r="F27" s="147">
        <v>117</v>
      </c>
      <c r="G27" s="147" t="s">
        <v>102</v>
      </c>
      <c r="H27" s="148" t="s">
        <v>137</v>
      </c>
    </row>
    <row r="28" spans="1:8" s="13" customFormat="1" ht="12.55" customHeight="1" x14ac:dyDescent="0.3">
      <c r="A28" s="273" t="s">
        <v>299</v>
      </c>
      <c r="B28" s="147" t="s">
        <v>314</v>
      </c>
      <c r="C28" s="147" t="s">
        <v>98</v>
      </c>
      <c r="D28" s="147" t="s">
        <v>20</v>
      </c>
      <c r="E28" s="147" t="s">
        <v>100</v>
      </c>
      <c r="F28" s="147">
        <v>117</v>
      </c>
      <c r="G28" s="147" t="s">
        <v>102</v>
      </c>
      <c r="H28" s="148" t="s">
        <v>138</v>
      </c>
    </row>
    <row r="29" spans="1:8" s="13" customFormat="1" ht="12.55" customHeight="1" x14ac:dyDescent="0.3">
      <c r="A29" s="273" t="s">
        <v>133</v>
      </c>
      <c r="B29" s="147" t="s">
        <v>239</v>
      </c>
      <c r="C29" s="147" t="s">
        <v>98</v>
      </c>
      <c r="D29" s="147" t="s">
        <v>71</v>
      </c>
      <c r="E29" s="147" t="s">
        <v>100</v>
      </c>
      <c r="F29" s="147">
        <v>117</v>
      </c>
      <c r="G29" s="147" t="s">
        <v>102</v>
      </c>
      <c r="H29" s="148" t="s">
        <v>138</v>
      </c>
    </row>
    <row r="30" spans="1:8" s="13" customFormat="1" ht="12.55" customHeight="1" x14ac:dyDescent="0.3">
      <c r="A30" s="273" t="s">
        <v>134</v>
      </c>
      <c r="B30" s="147" t="s">
        <v>315</v>
      </c>
      <c r="C30" s="148" t="s">
        <v>98</v>
      </c>
      <c r="D30" s="148" t="s">
        <v>71</v>
      </c>
      <c r="E30" s="147" t="s">
        <v>100</v>
      </c>
      <c r="F30" s="147">
        <v>119</v>
      </c>
      <c r="G30" s="147" t="s">
        <v>102</v>
      </c>
      <c r="H30" s="148" t="s">
        <v>138</v>
      </c>
    </row>
    <row r="31" spans="1:8" s="13" customFormat="1" ht="12.55" customHeight="1" x14ac:dyDescent="0.3">
      <c r="A31" s="273" t="s">
        <v>300</v>
      </c>
      <c r="B31" s="147" t="s">
        <v>316</v>
      </c>
      <c r="C31" s="147" t="s">
        <v>98</v>
      </c>
      <c r="D31" s="147" t="s">
        <v>20</v>
      </c>
      <c r="E31" s="147" t="s">
        <v>100</v>
      </c>
      <c r="F31" s="147">
        <v>119</v>
      </c>
      <c r="G31" s="147" t="s">
        <v>102</v>
      </c>
      <c r="H31" s="148" t="s">
        <v>139</v>
      </c>
    </row>
    <row r="32" spans="1:8" s="13" customFormat="1" ht="12.55" customHeight="1" x14ac:dyDescent="0.3">
      <c r="A32" s="273" t="s">
        <v>202</v>
      </c>
      <c r="B32" s="147" t="s">
        <v>238</v>
      </c>
      <c r="C32" s="147" t="s">
        <v>136</v>
      </c>
      <c r="D32" s="147" t="s">
        <v>244</v>
      </c>
      <c r="E32" s="147" t="s">
        <v>100</v>
      </c>
      <c r="F32" s="147">
        <v>118</v>
      </c>
      <c r="G32" s="147" t="s">
        <v>102</v>
      </c>
      <c r="H32" s="148" t="s">
        <v>327</v>
      </c>
    </row>
    <row r="33" spans="1:8" s="13" customFormat="1" ht="12.55" customHeight="1" thickBot="1" x14ac:dyDescent="0.35">
      <c r="A33" s="274" t="s">
        <v>301</v>
      </c>
      <c r="B33" s="275" t="s">
        <v>317</v>
      </c>
      <c r="C33" s="275" t="s">
        <v>98</v>
      </c>
      <c r="D33" s="275" t="s">
        <v>71</v>
      </c>
      <c r="E33" s="275"/>
      <c r="F33" s="275">
        <v>118</v>
      </c>
      <c r="G33" s="275" t="s">
        <v>102</v>
      </c>
      <c r="H33" s="276" t="s">
        <v>104</v>
      </c>
    </row>
    <row r="34" spans="1:8" x14ac:dyDescent="0.3">
      <c r="C34" s="5"/>
      <c r="D34" s="5"/>
      <c r="H34" s="84"/>
    </row>
    <row r="35" spans="1:8" x14ac:dyDescent="0.3">
      <c r="C35" s="5"/>
      <c r="D35" s="5"/>
      <c r="H35" s="84"/>
    </row>
    <row r="36" spans="1:8" x14ac:dyDescent="0.3">
      <c r="C36" s="5"/>
      <c r="D36" s="5"/>
      <c r="H36" s="84"/>
    </row>
    <row r="37" spans="1:8" x14ac:dyDescent="0.3">
      <c r="C37" s="5"/>
      <c r="D37" s="5"/>
      <c r="H37" s="84"/>
    </row>
    <row r="38" spans="1:8" x14ac:dyDescent="0.3">
      <c r="C38" s="5"/>
      <c r="D38" s="5"/>
      <c r="H38" s="84"/>
    </row>
    <row r="39" spans="1:8" x14ac:dyDescent="0.3">
      <c r="C39" s="5"/>
      <c r="D39" s="5"/>
      <c r="H39" s="84"/>
    </row>
    <row r="40" spans="1:8" x14ac:dyDescent="0.3">
      <c r="C40" s="5"/>
      <c r="D40" s="5"/>
      <c r="H40" s="84"/>
    </row>
  </sheetData>
  <sortState xmlns:xlrd2="http://schemas.microsoft.com/office/spreadsheetml/2017/richdata2" ref="A3:J33">
    <sortCondition ref="G3:G33" customList="Early Corn,Med Corn,Full Corn"/>
    <sortCondition ref="B3:B33"/>
  </sortState>
  <mergeCells count="1">
    <mergeCell ref="B1:H1"/>
  </mergeCells>
  <phoneticPr fontId="0" type="noConversion"/>
  <conditionalFormatting sqref="A3:H33">
    <cfRule type="expression" dxfId="1077" priority="1">
      <formula>MOD(ROW(),2)=0</formula>
    </cfRule>
  </conditionalFormatting>
  <pageMargins left="0.7" right="0.7" top="0.75" bottom="0.75" header="0.3" footer="0.3"/>
  <pageSetup paperSize="5" scale="85" fitToHeight="0" orientation="portrait" horizontalDpi="4294967293" verticalDpi="4294967293" r:id="rId1"/>
  <headerFooter differentFirst="1"/>
  <colBreaks count="1" manualBreakCount="1">
    <brk id="8" max="63"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3">
    <tabColor theme="6" tint="0.59999389629810485"/>
    <pageSetUpPr fitToPage="1"/>
  </sheetPr>
  <dimension ref="A1:D16"/>
  <sheetViews>
    <sheetView zoomScaleNormal="100" workbookViewId="0">
      <selection activeCell="C19" sqref="C19"/>
    </sheetView>
  </sheetViews>
  <sheetFormatPr defaultColWidth="9.07421875" defaultRowHeight="12.45" x14ac:dyDescent="0.3"/>
  <cols>
    <col min="1" max="1" width="12.84375" style="17" customWidth="1"/>
    <col min="2" max="2" width="41" style="17" customWidth="1"/>
    <col min="3" max="3" width="77.07421875" style="16" customWidth="1"/>
    <col min="4" max="4" width="24.61328125" style="17" customWidth="1"/>
    <col min="5" max="16384" width="9.07421875" style="17"/>
  </cols>
  <sheetData>
    <row r="1" spans="1:4" s="14" customFormat="1" ht="15" customHeight="1" thickBot="1" x14ac:dyDescent="0.35">
      <c r="A1" s="20" t="s">
        <v>333</v>
      </c>
      <c r="B1" s="21"/>
      <c r="C1" s="21"/>
      <c r="D1" s="17"/>
    </row>
    <row r="2" spans="1:4" s="15" customFormat="1" x14ac:dyDescent="0.3">
      <c r="A2" s="26" t="s">
        <v>21</v>
      </c>
      <c r="B2" s="26" t="s">
        <v>22</v>
      </c>
      <c r="C2" s="27" t="s">
        <v>23</v>
      </c>
      <c r="D2" s="19"/>
    </row>
    <row r="3" spans="1:4" s="25" customFormat="1" hidden="1" x14ac:dyDescent="0.3">
      <c r="A3" s="82" t="s">
        <v>35</v>
      </c>
      <c r="B3" s="82" t="s">
        <v>36</v>
      </c>
      <c r="C3" s="83" t="s">
        <v>37</v>
      </c>
    </row>
    <row r="4" spans="1:4" ht="24.9" x14ac:dyDescent="0.3">
      <c r="A4" s="109" t="s">
        <v>264</v>
      </c>
      <c r="B4" s="109" t="s">
        <v>88</v>
      </c>
      <c r="C4" s="107" t="s">
        <v>87</v>
      </c>
    </row>
    <row r="5" spans="1:4" ht="12.9" x14ac:dyDescent="0.3">
      <c r="A5" s="106" t="s">
        <v>243</v>
      </c>
      <c r="B5" s="268" t="s">
        <v>275</v>
      </c>
      <c r="C5" s="107" t="s">
        <v>277</v>
      </c>
    </row>
    <row r="6" spans="1:4" x14ac:dyDescent="0.3">
      <c r="A6" s="106" t="s">
        <v>265</v>
      </c>
      <c r="B6" s="106" t="s">
        <v>276</v>
      </c>
      <c r="C6" s="107" t="s">
        <v>278</v>
      </c>
    </row>
    <row r="7" spans="1:4" x14ac:dyDescent="0.3">
      <c r="A7" s="106" t="s">
        <v>262</v>
      </c>
      <c r="B7" s="108" t="s">
        <v>266</v>
      </c>
      <c r="C7" s="107" t="s">
        <v>267</v>
      </c>
    </row>
    <row r="8" spans="1:4" x14ac:dyDescent="0.3">
      <c r="A8" s="106" t="s">
        <v>263</v>
      </c>
      <c r="B8" s="108" t="s">
        <v>263</v>
      </c>
      <c r="C8" s="107" t="s">
        <v>268</v>
      </c>
    </row>
    <row r="9" spans="1:4" ht="24.9" x14ac:dyDescent="0.3">
      <c r="A9" s="110" t="s">
        <v>14</v>
      </c>
      <c r="B9" s="110" t="s">
        <v>76</v>
      </c>
      <c r="C9" s="111" t="s">
        <v>73</v>
      </c>
    </row>
    <row r="10" spans="1:4" x14ac:dyDescent="0.3">
      <c r="A10" s="106" t="s">
        <v>24</v>
      </c>
      <c r="B10" s="106" t="s">
        <v>79</v>
      </c>
      <c r="C10" s="107" t="s">
        <v>269</v>
      </c>
    </row>
    <row r="11" spans="1:4" ht="24.9" x14ac:dyDescent="0.3">
      <c r="A11" s="266" t="s">
        <v>246</v>
      </c>
      <c r="B11" s="106" t="s">
        <v>272</v>
      </c>
      <c r="C11" s="107" t="s">
        <v>273</v>
      </c>
    </row>
    <row r="12" spans="1:4" x14ac:dyDescent="0.3">
      <c r="A12" s="106" t="s">
        <v>81</v>
      </c>
      <c r="B12" s="108" t="s">
        <v>80</v>
      </c>
      <c r="C12" s="107" t="s">
        <v>270</v>
      </c>
    </row>
    <row r="13" spans="1:4" ht="37.299999999999997" x14ac:dyDescent="0.3">
      <c r="A13" s="106" t="s">
        <v>71</v>
      </c>
      <c r="B13" s="106" t="s">
        <v>65</v>
      </c>
      <c r="C13" s="107" t="s">
        <v>74</v>
      </c>
    </row>
    <row r="14" spans="1:4" ht="24.9" x14ac:dyDescent="0.3">
      <c r="A14" s="106" t="s">
        <v>20</v>
      </c>
      <c r="B14" s="106" t="s">
        <v>77</v>
      </c>
      <c r="C14" s="107" t="s">
        <v>75</v>
      </c>
    </row>
    <row r="15" spans="1:4" ht="37.299999999999997" x14ac:dyDescent="0.3">
      <c r="A15" s="267" t="s">
        <v>245</v>
      </c>
      <c r="B15" s="267" t="s">
        <v>274</v>
      </c>
      <c r="C15" s="111" t="s">
        <v>271</v>
      </c>
    </row>
    <row r="16" spans="1:4" ht="25.3" thickBot="1" x14ac:dyDescent="0.35">
      <c r="A16" s="112" t="s">
        <v>25</v>
      </c>
      <c r="B16" s="112" t="s">
        <v>78</v>
      </c>
      <c r="C16" s="113" t="s">
        <v>72</v>
      </c>
    </row>
  </sheetData>
  <sortState xmlns:xlrd2="http://schemas.microsoft.com/office/spreadsheetml/2017/richdata2" ref="A4:D16">
    <sortCondition ref="A4:A16"/>
  </sortState>
  <conditionalFormatting sqref="A4:C16">
    <cfRule type="expression" dxfId="1076" priority="1">
      <formula>MOD(ROW(),2)=0</formula>
    </cfRule>
  </conditionalFormatting>
  <pageMargins left="0.7" right="0.7" top="1.5" bottom="0.75" header="0.3" footer="0.3"/>
  <pageSetup scale="9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tabColor theme="6" tint="0.59999389629810485"/>
  </sheetPr>
  <dimension ref="A1:E12"/>
  <sheetViews>
    <sheetView zoomScaleNormal="100" workbookViewId="0">
      <selection activeCell="A15" sqref="A15"/>
    </sheetView>
  </sheetViews>
  <sheetFormatPr defaultColWidth="9.07421875" defaultRowHeight="12.45" x14ac:dyDescent="0.3"/>
  <cols>
    <col min="1" max="1" width="34.84375" style="13" customWidth="1"/>
    <col min="2" max="2" width="27" style="13" customWidth="1"/>
    <col min="3" max="3" width="12.07421875" style="13" bestFit="1" customWidth="1"/>
    <col min="4" max="4" width="36.3828125" style="13" customWidth="1"/>
    <col min="5" max="5" width="34.3828125" style="13" customWidth="1"/>
    <col min="6" max="16384" width="9.07421875" style="13"/>
  </cols>
  <sheetData>
    <row r="1" spans="1:5" s="1" customFormat="1" ht="15" customHeight="1" thickBot="1" x14ac:dyDescent="0.35">
      <c r="A1" s="291" t="s">
        <v>342</v>
      </c>
      <c r="B1" s="291"/>
      <c r="C1" s="291"/>
      <c r="D1" s="291"/>
      <c r="E1" s="291"/>
    </row>
    <row r="2" spans="1:5" x14ac:dyDescent="0.3">
      <c r="A2" s="265" t="s">
        <v>254</v>
      </c>
      <c r="B2" s="265" t="s">
        <v>17</v>
      </c>
      <c r="C2" s="265" t="s">
        <v>15</v>
      </c>
      <c r="D2" s="265" t="s">
        <v>16</v>
      </c>
      <c r="E2" s="265" t="s">
        <v>18</v>
      </c>
    </row>
    <row r="3" spans="1:5" ht="14.25" customHeight="1" x14ac:dyDescent="0.3">
      <c r="A3" s="36" t="s">
        <v>253</v>
      </c>
      <c r="B3" s="36" t="s">
        <v>256</v>
      </c>
      <c r="C3" s="36" t="s">
        <v>257</v>
      </c>
      <c r="D3" s="270" t="s">
        <v>258</v>
      </c>
      <c r="E3" s="270" t="s">
        <v>163</v>
      </c>
    </row>
    <row r="4" spans="1:5" ht="14.25" customHeight="1" x14ac:dyDescent="0.3">
      <c r="A4" s="36" t="s">
        <v>255</v>
      </c>
      <c r="B4" s="36" t="s">
        <v>116</v>
      </c>
      <c r="C4" s="36" t="s">
        <v>117</v>
      </c>
      <c r="D4" s="270" t="s">
        <v>160</v>
      </c>
      <c r="E4" s="270" t="s">
        <v>164</v>
      </c>
    </row>
    <row r="5" spans="1:5" ht="14.25" customHeight="1" x14ac:dyDescent="0.3">
      <c r="A5" s="36" t="s">
        <v>334</v>
      </c>
      <c r="B5" s="36" t="s">
        <v>335</v>
      </c>
      <c r="C5" s="36" t="s">
        <v>336</v>
      </c>
      <c r="D5" s="270" t="s">
        <v>337</v>
      </c>
      <c r="E5" s="270" t="s">
        <v>338</v>
      </c>
    </row>
    <row r="6" spans="1:5" ht="14.25" customHeight="1" x14ac:dyDescent="0.3">
      <c r="A6" s="36" t="s">
        <v>131</v>
      </c>
      <c r="B6" s="36" t="s">
        <v>154</v>
      </c>
      <c r="C6" s="36" t="s">
        <v>280</v>
      </c>
      <c r="D6" s="270" t="s">
        <v>155</v>
      </c>
      <c r="E6" s="270" t="s">
        <v>279</v>
      </c>
    </row>
    <row r="7" spans="1:5" ht="14.25" customHeight="1" x14ac:dyDescent="0.3">
      <c r="A7" s="36" t="s">
        <v>89</v>
      </c>
      <c r="B7" s="36" t="s">
        <v>259</v>
      </c>
      <c r="C7" s="36" t="s">
        <v>260</v>
      </c>
      <c r="D7" s="270" t="s">
        <v>261</v>
      </c>
      <c r="E7" s="270" t="s">
        <v>165</v>
      </c>
    </row>
    <row r="8" spans="1:5" ht="14.25" customHeight="1" x14ac:dyDescent="0.3">
      <c r="A8" s="36" t="s">
        <v>135</v>
      </c>
      <c r="B8" s="36" t="s">
        <v>156</v>
      </c>
      <c r="C8" s="36" t="s">
        <v>158</v>
      </c>
      <c r="D8" s="270" t="s">
        <v>157</v>
      </c>
      <c r="E8" s="270" t="s">
        <v>162</v>
      </c>
    </row>
    <row r="9" spans="1:5" ht="14.25" customHeight="1" x14ac:dyDescent="0.3">
      <c r="A9" s="126" t="s">
        <v>373</v>
      </c>
      <c r="B9" s="150" t="s">
        <v>374</v>
      </c>
      <c r="C9" s="285" t="s">
        <v>375</v>
      </c>
      <c r="D9" s="286" t="s">
        <v>376</v>
      </c>
      <c r="E9" s="286" t="s">
        <v>159</v>
      </c>
    </row>
    <row r="10" spans="1:5" s="81" customFormat="1" ht="14.25" customHeight="1" x14ac:dyDescent="0.3">
      <c r="A10" s="36" t="s">
        <v>96</v>
      </c>
      <c r="B10" s="36" t="s">
        <v>339</v>
      </c>
      <c r="C10" s="36" t="s">
        <v>340</v>
      </c>
      <c r="D10" s="269" t="s">
        <v>341</v>
      </c>
      <c r="E10" s="269" t="s">
        <v>161</v>
      </c>
    </row>
    <row r="11" spans="1:5" ht="14.25" customHeight="1" x14ac:dyDescent="0.3"/>
    <row r="12" spans="1:5" s="1" customFormat="1" x14ac:dyDescent="0.3">
      <c r="A12" s="13"/>
      <c r="B12" s="13"/>
      <c r="C12" s="13"/>
      <c r="D12" s="13"/>
      <c r="E12" s="13"/>
    </row>
  </sheetData>
  <mergeCells count="1">
    <mergeCell ref="A1:E1"/>
  </mergeCells>
  <phoneticPr fontId="11" type="noConversion"/>
  <conditionalFormatting sqref="A9:E9">
    <cfRule type="expression" dxfId="1075" priority="1">
      <formula>MOD(ROW(),2)=0</formula>
    </cfRule>
  </conditionalFormatting>
  <hyperlinks>
    <hyperlink ref="E7" r:id="rId1" xr:uid="{97C3AC36-9FF4-4F3C-B535-972CA8850200}"/>
    <hyperlink ref="E10" r:id="rId2" xr:uid="{0E6DA6F6-B727-4082-9BD0-B41144D5FC9A}"/>
    <hyperlink ref="D6" r:id="rId3" xr:uid="{0728160A-5A58-43E3-852C-8ECE7CCB7B01}"/>
    <hyperlink ref="C8" r:id="rId4" display="nchammoun@cniag.com" xr:uid="{47165E5C-E475-4F3F-9F2D-AB0E3678C7A6}"/>
    <hyperlink ref="D8" r:id="rId5" xr:uid="{E7B2F76C-8DF3-48F2-8721-4D86EF412862}"/>
    <hyperlink ref="D10" r:id="rId6" display="cory.chelko@revereseed.com" xr:uid="{8B0CB21A-65FE-4758-B5C5-09204414D8F5}"/>
    <hyperlink ref="D3" r:id="rId7" xr:uid="{83E03D7F-D593-4B00-8101-01765994BDDA}"/>
    <hyperlink ref="D4" r:id="rId8" xr:uid="{E29EDE22-7F74-4E0A-9AB9-14B6D6741312}"/>
    <hyperlink ref="D7" r:id="rId9" xr:uid="{89CEFCCF-F6CD-4468-AACF-82868780D29B}"/>
    <hyperlink ref="E8" r:id="rId10" xr:uid="{59524AFB-028F-42E0-96C7-59A4183F33F1}"/>
    <hyperlink ref="E3" r:id="rId11" xr:uid="{ADAFC6D2-92BE-4D36-9519-13FF99C2F9C5}"/>
    <hyperlink ref="E4" r:id="rId12" xr:uid="{18420124-D695-4B07-BA54-F20796FCCAE5}"/>
    <hyperlink ref="E6" r:id="rId13" xr:uid="{8BC3473D-E6BB-42C0-A23C-7DBEF1C815EE}"/>
    <hyperlink ref="D5" r:id="rId14" xr:uid="{B8A6B641-5704-4C31-8FBD-EBBD7458673C}"/>
    <hyperlink ref="E9" r:id="rId15" xr:uid="{C199D875-457B-40B2-AF40-045268D6D942}"/>
    <hyperlink ref="D9" r:id="rId16" xr:uid="{C283B8E8-AE48-4446-B86A-1E0E10955A26}"/>
  </hyperlinks>
  <pageMargins left="0.7" right="0.7" top="0.75" bottom="0.75" header="0.3" footer="0.3"/>
  <pageSetup paperSize="5" fitToWidth="0" orientation="landscape" horizontalDpi="4294967293" verticalDpi="4294967293" r:id="rId17"/>
  <headerFooter alignWithMargins="0"/>
  <tableParts count="1">
    <tablePart r:id="rId1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6" tint="0.59999389629810485"/>
  </sheetPr>
  <dimension ref="A1:U37"/>
  <sheetViews>
    <sheetView zoomScaleNormal="100" workbookViewId="0">
      <pane ySplit="2" topLeftCell="A6" activePane="bottomLeft" state="frozen"/>
      <selection activeCell="W24" sqref="W24"/>
      <selection pane="bottomLeft" activeCell="O17" sqref="O17:O21"/>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customWidth="1"/>
    <col min="17" max="17" width="5.07421875" style="11" customWidth="1"/>
    <col min="18" max="18" width="5.07421875" style="71" customWidth="1"/>
    <col min="19" max="19" width="5.07421875" style="11" customWidth="1"/>
    <col min="20" max="20" width="5.07421875" style="71" customWidth="1"/>
    <col min="21" max="21" width="5.07421875" style="11" customWidth="1"/>
  </cols>
  <sheetData>
    <row r="1" spans="1:21" ht="30" customHeight="1" thickBot="1" x14ac:dyDescent="0.35">
      <c r="A1" s="292" t="s">
        <v>343</v>
      </c>
      <c r="B1" s="292"/>
      <c r="C1" s="292"/>
      <c r="D1" s="292"/>
      <c r="E1" s="292"/>
      <c r="F1" s="292"/>
      <c r="G1" s="292"/>
      <c r="H1" s="292"/>
      <c r="I1" s="292"/>
      <c r="J1" s="292"/>
      <c r="K1" s="292"/>
      <c r="L1" s="292"/>
      <c r="M1" s="292"/>
      <c r="N1" s="292"/>
      <c r="O1" s="292"/>
      <c r="P1" s="292"/>
      <c r="Q1" s="292"/>
      <c r="R1" s="292"/>
      <c r="S1" s="292"/>
      <c r="T1" s="292"/>
      <c r="U1" s="292"/>
    </row>
    <row r="2" spans="1:21" ht="51.55" customHeight="1" thickBot="1" x14ac:dyDescent="0.35">
      <c r="A2" s="24" t="s">
        <v>95</v>
      </c>
      <c r="B2" s="133" t="s">
        <v>93</v>
      </c>
      <c r="C2" s="161" t="s">
        <v>94</v>
      </c>
      <c r="D2" s="23"/>
      <c r="E2" s="298" t="s">
        <v>42</v>
      </c>
      <c r="F2" s="299"/>
      <c r="G2" s="300" t="s">
        <v>43</v>
      </c>
      <c r="H2" s="300"/>
      <c r="I2" s="293" t="s">
        <v>66</v>
      </c>
      <c r="J2" s="294"/>
      <c r="K2" s="298" t="s">
        <v>44</v>
      </c>
      <c r="L2" s="299"/>
      <c r="M2" s="300" t="s">
        <v>45</v>
      </c>
      <c r="N2" s="300"/>
      <c r="O2" s="197" t="s">
        <v>61</v>
      </c>
      <c r="P2" s="295" t="s">
        <v>46</v>
      </c>
      <c r="Q2" s="296"/>
      <c r="R2" s="297" t="s">
        <v>47</v>
      </c>
      <c r="S2" s="297"/>
      <c r="T2" s="295" t="s">
        <v>48</v>
      </c>
      <c r="U2" s="297"/>
    </row>
    <row r="3" spans="1:21" ht="12.25" hidden="1" customHeight="1" x14ac:dyDescent="0.3">
      <c r="A3" s="223"/>
      <c r="B3" s="224"/>
      <c r="C3" s="34"/>
      <c r="D3" s="225"/>
      <c r="E3" s="226" t="s">
        <v>219</v>
      </c>
      <c r="F3" s="227"/>
      <c r="G3" s="228" t="s">
        <v>230</v>
      </c>
      <c r="H3" s="228"/>
      <c r="I3" s="226" t="s">
        <v>223</v>
      </c>
      <c r="J3" s="227"/>
      <c r="K3" s="226" t="s">
        <v>231</v>
      </c>
      <c r="L3" s="227"/>
      <c r="M3" s="228" t="s">
        <v>232</v>
      </c>
      <c r="N3" s="228"/>
      <c r="O3" s="237" t="s">
        <v>226</v>
      </c>
      <c r="P3" s="229" t="s">
        <v>227</v>
      </c>
      <c r="Q3" s="230"/>
      <c r="R3" s="231" t="s">
        <v>228</v>
      </c>
      <c r="S3" s="231"/>
      <c r="T3" s="229" t="s">
        <v>229</v>
      </c>
      <c r="U3" s="231"/>
    </row>
    <row r="4" spans="1:21" ht="12.25" hidden="1" customHeight="1" x14ac:dyDescent="0.3">
      <c r="A4" s="223"/>
      <c r="B4" s="224"/>
      <c r="C4" s="34"/>
      <c r="D4" s="225"/>
      <c r="E4" s="226" t="s">
        <v>106</v>
      </c>
      <c r="F4" s="227"/>
      <c r="G4" s="226" t="s">
        <v>106</v>
      </c>
      <c r="H4" s="228"/>
      <c r="I4" s="226" t="s">
        <v>106</v>
      </c>
      <c r="J4" s="227"/>
      <c r="K4" s="226" t="s">
        <v>106</v>
      </c>
      <c r="L4" s="227"/>
      <c r="M4" s="226" t="s">
        <v>106</v>
      </c>
      <c r="N4" s="228"/>
      <c r="O4" s="238" t="s">
        <v>106</v>
      </c>
      <c r="P4" s="226" t="s">
        <v>106</v>
      </c>
      <c r="Q4" s="230"/>
      <c r="R4" s="226" t="s">
        <v>106</v>
      </c>
      <c r="S4" s="231"/>
      <c r="T4" s="226" t="s">
        <v>106</v>
      </c>
      <c r="U4" s="231"/>
    </row>
    <row r="5" spans="1:21" ht="12.25" hidden="1" customHeight="1" x14ac:dyDescent="0.3">
      <c r="A5" s="223"/>
      <c r="B5" s="224"/>
      <c r="C5" s="34"/>
      <c r="D5" s="225"/>
      <c r="E5" s="226" t="s">
        <v>221</v>
      </c>
      <c r="F5" s="227"/>
      <c r="G5" s="226" t="s">
        <v>221</v>
      </c>
      <c r="H5" s="228"/>
      <c r="I5" s="226" t="s">
        <v>221</v>
      </c>
      <c r="J5" s="227"/>
      <c r="K5" s="226" t="s">
        <v>221</v>
      </c>
      <c r="L5" s="227"/>
      <c r="M5" s="226" t="s">
        <v>221</v>
      </c>
      <c r="N5" s="228"/>
      <c r="O5" s="238" t="s">
        <v>221</v>
      </c>
      <c r="P5" s="226" t="s">
        <v>221</v>
      </c>
      <c r="Q5" s="230"/>
      <c r="R5" s="226" t="s">
        <v>221</v>
      </c>
      <c r="S5" s="231"/>
      <c r="T5" s="226" t="s">
        <v>221</v>
      </c>
      <c r="U5" s="231"/>
    </row>
    <row r="6" spans="1:21" ht="12.9" thickTop="1" x14ac:dyDescent="0.3">
      <c r="A6" s="100" t="str">
        <f t="shared" ref="A6:A16" si="0">VLOOKUP(D6,VL_2020,2,FALSE)</f>
        <v>Dekalb DKC 112-12RIB</v>
      </c>
      <c r="B6" s="140" t="str">
        <f t="shared" ref="B6:B16" si="1">VLOOKUP(D6,VL_2020,3,FALSE)</f>
        <v>RR</v>
      </c>
      <c r="C6" s="140" t="str">
        <f t="shared" ref="C6:C16" si="2">VLOOKUP(D6,VL_2020,4,FALSE)</f>
        <v>TRE</v>
      </c>
      <c r="D6" s="272" t="s">
        <v>282</v>
      </c>
      <c r="E6" s="199" cm="1">
        <f t="array" ref="E6">_xlfn.XLOOKUP(1,(LSM!$A$2:$A$370=E$4)*(LSM!$T$2:$T$370=E$5)*(LSM!$B$2:$B$370=$D6),LSM!$C$2:$C$370,"")</f>
        <v>241.25</v>
      </c>
      <c r="F6" s="200" t="str" cm="1">
        <f t="array" ref="F6">_xlfn.XLOOKUP(1,(LSM!$A$2:$A$370=E$4)*(LSM!$T$2:$T$370=E$5)*(LSM!$B$2:$B$370=$D6),LSM!$D$2:$D$370,"")</f>
        <v>A</v>
      </c>
      <c r="G6" s="201" cm="1">
        <f t="array" ref="G6">_xlfn.XLOOKUP(1,(LSM!$A$2:$A$370=G$4)*(LSM!$T$2:$T$370=G$5)*(LSM!$B$2:$B$370=$D6),LSM!$E$2:$E$370,"")</f>
        <v>15.8842</v>
      </c>
      <c r="H6" s="202" t="str" cm="1">
        <f t="array" ref="H6">_xlfn.XLOOKUP(1,(LSM!$A$2:$A$370=G$4)*(LSM!$T$2:$T$370=G$5)*(LSM!$B$2:$B$370=$D6),LSM!$F$2:$F$370,"")</f>
        <v>B-D</v>
      </c>
      <c r="I6" s="199" cm="1">
        <f t="array" ref="I6">_xlfn.XLOOKUP(1,(LSM!$A$2:$A$370=I$4)*(LSM!$T$2:$T$370=I$5)*(LSM!$B$2:$B$370=$D6),LSM!$L$2:$L$370,"")</f>
        <v>58.972200000000001</v>
      </c>
      <c r="J6" s="200" t="str" cm="1">
        <f t="array" ref="J6">_xlfn.XLOOKUP(1,(LSM!$A$2:$A$370=I$4)*(LSM!$T$2:$T$370=I$5)*(LSM!$B$2:$B$370=$D6),LSM!$M$2:$M$370,"")</f>
        <v>AB</v>
      </c>
      <c r="K6" s="199" cm="1">
        <f t="array" ref="K6">_xlfn.XLOOKUP(1,(LSM!$A$2:$A$370=K$4)*(LSM!$T$2:$T$370=K$5)*(LSM!$B$2:$B$370=$D6),LSM!$G$2:$G$370,"")</f>
        <v>100.63</v>
      </c>
      <c r="L6" s="200" t="str" cm="1">
        <f t="array" ref="L6">_xlfn.XLOOKUP(1,(LSM!$A$2:$A$370=K$4)*(LSM!$T$2:$T$370=K$5)*(LSM!$B$2:$B$370=$D6),LSM!$H$2:$H$370,"")</f>
        <v>C-E</v>
      </c>
      <c r="M6" s="199" cm="1">
        <f t="array" ref="M6">_xlfn.XLOOKUP(1,(LSM!$A$2:$A$370=M$4)*(LSM!$T$2:$T$370=M$5)*(LSM!$B$2:$B$370=$D6),LSM!$I$2:$I$370,"")</f>
        <v>40.777799999999999</v>
      </c>
      <c r="N6" s="202" t="str" cm="1">
        <f t="array" ref="N6">_xlfn.XLOOKUP(1,(LSM!$A$2:$A$370=M$4)*(LSM!$T$2:$T$370=M$5)*(LSM!$B$2:$B$370=$D6),LSM!$J$2:$J$370,"")</f>
        <v>C-F</v>
      </c>
      <c r="O6" s="199" cm="1">
        <f t="array" ref="O6">_xlfn.XLOOKUP(1,(LSM!$A$2:$A$370=O$4)*(LSM!$T$2:$T$370=O$5)*(LSM!$B$2:$B$370=$D6),LSM!$K$2:$K$370,"")</f>
        <v>0.51286487619999999</v>
      </c>
      <c r="P6" s="201" cm="1">
        <f t="array" ref="P6">_xlfn.XLOOKUP(1,(LSM!$A$2:$A$370=P$4)*(LSM!$T$2:$T$370=P$5)*(LSM!$B$2:$B$370=$D6),LSM!$N$2:$N$370,"")</f>
        <v>10.9901</v>
      </c>
      <c r="Q6" s="200" t="str" cm="1">
        <f t="array" ref="Q6">_xlfn.XLOOKUP(1,(LSM!$A$2:$A$370=P$4)*(LSM!$T$2:$T$370=P$5)*(LSM!$B$2:$B$370=$D6),LSM!$O$2:$O$370,"")</f>
        <v>A</v>
      </c>
      <c r="R6" s="201" cm="1">
        <f t="array" ref="R6">_xlfn.XLOOKUP(1,(LSM!$A$2:$A$370=R$4)*(LSM!$T$2:$T$370=R$5)*(LSM!$B$2:$B$370=$D6),LSM!$P$2:$P$370,"")</f>
        <v>4.1523000000000003</v>
      </c>
      <c r="S6" s="202" t="str" cm="1">
        <f t="array" ref="S6">_xlfn.XLOOKUP(1,(LSM!$A$2:$A$370=R$4)*(LSM!$T$2:$T$370=R$5)*(LSM!$B$2:$B$370=$D6),LSM!$Q$2:$Q$370,"")</f>
        <v>A</v>
      </c>
      <c r="T6" s="201" cm="1">
        <f t="array" ref="T6">_xlfn.XLOOKUP(1,(LSM!$A$2:$A$370=T$4)*(LSM!$T$2:$T$370=T$5)*(LSM!$B$2:$B$370=$D6),LSM!$R$2:$R$370,"")</f>
        <v>84.907899999999998</v>
      </c>
      <c r="U6" s="202" t="str" cm="1">
        <f t="array" ref="U6">_xlfn.XLOOKUP(1,(LSM!$A$2:$A$370=T$4)*(LSM!$T$2:$T$370=T$5)*(LSM!$B$2:$B$370=$D6),LSM!$S$2:$S$370,"")</f>
        <v>D-F</v>
      </c>
    </row>
    <row r="7" spans="1:21" x14ac:dyDescent="0.3">
      <c r="A7" s="101" t="str">
        <f t="shared" si="0"/>
        <v>Great Heart HT-7335TRE</v>
      </c>
      <c r="B7" s="132" t="str">
        <f t="shared" si="1"/>
        <v>TRE</v>
      </c>
      <c r="C7" s="132" t="str">
        <f t="shared" si="2"/>
        <v>TRE</v>
      </c>
      <c r="D7" s="273" t="s">
        <v>188</v>
      </c>
      <c r="E7" s="176" cm="1">
        <f t="array" ref="E7">_xlfn.XLOOKUP(1,(LSM!$A$2:$A$370=E$4)*(LSM!$T$2:$T$370=E$5)*(LSM!$B$2:$B$370=$D7),LSM!$C$2:$C$370,"")</f>
        <v>240.81</v>
      </c>
      <c r="F7" s="177" t="str" cm="1">
        <f t="array" ref="F7">_xlfn.XLOOKUP(1,(LSM!$A$2:$A$370=E$4)*(LSM!$T$2:$T$370=E$5)*(LSM!$B$2:$B$370=$D7),LSM!$D$2:$D$370,"")</f>
        <v>A</v>
      </c>
      <c r="G7" s="163" cm="1">
        <f t="array" ref="G7">_xlfn.XLOOKUP(1,(LSM!$A$2:$A$370=G$4)*(LSM!$T$2:$T$370=G$5)*(LSM!$B$2:$B$370=$D7),LSM!$E$2:$E$370,"")</f>
        <v>16.173300000000001</v>
      </c>
      <c r="H7" s="56" t="str" cm="1">
        <f t="array" ref="H7">_xlfn.XLOOKUP(1,(LSM!$A$2:$A$370=G$4)*(LSM!$T$2:$T$370=G$5)*(LSM!$B$2:$B$370=$D7),LSM!$F$2:$F$370,"")</f>
        <v>B</v>
      </c>
      <c r="I7" s="176" cm="1">
        <f t="array" ref="I7">_xlfn.XLOOKUP(1,(LSM!$A$2:$A$370=I$4)*(LSM!$T$2:$T$370=I$5)*(LSM!$B$2:$B$370=$D7),LSM!$L$2:$L$370,"")</f>
        <v>59.75</v>
      </c>
      <c r="J7" s="177" t="str" cm="1">
        <f t="array" ref="J7">_xlfn.XLOOKUP(1,(LSM!$A$2:$A$370=I$4)*(LSM!$T$2:$T$370=I$5)*(LSM!$B$2:$B$370=$D7),LSM!$M$2:$M$370,"")</f>
        <v>A</v>
      </c>
      <c r="K7" s="176" cm="1">
        <f t="array" ref="K7">_xlfn.XLOOKUP(1,(LSM!$A$2:$A$370=K$4)*(LSM!$T$2:$T$370=K$5)*(LSM!$B$2:$B$370=$D7),LSM!$G$2:$G$370,"")</f>
        <v>104.78</v>
      </c>
      <c r="L7" s="177" t="str" cm="1">
        <f t="array" ref="L7">_xlfn.XLOOKUP(1,(LSM!$A$2:$A$370=K$4)*(LSM!$T$2:$T$370=K$5)*(LSM!$B$2:$B$370=$D7),LSM!$H$2:$H$370,"")</f>
        <v>AB</v>
      </c>
      <c r="M7" s="176" cm="1">
        <f t="array" ref="M7">_xlfn.XLOOKUP(1,(LSM!$A$2:$A$370=M$4)*(LSM!$T$2:$T$370=M$5)*(LSM!$B$2:$B$370=$D7),LSM!$I$2:$I$370,"")</f>
        <v>43.277799999999999</v>
      </c>
      <c r="N7" s="56" t="str" cm="1">
        <f t="array" ref="N7">_xlfn.XLOOKUP(1,(LSM!$A$2:$A$370=M$4)*(LSM!$T$2:$T$370=M$5)*(LSM!$B$2:$B$370=$D7),LSM!$J$2:$J$370,"")</f>
        <v>BC</v>
      </c>
      <c r="O7" s="176" cm="1">
        <f t="array" ref="O7">_xlfn.XLOOKUP(1,(LSM!$A$2:$A$370=O$4)*(LSM!$T$2:$T$370=O$5)*(LSM!$B$2:$B$370=$D7),LSM!$K$2:$K$370,"")</f>
        <v>0.19676526550000001</v>
      </c>
      <c r="P7" s="163" cm="1">
        <f t="array" ref="P7">_xlfn.XLOOKUP(1,(LSM!$A$2:$A$370=P$4)*(LSM!$T$2:$T$370=P$5)*(LSM!$B$2:$B$370=$D7),LSM!$N$2:$N$370,"")</f>
        <v>10.927</v>
      </c>
      <c r="Q7" s="177" t="str" cm="1">
        <f t="array" ref="Q7">_xlfn.XLOOKUP(1,(LSM!$A$2:$A$370=P$4)*(LSM!$T$2:$T$370=P$5)*(LSM!$B$2:$B$370=$D7),LSM!$O$2:$O$370,"")</f>
        <v>A</v>
      </c>
      <c r="R7" s="163" cm="1">
        <f t="array" ref="R7">_xlfn.XLOOKUP(1,(LSM!$A$2:$A$370=R$4)*(LSM!$T$2:$T$370=R$5)*(LSM!$B$2:$B$370=$D7),LSM!$P$2:$P$370,"")</f>
        <v>4.3101000000000003</v>
      </c>
      <c r="S7" s="56" t="str" cm="1">
        <f t="array" ref="S7">_xlfn.XLOOKUP(1,(LSM!$A$2:$A$370=R$4)*(LSM!$T$2:$T$370=R$5)*(LSM!$B$2:$B$370=$D7),LSM!$Q$2:$Q$370,"")</f>
        <v>A</v>
      </c>
      <c r="T7" s="163" cm="1">
        <f t="array" ref="T7">_xlfn.XLOOKUP(1,(LSM!$A$2:$A$370=T$4)*(LSM!$T$2:$T$370=T$5)*(LSM!$B$2:$B$370=$D7),LSM!$R$2:$R$370,"")</f>
        <v>86.118499999999997</v>
      </c>
      <c r="U7" s="56" t="str" cm="1">
        <f t="array" ref="U7">_xlfn.XLOOKUP(1,(LSM!$A$2:$A$370=T$4)*(LSM!$T$2:$T$370=T$5)*(LSM!$B$2:$B$370=$D7),LSM!$S$2:$S$370,"")</f>
        <v>BC</v>
      </c>
    </row>
    <row r="8" spans="1:21" x14ac:dyDescent="0.3">
      <c r="A8" s="101" t="str">
        <f t="shared" si="0"/>
        <v>Revere 113-T73</v>
      </c>
      <c r="B8" s="132" t="str">
        <f t="shared" si="1"/>
        <v>RR</v>
      </c>
      <c r="C8" s="132" t="str">
        <f t="shared" si="2"/>
        <v>TRE</v>
      </c>
      <c r="D8" s="273" t="s">
        <v>287</v>
      </c>
      <c r="E8" s="176" cm="1">
        <f t="array" ref="E8">_xlfn.XLOOKUP(1,(LSM!$A$2:$A$370=E$4)*(LSM!$T$2:$T$370=E$5)*(LSM!$B$2:$B$370=$D8),LSM!$C$2:$C$370,"")</f>
        <v>239.39</v>
      </c>
      <c r="F8" s="177" t="str" cm="1">
        <f t="array" ref="F8">_xlfn.XLOOKUP(1,(LSM!$A$2:$A$370=E$4)*(LSM!$T$2:$T$370=E$5)*(LSM!$B$2:$B$370=$D8),LSM!$D$2:$D$370,"")</f>
        <v>A</v>
      </c>
      <c r="G8" s="163" cm="1">
        <f t="array" ref="G8">_xlfn.XLOOKUP(1,(LSM!$A$2:$A$370=G$4)*(LSM!$T$2:$T$370=G$5)*(LSM!$B$2:$B$370=$D8),LSM!$E$2:$E$370,"")</f>
        <v>15.8492</v>
      </c>
      <c r="H8" s="56" t="str" cm="1">
        <f t="array" ref="H8">_xlfn.XLOOKUP(1,(LSM!$A$2:$A$370=G$4)*(LSM!$T$2:$T$370=G$5)*(LSM!$B$2:$B$370=$D8),LSM!$F$2:$F$370,"")</f>
        <v>B-D</v>
      </c>
      <c r="I8" s="176" cm="1">
        <f t="array" ref="I8">_xlfn.XLOOKUP(1,(LSM!$A$2:$A$370=I$4)*(LSM!$T$2:$T$370=I$5)*(LSM!$B$2:$B$370=$D8),LSM!$L$2:$L$370,"")</f>
        <v>58.044400000000003</v>
      </c>
      <c r="J8" s="177" t="str" cm="1">
        <f t="array" ref="J8">_xlfn.XLOOKUP(1,(LSM!$A$2:$A$370=I$4)*(LSM!$T$2:$T$370=I$5)*(LSM!$B$2:$B$370=$D8),LSM!$M$2:$M$370,"")</f>
        <v>BC</v>
      </c>
      <c r="K8" s="176" cm="1">
        <f t="array" ref="K8">_xlfn.XLOOKUP(1,(LSM!$A$2:$A$370=K$4)*(LSM!$T$2:$T$370=K$5)*(LSM!$B$2:$B$370=$D8),LSM!$G$2:$G$370,"")</f>
        <v>104.65</v>
      </c>
      <c r="L8" s="177" t="str" cm="1">
        <f t="array" ref="L8">_xlfn.XLOOKUP(1,(LSM!$A$2:$A$370=K$4)*(LSM!$T$2:$T$370=K$5)*(LSM!$B$2:$B$370=$D8),LSM!$H$2:$H$370,"")</f>
        <v>AB</v>
      </c>
      <c r="M8" s="176" cm="1">
        <f t="array" ref="M8">_xlfn.XLOOKUP(1,(LSM!$A$2:$A$370=M$4)*(LSM!$T$2:$T$370=M$5)*(LSM!$B$2:$B$370=$D8),LSM!$I$2:$I$370,"")</f>
        <v>42.407400000000003</v>
      </c>
      <c r="N8" s="56" t="str" cm="1">
        <f t="array" ref="N8">_xlfn.XLOOKUP(1,(LSM!$A$2:$A$370=M$4)*(LSM!$T$2:$T$370=M$5)*(LSM!$B$2:$B$370=$D8),LSM!$J$2:$J$370,"")</f>
        <v>B-D</v>
      </c>
      <c r="O8" s="176" cm="1">
        <f t="array" ref="O8">_xlfn.XLOOKUP(1,(LSM!$A$2:$A$370=O$4)*(LSM!$T$2:$T$370=O$5)*(LSM!$B$2:$B$370=$D8),LSM!$K$2:$K$370,"")</f>
        <v>0.74146751089999996</v>
      </c>
      <c r="P8" s="163" cm="1">
        <f t="array" ref="P8">_xlfn.XLOOKUP(1,(LSM!$A$2:$A$370=P$4)*(LSM!$T$2:$T$370=P$5)*(LSM!$B$2:$B$370=$D8),LSM!$N$2:$N$370,"")</f>
        <v>11.660399999999999</v>
      </c>
      <c r="Q8" s="177" t="str" cm="1">
        <f t="array" ref="Q8">_xlfn.XLOOKUP(1,(LSM!$A$2:$A$370=P$4)*(LSM!$T$2:$T$370=P$5)*(LSM!$B$2:$B$370=$D8),LSM!$O$2:$O$370,"")</f>
        <v>A</v>
      </c>
      <c r="R8" s="163" cm="1">
        <f t="array" ref="R8">_xlfn.XLOOKUP(1,(LSM!$A$2:$A$370=R$4)*(LSM!$T$2:$T$370=R$5)*(LSM!$B$2:$B$370=$D8),LSM!$P$2:$P$370,"")</f>
        <v>4.3692000000000002</v>
      </c>
      <c r="S8" s="56" t="str" cm="1">
        <f t="array" ref="S8">_xlfn.XLOOKUP(1,(LSM!$A$2:$A$370=R$4)*(LSM!$T$2:$T$370=R$5)*(LSM!$B$2:$B$370=$D8),LSM!$Q$2:$Q$370,"")</f>
        <v>A</v>
      </c>
      <c r="T8" s="163" cm="1">
        <f t="array" ref="T8">_xlfn.XLOOKUP(1,(LSM!$A$2:$A$370=T$4)*(LSM!$T$2:$T$370=T$5)*(LSM!$B$2:$B$370=$D8),LSM!$R$2:$R$370,"")</f>
        <v>84.777699999999996</v>
      </c>
      <c r="U8" s="56" t="str" cm="1">
        <f t="array" ref="U8">_xlfn.XLOOKUP(1,(LSM!$A$2:$A$370=T$4)*(LSM!$T$2:$T$370=T$5)*(LSM!$B$2:$B$370=$D8),LSM!$S$2:$S$370,"")</f>
        <v>EF</v>
      </c>
    </row>
    <row r="9" spans="1:21" x14ac:dyDescent="0.3">
      <c r="A9" s="101" t="str">
        <f t="shared" si="0"/>
        <v>Dyna-Gro D52TC66RIB</v>
      </c>
      <c r="B9" s="132" t="str">
        <f t="shared" si="1"/>
        <v>RR</v>
      </c>
      <c r="C9" s="132" t="str">
        <f t="shared" si="2"/>
        <v>TRE</v>
      </c>
      <c r="D9" s="273" t="s">
        <v>190</v>
      </c>
      <c r="E9" s="176" cm="1">
        <f t="array" ref="E9">_xlfn.XLOOKUP(1,(LSM!$A$2:$A$370=E$4)*(LSM!$T$2:$T$370=E$5)*(LSM!$B$2:$B$370=$D9),LSM!$C$2:$C$370,"")</f>
        <v>238.38</v>
      </c>
      <c r="F9" s="177" t="str" cm="1">
        <f t="array" ref="F9">_xlfn.XLOOKUP(1,(LSM!$A$2:$A$370=E$4)*(LSM!$T$2:$T$370=E$5)*(LSM!$B$2:$B$370=$D9),LSM!$D$2:$D$370,"")</f>
        <v>A</v>
      </c>
      <c r="G9" s="163" cm="1">
        <f t="array" ref="G9">_xlfn.XLOOKUP(1,(LSM!$A$2:$A$370=G$4)*(LSM!$T$2:$T$370=G$5)*(LSM!$B$2:$B$370=$D9),LSM!$E$2:$E$370,"")</f>
        <v>15.215400000000001</v>
      </c>
      <c r="H9" s="56" t="str" cm="1">
        <f t="array" ref="H9">_xlfn.XLOOKUP(1,(LSM!$A$2:$A$370=G$4)*(LSM!$T$2:$T$370=G$5)*(LSM!$B$2:$B$370=$D9),LSM!$F$2:$F$370,"")</f>
        <v>B-E</v>
      </c>
      <c r="I9" s="176" cm="1">
        <f t="array" ref="I9">_xlfn.XLOOKUP(1,(LSM!$A$2:$A$370=I$4)*(LSM!$T$2:$T$370=I$5)*(LSM!$B$2:$B$370=$D9),LSM!$L$2:$L$370,"")</f>
        <v>59.411099999999998</v>
      </c>
      <c r="J9" s="177" t="str" cm="1">
        <f t="array" ref="J9">_xlfn.XLOOKUP(1,(LSM!$A$2:$A$370=I$4)*(LSM!$T$2:$T$370=I$5)*(LSM!$B$2:$B$370=$D9),LSM!$M$2:$M$370,"")</f>
        <v>A</v>
      </c>
      <c r="K9" s="176" cm="1">
        <f t="array" ref="K9">_xlfn.XLOOKUP(1,(LSM!$A$2:$A$370=K$4)*(LSM!$T$2:$T$370=K$5)*(LSM!$B$2:$B$370=$D9),LSM!$G$2:$G$370,"")</f>
        <v>100.98</v>
      </c>
      <c r="L9" s="177" t="str" cm="1">
        <f t="array" ref="L9">_xlfn.XLOOKUP(1,(LSM!$A$2:$A$370=K$4)*(LSM!$T$2:$T$370=K$5)*(LSM!$B$2:$B$370=$D9),LSM!$H$2:$H$370,"")</f>
        <v>B-E</v>
      </c>
      <c r="M9" s="176" cm="1">
        <f t="array" ref="M9">_xlfn.XLOOKUP(1,(LSM!$A$2:$A$370=M$4)*(LSM!$T$2:$T$370=M$5)*(LSM!$B$2:$B$370=$D9),LSM!$I$2:$I$370,"")</f>
        <v>39.759300000000003</v>
      </c>
      <c r="N9" s="56" t="str" cm="1">
        <f t="array" ref="N9">_xlfn.XLOOKUP(1,(LSM!$A$2:$A$370=M$4)*(LSM!$T$2:$T$370=M$5)*(LSM!$B$2:$B$370=$D9),LSM!$J$2:$J$370,"")</f>
        <v>EF</v>
      </c>
      <c r="O9" s="176" cm="1">
        <f t="array" ref="O9">_xlfn.XLOOKUP(1,(LSM!$A$2:$A$370=O$4)*(LSM!$T$2:$T$370=O$5)*(LSM!$B$2:$B$370=$D9),LSM!$K$2:$K$370,"")</f>
        <v>0.33145294339999998</v>
      </c>
      <c r="P9" s="163" cm="1">
        <f t="array" ref="P9">_xlfn.XLOOKUP(1,(LSM!$A$2:$A$370=P$4)*(LSM!$T$2:$T$370=P$5)*(LSM!$B$2:$B$370=$D9),LSM!$N$2:$N$370,"")</f>
        <v>11.112299999999999</v>
      </c>
      <c r="Q9" s="177" t="str" cm="1">
        <f t="array" ref="Q9">_xlfn.XLOOKUP(1,(LSM!$A$2:$A$370=P$4)*(LSM!$T$2:$T$370=P$5)*(LSM!$B$2:$B$370=$D9),LSM!$O$2:$O$370,"")</f>
        <v>A</v>
      </c>
      <c r="R9" s="163" cm="1">
        <f t="array" ref="R9">_xlfn.XLOOKUP(1,(LSM!$A$2:$A$370=R$4)*(LSM!$T$2:$T$370=R$5)*(LSM!$B$2:$B$370=$D9),LSM!$P$2:$P$370,"")</f>
        <v>4.1839000000000004</v>
      </c>
      <c r="S9" s="56" t="str" cm="1">
        <f t="array" ref="S9">_xlfn.XLOOKUP(1,(LSM!$A$2:$A$370=R$4)*(LSM!$T$2:$T$370=R$5)*(LSM!$B$2:$B$370=$D9),LSM!$Q$2:$Q$370,"")</f>
        <v>A</v>
      </c>
      <c r="T9" s="163" cm="1">
        <f t="array" ref="T9">_xlfn.XLOOKUP(1,(LSM!$A$2:$A$370=T$4)*(LSM!$T$2:$T$370=T$5)*(LSM!$B$2:$B$370=$D9),LSM!$R$2:$R$370,"")</f>
        <v>86.126300000000001</v>
      </c>
      <c r="U9" s="56" t="str" cm="1">
        <f t="array" ref="U9">_xlfn.XLOOKUP(1,(LSM!$A$2:$A$370=T$4)*(LSM!$T$2:$T$370=T$5)*(LSM!$B$2:$B$370=$D9),LSM!$S$2:$S$370,"")</f>
        <v>BC</v>
      </c>
    </row>
    <row r="10" spans="1:21" x14ac:dyDescent="0.3">
      <c r="A10" s="31" t="str">
        <f t="shared" si="0"/>
        <v>Innvictis A1254T</v>
      </c>
      <c r="B10" s="131" t="str">
        <f t="shared" si="1"/>
        <v>RR</v>
      </c>
      <c r="C10" s="131" t="str">
        <f t="shared" si="2"/>
        <v>TRE</v>
      </c>
      <c r="D10" s="273" t="s">
        <v>189</v>
      </c>
      <c r="E10" s="178" cm="1">
        <f t="array" ref="E10">_xlfn.XLOOKUP(1,(LSM!$A$2:$A$370=E$4)*(LSM!$T$2:$T$370=E$5)*(LSM!$B$2:$B$370=$D10),LSM!$C$2:$C$370,"")</f>
        <v>236.92</v>
      </c>
      <c r="F10" s="179" t="str" cm="1">
        <f t="array" ref="F10">_xlfn.XLOOKUP(1,(LSM!$A$2:$A$370=E$4)*(LSM!$T$2:$T$370=E$5)*(LSM!$B$2:$B$370=$D10),LSM!$D$2:$D$370,"")</f>
        <v>A</v>
      </c>
      <c r="G10" s="164" cm="1">
        <f t="array" ref="G10">_xlfn.XLOOKUP(1,(LSM!$A$2:$A$370=G$4)*(LSM!$T$2:$T$370=G$5)*(LSM!$B$2:$B$370=$D10),LSM!$E$2:$E$370,"")</f>
        <v>15.175800000000001</v>
      </c>
      <c r="H10" s="167" t="str" cm="1">
        <f t="array" ref="H10">_xlfn.XLOOKUP(1,(LSM!$A$2:$A$370=G$4)*(LSM!$T$2:$T$370=G$5)*(LSM!$B$2:$B$370=$D10),LSM!$F$2:$F$370,"")</f>
        <v>C-E</v>
      </c>
      <c r="I10" s="178" cm="1">
        <f t="array" ref="I10">_xlfn.XLOOKUP(1,(LSM!$A$2:$A$370=I$4)*(LSM!$T$2:$T$370=I$5)*(LSM!$B$2:$B$370=$D10),LSM!$L$2:$L$370,"")</f>
        <v>57.977800000000002</v>
      </c>
      <c r="J10" s="179" t="str" cm="1">
        <f t="array" ref="J10">_xlfn.XLOOKUP(1,(LSM!$A$2:$A$370=I$4)*(LSM!$T$2:$T$370=I$5)*(LSM!$B$2:$B$370=$D10),LSM!$M$2:$M$370,"")</f>
        <v>BC</v>
      </c>
      <c r="K10" s="178" cm="1">
        <f t="array" ref="K10">_xlfn.XLOOKUP(1,(LSM!$A$2:$A$370=K$4)*(LSM!$T$2:$T$370=K$5)*(LSM!$B$2:$B$370=$D10),LSM!$G$2:$G$370,"")</f>
        <v>103.87</v>
      </c>
      <c r="L10" s="179" t="str" cm="1">
        <f t="array" ref="L10">_xlfn.XLOOKUP(1,(LSM!$A$2:$A$370=K$4)*(LSM!$T$2:$T$370=K$5)*(LSM!$B$2:$B$370=$D10),LSM!$H$2:$H$370,"")</f>
        <v>A-C</v>
      </c>
      <c r="M10" s="178" cm="1">
        <f t="array" ref="M10">_xlfn.XLOOKUP(1,(LSM!$A$2:$A$370=M$4)*(LSM!$T$2:$T$370=M$5)*(LSM!$B$2:$B$370=$D10),LSM!$I$2:$I$370,"")</f>
        <v>41.981499999999997</v>
      </c>
      <c r="N10" s="167" t="str" cm="1">
        <f t="array" ref="N10">_xlfn.XLOOKUP(1,(LSM!$A$2:$A$370=M$4)*(LSM!$T$2:$T$370=M$5)*(LSM!$B$2:$B$370=$D10),LSM!$J$2:$J$370,"")</f>
        <v>B-E</v>
      </c>
      <c r="O10" s="178" cm="1">
        <f t="array" ref="O10">_xlfn.XLOOKUP(1,(LSM!$A$2:$A$370=O$4)*(LSM!$T$2:$T$370=O$5)*(LSM!$B$2:$B$370=$D10),LSM!$K$2:$K$370,"")</f>
        <v>0.23094947599999999</v>
      </c>
      <c r="P10" s="164" cm="1">
        <f t="array" ref="P10">_xlfn.XLOOKUP(1,(LSM!$A$2:$A$370=P$4)*(LSM!$T$2:$T$370=P$5)*(LSM!$B$2:$B$370=$D10),LSM!$N$2:$N$370,"")</f>
        <v>10.8797</v>
      </c>
      <c r="Q10" s="179" t="str" cm="1">
        <f t="array" ref="Q10">_xlfn.XLOOKUP(1,(LSM!$A$2:$A$370=P$4)*(LSM!$T$2:$T$370=P$5)*(LSM!$B$2:$B$370=$D10),LSM!$O$2:$O$370,"")</f>
        <v>A</v>
      </c>
      <c r="R10" s="164" cm="1">
        <f t="array" ref="R10">_xlfn.XLOOKUP(1,(LSM!$A$2:$A$370=R$4)*(LSM!$T$2:$T$370=R$5)*(LSM!$B$2:$B$370=$D10),LSM!$P$2:$P$370,"")</f>
        <v>4.2194000000000003</v>
      </c>
      <c r="S10" s="167" t="str" cm="1">
        <f t="array" ref="S10">_xlfn.XLOOKUP(1,(LSM!$A$2:$A$370=R$4)*(LSM!$T$2:$T$370=R$5)*(LSM!$B$2:$B$370=$D10),LSM!$Q$2:$Q$370,"")</f>
        <v>A</v>
      </c>
      <c r="T10" s="164" cm="1">
        <f t="array" ref="T10">_xlfn.XLOOKUP(1,(LSM!$A$2:$A$370=T$4)*(LSM!$T$2:$T$370=T$5)*(LSM!$B$2:$B$370=$D10),LSM!$R$2:$R$370,"")</f>
        <v>85.810900000000004</v>
      </c>
      <c r="U10" s="167" t="str" cm="1">
        <f t="array" ref="U10">_xlfn.XLOOKUP(1,(LSM!$A$2:$A$370=T$4)*(LSM!$T$2:$T$370=T$5)*(LSM!$B$2:$B$370=$D10),LSM!$S$2:$S$370,"")</f>
        <v>B-D</v>
      </c>
    </row>
    <row r="11" spans="1:21" x14ac:dyDescent="0.3">
      <c r="A11" s="101" t="str">
        <f t="shared" si="0"/>
        <v>Pioneer P10705PWE</v>
      </c>
      <c r="B11" s="132" t="str">
        <f t="shared" si="1"/>
        <v>RR, LL, ENL, FOP</v>
      </c>
      <c r="C11" s="132" t="str">
        <f t="shared" si="2"/>
        <v>VT2P, HX1</v>
      </c>
      <c r="D11" s="273" t="s">
        <v>285</v>
      </c>
      <c r="E11" s="176" cm="1">
        <f t="array" ref="E11">_xlfn.XLOOKUP(1,(LSM!$A$2:$A$370=E$4)*(LSM!$T$2:$T$370=E$5)*(LSM!$B$2:$B$370=$D11),LSM!$C$2:$C$370,"")</f>
        <v>233.49</v>
      </c>
      <c r="F11" s="177" t="str" cm="1">
        <f t="array" ref="F11">_xlfn.XLOOKUP(1,(LSM!$A$2:$A$370=E$4)*(LSM!$T$2:$T$370=E$5)*(LSM!$B$2:$B$370=$D11),LSM!$D$2:$D$370,"")</f>
        <v>A</v>
      </c>
      <c r="G11" s="163" cm="1">
        <f t="array" ref="G11">_xlfn.XLOOKUP(1,(LSM!$A$2:$A$370=G$4)*(LSM!$T$2:$T$370=G$5)*(LSM!$B$2:$B$370=$D11),LSM!$E$2:$E$370,"")</f>
        <v>14.8179</v>
      </c>
      <c r="H11" s="56" t="str" cm="1">
        <f t="array" ref="H11">_xlfn.XLOOKUP(1,(LSM!$A$2:$A$370=G$4)*(LSM!$T$2:$T$370=G$5)*(LSM!$B$2:$B$370=$D11),LSM!$F$2:$F$370,"")</f>
        <v>E</v>
      </c>
      <c r="I11" s="176" cm="1">
        <f t="array" ref="I11">_xlfn.XLOOKUP(1,(LSM!$A$2:$A$370=I$4)*(LSM!$T$2:$T$370=I$5)*(LSM!$B$2:$B$370=$D11),LSM!$L$2:$L$370,"")</f>
        <v>57.722200000000001</v>
      </c>
      <c r="J11" s="177" t="str" cm="1">
        <f t="array" ref="J11">_xlfn.XLOOKUP(1,(LSM!$A$2:$A$370=I$4)*(LSM!$T$2:$T$370=I$5)*(LSM!$B$2:$B$370=$D11),LSM!$M$2:$M$370,"")</f>
        <v>BC</v>
      </c>
      <c r="K11" s="176" cm="1">
        <f t="array" ref="K11">_xlfn.XLOOKUP(1,(LSM!$A$2:$A$370=K$4)*(LSM!$T$2:$T$370=K$5)*(LSM!$B$2:$B$370=$D11),LSM!$G$2:$G$370,"")</f>
        <v>98.777799999999999</v>
      </c>
      <c r="L11" s="177" t="str" cm="1">
        <f t="array" ref="L11">_xlfn.XLOOKUP(1,(LSM!$A$2:$A$370=K$4)*(LSM!$T$2:$T$370=K$5)*(LSM!$B$2:$B$370=$D11),LSM!$H$2:$H$370,"")</f>
        <v>DE</v>
      </c>
      <c r="M11" s="176" cm="1">
        <f t="array" ref="M11">_xlfn.XLOOKUP(1,(LSM!$A$2:$A$370=M$4)*(LSM!$T$2:$T$370=M$5)*(LSM!$B$2:$B$370=$D11),LSM!$I$2:$I$370,"")</f>
        <v>39.036999999999999</v>
      </c>
      <c r="N11" s="56" t="str" cm="1">
        <f t="array" ref="N11">_xlfn.XLOOKUP(1,(LSM!$A$2:$A$370=M$4)*(LSM!$T$2:$T$370=M$5)*(LSM!$B$2:$B$370=$D11),LSM!$J$2:$J$370,"")</f>
        <v>F</v>
      </c>
      <c r="O11" s="176" cm="1">
        <f t="array" ref="O11">_xlfn.XLOOKUP(1,(LSM!$A$2:$A$370=O$4)*(LSM!$T$2:$T$370=O$5)*(LSM!$B$2:$B$370=$D11),LSM!$K$2:$K$370,"")</f>
        <v>8.0902390699999993E-2</v>
      </c>
      <c r="P11" s="163" cm="1">
        <f t="array" ref="P11">_xlfn.XLOOKUP(1,(LSM!$A$2:$A$370=P$4)*(LSM!$T$2:$T$370=P$5)*(LSM!$B$2:$B$370=$D11),LSM!$N$2:$N$370,"")</f>
        <v>10.757400000000001</v>
      </c>
      <c r="Q11" s="177" t="str" cm="1">
        <f t="array" ref="Q11">_xlfn.XLOOKUP(1,(LSM!$A$2:$A$370=P$4)*(LSM!$T$2:$T$370=P$5)*(LSM!$B$2:$B$370=$D11),LSM!$O$2:$O$370,"")</f>
        <v>A</v>
      </c>
      <c r="R11" s="163" cm="1">
        <f t="array" ref="R11">_xlfn.XLOOKUP(1,(LSM!$A$2:$A$370=R$4)*(LSM!$T$2:$T$370=R$5)*(LSM!$B$2:$B$370=$D11),LSM!$P$2:$P$370,"")</f>
        <v>4.1917999999999997</v>
      </c>
      <c r="S11" s="56" t="str" cm="1">
        <f t="array" ref="S11">_xlfn.XLOOKUP(1,(LSM!$A$2:$A$370=R$4)*(LSM!$T$2:$T$370=R$5)*(LSM!$B$2:$B$370=$D11),LSM!$Q$2:$Q$370,"")</f>
        <v>A</v>
      </c>
      <c r="T11" s="163" cm="1">
        <f t="array" ref="T11">_xlfn.XLOOKUP(1,(LSM!$A$2:$A$370=T$4)*(LSM!$T$2:$T$370=T$5)*(LSM!$B$2:$B$370=$D11),LSM!$R$2:$R$370,"")</f>
        <v>86.161799999999999</v>
      </c>
      <c r="U11" s="56" t="str" cm="1">
        <f t="array" ref="U11">_xlfn.XLOOKUP(1,(LSM!$A$2:$A$370=T$4)*(LSM!$T$2:$T$370=T$5)*(LSM!$B$2:$B$370=$D11),LSM!$S$2:$S$370,"")</f>
        <v>B</v>
      </c>
    </row>
    <row r="12" spans="1:21" x14ac:dyDescent="0.3">
      <c r="A12" s="31" t="str">
        <f t="shared" si="0"/>
        <v>Great Heart HT-7210TRE</v>
      </c>
      <c r="B12" s="131" t="str">
        <f t="shared" si="1"/>
        <v>TRE</v>
      </c>
      <c r="C12" s="131" t="str">
        <f t="shared" si="2"/>
        <v>TRE</v>
      </c>
      <c r="D12" s="273" t="s">
        <v>187</v>
      </c>
      <c r="E12" s="178" cm="1">
        <f t="array" ref="E12">_xlfn.XLOOKUP(1,(LSM!$A$2:$A$370=E$4)*(LSM!$T$2:$T$370=E$5)*(LSM!$B$2:$B$370=$D12),LSM!$C$2:$C$370,"")</f>
        <v>233.47</v>
      </c>
      <c r="F12" s="179" t="str" cm="1">
        <f t="array" ref="F12">_xlfn.XLOOKUP(1,(LSM!$A$2:$A$370=E$4)*(LSM!$T$2:$T$370=E$5)*(LSM!$B$2:$B$370=$D12),LSM!$D$2:$D$370,"")</f>
        <v>A</v>
      </c>
      <c r="G12" s="164" cm="1">
        <f t="array" ref="G12">_xlfn.XLOOKUP(1,(LSM!$A$2:$A$370=G$4)*(LSM!$T$2:$T$370=G$5)*(LSM!$B$2:$B$370=$D12),LSM!$E$2:$E$370,"")</f>
        <v>17.528300000000002</v>
      </c>
      <c r="H12" s="167" t="str" cm="1">
        <f t="array" ref="H12">_xlfn.XLOOKUP(1,(LSM!$A$2:$A$370=G$4)*(LSM!$T$2:$T$370=G$5)*(LSM!$B$2:$B$370=$D12),LSM!$F$2:$F$370,"")</f>
        <v>A</v>
      </c>
      <c r="I12" s="178" cm="1">
        <f t="array" ref="I12">_xlfn.XLOOKUP(1,(LSM!$A$2:$A$370=I$4)*(LSM!$T$2:$T$370=I$5)*(LSM!$B$2:$B$370=$D12),LSM!$L$2:$L$370,"")</f>
        <v>56.95</v>
      </c>
      <c r="J12" s="179" t="str" cm="1">
        <f t="array" ref="J12">_xlfn.XLOOKUP(1,(LSM!$A$2:$A$370=I$4)*(LSM!$T$2:$T$370=I$5)*(LSM!$B$2:$B$370=$D12),LSM!$M$2:$M$370,"")</f>
        <v>C</v>
      </c>
      <c r="K12" s="178" cm="1">
        <f t="array" ref="K12">_xlfn.XLOOKUP(1,(LSM!$A$2:$A$370=K$4)*(LSM!$T$2:$T$370=K$5)*(LSM!$B$2:$B$370=$D12),LSM!$G$2:$G$370,"")</f>
        <v>107.04</v>
      </c>
      <c r="L12" s="179" t="str" cm="1">
        <f t="array" ref="L12">_xlfn.XLOOKUP(1,(LSM!$A$2:$A$370=K$4)*(LSM!$T$2:$T$370=K$5)*(LSM!$B$2:$B$370=$D12),LSM!$H$2:$H$370,"")</f>
        <v>A</v>
      </c>
      <c r="M12" s="178" cm="1">
        <f t="array" ref="M12">_xlfn.XLOOKUP(1,(LSM!$A$2:$A$370=M$4)*(LSM!$T$2:$T$370=M$5)*(LSM!$B$2:$B$370=$D12),LSM!$I$2:$I$370,"")</f>
        <v>49.036999999999999</v>
      </c>
      <c r="N12" s="167" t="str" cm="1">
        <f t="array" ref="N12">_xlfn.XLOOKUP(1,(LSM!$A$2:$A$370=M$4)*(LSM!$T$2:$T$370=M$5)*(LSM!$B$2:$B$370=$D12),LSM!$J$2:$J$370,"")</f>
        <v>A</v>
      </c>
      <c r="O12" s="178" cm="1">
        <f t="array" ref="O12">_xlfn.XLOOKUP(1,(LSM!$A$2:$A$370=O$4)*(LSM!$T$2:$T$370=O$5)*(LSM!$B$2:$B$370=$D12),LSM!$K$2:$K$370,"")</f>
        <v>0.2235218843</v>
      </c>
      <c r="P12" s="164" cm="1">
        <f t="array" ref="P12">_xlfn.XLOOKUP(1,(LSM!$A$2:$A$370=P$4)*(LSM!$T$2:$T$370=P$5)*(LSM!$B$2:$B$370=$D12),LSM!$N$2:$N$370,"")</f>
        <v>11.0098</v>
      </c>
      <c r="Q12" s="179" t="str" cm="1">
        <f t="array" ref="Q12">_xlfn.XLOOKUP(1,(LSM!$A$2:$A$370=P$4)*(LSM!$T$2:$T$370=P$5)*(LSM!$B$2:$B$370=$D12),LSM!$O$2:$O$370,"")</f>
        <v>A</v>
      </c>
      <c r="R12" s="164" cm="1">
        <f t="array" ref="R12">_xlfn.XLOOKUP(1,(LSM!$A$2:$A$370=R$4)*(LSM!$T$2:$T$370=R$5)*(LSM!$B$2:$B$370=$D12),LSM!$P$2:$P$370,"")</f>
        <v>4.3219000000000003</v>
      </c>
      <c r="S12" s="167" t="str" cm="1">
        <f t="array" ref="S12">_xlfn.XLOOKUP(1,(LSM!$A$2:$A$370=R$4)*(LSM!$T$2:$T$370=R$5)*(LSM!$B$2:$B$370=$D12),LSM!$Q$2:$Q$370,"")</f>
        <v>A</v>
      </c>
      <c r="T12" s="164" cm="1">
        <f t="array" ref="T12">_xlfn.XLOOKUP(1,(LSM!$A$2:$A$370=T$4)*(LSM!$T$2:$T$370=T$5)*(LSM!$B$2:$B$370=$D12),LSM!$R$2:$R$370,"")</f>
        <v>84.186199999999999</v>
      </c>
      <c r="U12" s="167" t="str" cm="1">
        <f t="array" ref="U12">_xlfn.XLOOKUP(1,(LSM!$A$2:$A$370=T$4)*(LSM!$T$2:$T$370=T$5)*(LSM!$B$2:$B$370=$D12),LSM!$S$2:$S$370,"")</f>
        <v>F</v>
      </c>
    </row>
    <row r="13" spans="1:21" x14ac:dyDescent="0.3">
      <c r="A13" s="31" t="str">
        <f t="shared" si="0"/>
        <v>Innvictis A1312VT2P</v>
      </c>
      <c r="B13" s="131" t="str">
        <f t="shared" si="1"/>
        <v>RR</v>
      </c>
      <c r="C13" s="131" t="str">
        <f t="shared" si="2"/>
        <v>VT2P</v>
      </c>
      <c r="D13" s="273" t="s">
        <v>132</v>
      </c>
      <c r="E13" s="178" cm="1">
        <f t="array" ref="E13">_xlfn.XLOOKUP(1,(LSM!$A$2:$A$370=E$4)*(LSM!$T$2:$T$370=E$5)*(LSM!$B$2:$B$370=$D13),LSM!$C$2:$C$370,"")</f>
        <v>233.32</v>
      </c>
      <c r="F13" s="179" t="str" cm="1">
        <f t="array" ref="F13">_xlfn.XLOOKUP(1,(LSM!$A$2:$A$370=E$4)*(LSM!$T$2:$T$370=E$5)*(LSM!$B$2:$B$370=$D13),LSM!$D$2:$D$370,"")</f>
        <v>A</v>
      </c>
      <c r="G13" s="164" cm="1">
        <f t="array" ref="G13">_xlfn.XLOOKUP(1,(LSM!$A$2:$A$370=G$4)*(LSM!$T$2:$T$370=G$5)*(LSM!$B$2:$B$370=$D13),LSM!$E$2:$E$370,"")</f>
        <v>16.065000000000001</v>
      </c>
      <c r="H13" s="167" t="str" cm="1">
        <f t="array" ref="H13">_xlfn.XLOOKUP(1,(LSM!$A$2:$A$370=G$4)*(LSM!$T$2:$T$370=G$5)*(LSM!$B$2:$B$370=$D13),LSM!$F$2:$F$370,"")</f>
        <v>BC</v>
      </c>
      <c r="I13" s="178" cm="1">
        <f t="array" ref="I13">_xlfn.XLOOKUP(1,(LSM!$A$2:$A$370=I$4)*(LSM!$T$2:$T$370=I$5)*(LSM!$B$2:$B$370=$D13),LSM!$L$2:$L$370,"")</f>
        <v>57.433300000000003</v>
      </c>
      <c r="J13" s="179" t="str" cm="1">
        <f t="array" ref="J13">_xlfn.XLOOKUP(1,(LSM!$A$2:$A$370=I$4)*(LSM!$T$2:$T$370=I$5)*(LSM!$B$2:$B$370=$D13),LSM!$M$2:$M$370,"")</f>
        <v>C</v>
      </c>
      <c r="K13" s="178" cm="1">
        <f t="array" ref="K13">_xlfn.XLOOKUP(1,(LSM!$A$2:$A$370=K$4)*(LSM!$T$2:$T$370=K$5)*(LSM!$B$2:$B$370=$D13),LSM!$G$2:$G$370,"")</f>
        <v>100.76</v>
      </c>
      <c r="L13" s="179" t="str" cm="1">
        <f t="array" ref="L13">_xlfn.XLOOKUP(1,(LSM!$A$2:$A$370=K$4)*(LSM!$T$2:$T$370=K$5)*(LSM!$B$2:$B$370=$D13),LSM!$H$2:$H$370,"")</f>
        <v>C-E</v>
      </c>
      <c r="M13" s="178" cm="1">
        <f t="array" ref="M13">_xlfn.XLOOKUP(1,(LSM!$A$2:$A$370=M$4)*(LSM!$T$2:$T$370=M$5)*(LSM!$B$2:$B$370=$D13),LSM!$I$2:$I$370,"")</f>
        <v>43.425899999999999</v>
      </c>
      <c r="N13" s="167" t="str" cm="1">
        <f t="array" ref="N13">_xlfn.XLOOKUP(1,(LSM!$A$2:$A$370=M$4)*(LSM!$T$2:$T$370=M$5)*(LSM!$B$2:$B$370=$D13),LSM!$J$2:$J$370,"")</f>
        <v>B</v>
      </c>
      <c r="O13" s="178" cm="1">
        <f t="array" ref="O13">_xlfn.XLOOKUP(1,(LSM!$A$2:$A$370=O$4)*(LSM!$T$2:$T$370=O$5)*(LSM!$B$2:$B$370=$D13),LSM!$K$2:$K$370,"")</f>
        <v>0.38140927330000002</v>
      </c>
      <c r="P13" s="164" cm="1">
        <f t="array" ref="P13">_xlfn.XLOOKUP(1,(LSM!$A$2:$A$370=P$4)*(LSM!$T$2:$T$370=P$5)*(LSM!$B$2:$B$370=$D13),LSM!$N$2:$N$370,"")</f>
        <v>11.569699999999999</v>
      </c>
      <c r="Q13" s="179" t="str" cm="1">
        <f t="array" ref="Q13">_xlfn.XLOOKUP(1,(LSM!$A$2:$A$370=P$4)*(LSM!$T$2:$T$370=P$5)*(LSM!$B$2:$B$370=$D13),LSM!$O$2:$O$370,"")</f>
        <v>A</v>
      </c>
      <c r="R13" s="164" cm="1">
        <f t="array" ref="R13">_xlfn.XLOOKUP(1,(LSM!$A$2:$A$370=R$4)*(LSM!$T$2:$T$370=R$5)*(LSM!$B$2:$B$370=$D13),LSM!$P$2:$P$370,"")</f>
        <v>4.4795999999999996</v>
      </c>
      <c r="S13" s="167" t="str" cm="1">
        <f t="array" ref="S13">_xlfn.XLOOKUP(1,(LSM!$A$2:$A$370=R$4)*(LSM!$T$2:$T$370=R$5)*(LSM!$B$2:$B$370=$D13),LSM!$Q$2:$Q$370,"")</f>
        <v>A</v>
      </c>
      <c r="T13" s="164" cm="1">
        <f t="array" ref="T13">_xlfn.XLOOKUP(1,(LSM!$A$2:$A$370=T$4)*(LSM!$T$2:$T$370=T$5)*(LSM!$B$2:$B$370=$D13),LSM!$R$2:$R$370,"")</f>
        <v>85.345600000000005</v>
      </c>
      <c r="U13" s="167" t="str" cm="1">
        <f t="array" ref="U13">_xlfn.XLOOKUP(1,(LSM!$A$2:$A$370=T$4)*(LSM!$T$2:$T$370=T$5)*(LSM!$B$2:$B$370=$D13),LSM!$S$2:$S$370,"")</f>
        <v>B-E</v>
      </c>
    </row>
    <row r="14" spans="1:21" x14ac:dyDescent="0.3">
      <c r="A14" s="31" t="str">
        <f t="shared" si="0"/>
        <v>Revere 110-T50</v>
      </c>
      <c r="B14" s="131" t="str">
        <f t="shared" si="1"/>
        <v>RR</v>
      </c>
      <c r="C14" s="131" t="str">
        <f t="shared" si="2"/>
        <v>TRE</v>
      </c>
      <c r="D14" s="273" t="s">
        <v>286</v>
      </c>
      <c r="E14" s="178" cm="1">
        <f t="array" ref="E14">_xlfn.XLOOKUP(1,(LSM!$A$2:$A$370=E$4)*(LSM!$T$2:$T$370=E$5)*(LSM!$B$2:$B$370=$D14),LSM!$C$2:$C$370,"")</f>
        <v>233.05</v>
      </c>
      <c r="F14" s="179" t="str" cm="1">
        <f t="array" ref="F14">_xlfn.XLOOKUP(1,(LSM!$A$2:$A$370=E$4)*(LSM!$T$2:$T$370=E$5)*(LSM!$B$2:$B$370=$D14),LSM!$D$2:$D$370,"")</f>
        <v>A</v>
      </c>
      <c r="G14" s="164" cm="1">
        <f t="array" ref="G14">_xlfn.XLOOKUP(1,(LSM!$A$2:$A$370=G$4)*(LSM!$T$2:$T$370=G$5)*(LSM!$B$2:$B$370=$D14),LSM!$E$2:$E$370,"")</f>
        <v>15.0586</v>
      </c>
      <c r="H14" s="167" t="str" cm="1">
        <f t="array" ref="H14">_xlfn.XLOOKUP(1,(LSM!$A$2:$A$370=G$4)*(LSM!$T$2:$T$370=G$5)*(LSM!$B$2:$B$370=$D14),LSM!$F$2:$F$370,"")</f>
        <v>DE</v>
      </c>
      <c r="I14" s="178" cm="1">
        <f t="array" ref="I14">_xlfn.XLOOKUP(1,(LSM!$A$2:$A$370=I$4)*(LSM!$T$2:$T$370=I$5)*(LSM!$B$2:$B$370=$D14),LSM!$L$2:$L$370,"")</f>
        <v>59.668999999999997</v>
      </c>
      <c r="J14" s="179" t="str" cm="1">
        <f t="array" ref="J14">_xlfn.XLOOKUP(1,(LSM!$A$2:$A$370=I$4)*(LSM!$T$2:$T$370=I$5)*(LSM!$B$2:$B$370=$D14),LSM!$M$2:$M$370,"")</f>
        <v>A</v>
      </c>
      <c r="K14" s="178" cm="1">
        <f t="array" ref="K14">_xlfn.XLOOKUP(1,(LSM!$A$2:$A$370=K$4)*(LSM!$T$2:$T$370=K$5)*(LSM!$B$2:$B$370=$D14),LSM!$G$2:$G$370,"")</f>
        <v>101.8</v>
      </c>
      <c r="L14" s="179" t="str" cm="1">
        <f t="array" ref="L14">_xlfn.XLOOKUP(1,(LSM!$A$2:$A$370=K$4)*(LSM!$T$2:$T$370=K$5)*(LSM!$B$2:$B$370=$D14),LSM!$H$2:$H$370,"")</f>
        <v>B-E</v>
      </c>
      <c r="M14" s="178" cm="1">
        <f t="array" ref="M14">_xlfn.XLOOKUP(1,(LSM!$A$2:$A$370=M$4)*(LSM!$T$2:$T$370=M$5)*(LSM!$B$2:$B$370=$D14),LSM!$I$2:$I$370,"")</f>
        <v>42.692399999999999</v>
      </c>
      <c r="N14" s="167" t="str" cm="1">
        <f t="array" ref="N14">_xlfn.XLOOKUP(1,(LSM!$A$2:$A$370=M$4)*(LSM!$T$2:$T$370=M$5)*(LSM!$B$2:$B$370=$D14),LSM!$J$2:$J$370,"")</f>
        <v>B-D</v>
      </c>
      <c r="O14" s="178" cm="1">
        <f t="array" ref="O14">_xlfn.XLOOKUP(1,(LSM!$A$2:$A$370=O$4)*(LSM!$T$2:$T$370=O$5)*(LSM!$B$2:$B$370=$D14),LSM!$K$2:$K$370,"")</f>
        <v>0.49797628700000002</v>
      </c>
      <c r="P14" s="164" cm="1">
        <f t="array" ref="P14">_xlfn.XLOOKUP(1,(LSM!$A$2:$A$370=P$4)*(LSM!$T$2:$T$370=P$5)*(LSM!$B$2:$B$370=$D14),LSM!$N$2:$N$370,"")</f>
        <v>10.974299999999999</v>
      </c>
      <c r="Q14" s="179" t="str" cm="1">
        <f t="array" ref="Q14">_xlfn.XLOOKUP(1,(LSM!$A$2:$A$370=P$4)*(LSM!$T$2:$T$370=P$5)*(LSM!$B$2:$B$370=$D14),LSM!$O$2:$O$370,"")</f>
        <v>A</v>
      </c>
      <c r="R14" s="164" cm="1">
        <f t="array" ref="R14">_xlfn.XLOOKUP(1,(LSM!$A$2:$A$370=R$4)*(LSM!$T$2:$T$370=R$5)*(LSM!$B$2:$B$370=$D14),LSM!$P$2:$P$370,"")</f>
        <v>4.2981999999999996</v>
      </c>
      <c r="S14" s="167" t="str" cm="1">
        <f t="array" ref="S14">_xlfn.XLOOKUP(1,(LSM!$A$2:$A$370=R$4)*(LSM!$T$2:$T$370=R$5)*(LSM!$B$2:$B$370=$D14),LSM!$Q$2:$Q$370,"")</f>
        <v>A</v>
      </c>
      <c r="T14" s="164" cm="1">
        <f t="array" ref="T14">_xlfn.XLOOKUP(1,(LSM!$A$2:$A$370=T$4)*(LSM!$T$2:$T$370=T$5)*(LSM!$B$2:$B$370=$D14),LSM!$R$2:$R$370,"")</f>
        <v>85.546700000000001</v>
      </c>
      <c r="U14" s="167" t="str" cm="1">
        <f t="array" ref="U14">_xlfn.XLOOKUP(1,(LSM!$A$2:$A$370=T$4)*(LSM!$T$2:$T$370=T$5)*(LSM!$B$2:$B$370=$D14),LSM!$S$2:$S$370,"")</f>
        <v>B-E</v>
      </c>
    </row>
    <row r="15" spans="1:21" x14ac:dyDescent="0.3">
      <c r="A15" s="31" t="str">
        <f t="shared" si="0"/>
        <v>Innvictis A0904TRIB</v>
      </c>
      <c r="B15" s="131" t="str">
        <f t="shared" si="1"/>
        <v>RR</v>
      </c>
      <c r="C15" s="131" t="str">
        <f t="shared" si="2"/>
        <v>TRE</v>
      </c>
      <c r="D15" s="273" t="s">
        <v>284</v>
      </c>
      <c r="E15" s="176" cm="1">
        <f t="array" ref="E15">_xlfn.XLOOKUP(1,(LSM!$A$2:$A$370=E$4)*(LSM!$T$2:$T$370=E$5)*(LSM!$B$2:$B$370=$D15),LSM!$C$2:$C$370,"")</f>
        <v>232.56</v>
      </c>
      <c r="F15" s="177" t="str" cm="1">
        <f t="array" ref="F15">_xlfn.XLOOKUP(1,(LSM!$A$2:$A$370=E$4)*(LSM!$T$2:$T$370=E$5)*(LSM!$B$2:$B$370=$D15),LSM!$D$2:$D$370,"")</f>
        <v>A</v>
      </c>
      <c r="G15" s="163" cm="1">
        <f t="array" ref="G15">_xlfn.XLOOKUP(1,(LSM!$A$2:$A$370=G$4)*(LSM!$T$2:$T$370=G$5)*(LSM!$B$2:$B$370=$D15),LSM!$E$2:$E$370,"")</f>
        <v>14.819599999999999</v>
      </c>
      <c r="H15" s="56" t="str" cm="1">
        <f t="array" ref="H15">_xlfn.XLOOKUP(1,(LSM!$A$2:$A$370=G$4)*(LSM!$T$2:$T$370=G$5)*(LSM!$B$2:$B$370=$D15),LSM!$F$2:$F$370,"")</f>
        <v>E</v>
      </c>
      <c r="I15" s="176" cm="1">
        <f t="array" ref="I15">_xlfn.XLOOKUP(1,(LSM!$A$2:$A$370=I$4)*(LSM!$T$2:$T$370=I$5)*(LSM!$B$2:$B$370=$D15),LSM!$L$2:$L$370,"")</f>
        <v>57.8611</v>
      </c>
      <c r="J15" s="177" t="str" cm="1">
        <f t="array" ref="J15">_xlfn.XLOOKUP(1,(LSM!$A$2:$A$370=I$4)*(LSM!$T$2:$T$370=I$5)*(LSM!$B$2:$B$370=$D15),LSM!$M$2:$M$370,"")</f>
        <v>BC</v>
      </c>
      <c r="K15" s="176" cm="1">
        <f t="array" ref="K15">_xlfn.XLOOKUP(1,(LSM!$A$2:$A$370=K$4)*(LSM!$T$2:$T$370=K$5)*(LSM!$B$2:$B$370=$D15),LSM!$G$2:$G$370,"")</f>
        <v>98.185199999999995</v>
      </c>
      <c r="L15" s="177" t="str" cm="1">
        <f t="array" ref="L15">_xlfn.XLOOKUP(1,(LSM!$A$2:$A$370=K$4)*(LSM!$T$2:$T$370=K$5)*(LSM!$B$2:$B$370=$D15),LSM!$H$2:$H$370,"")</f>
        <v>E</v>
      </c>
      <c r="M15" s="176" cm="1">
        <f t="array" ref="M15">_xlfn.XLOOKUP(1,(LSM!$A$2:$A$370=M$4)*(LSM!$T$2:$T$370=M$5)*(LSM!$B$2:$B$370=$D15),LSM!$I$2:$I$370,"")</f>
        <v>40.370399999999997</v>
      </c>
      <c r="N15" s="56" t="str" cm="1">
        <f t="array" ref="N15">_xlfn.XLOOKUP(1,(LSM!$A$2:$A$370=M$4)*(LSM!$T$2:$T$370=M$5)*(LSM!$B$2:$B$370=$D15),LSM!$J$2:$J$370,"")</f>
        <v>D-F</v>
      </c>
      <c r="O15" s="176" cm="1">
        <f t="array" ref="O15">_xlfn.XLOOKUP(1,(LSM!$A$2:$A$370=O$4)*(LSM!$T$2:$T$370=O$5)*(LSM!$B$2:$B$370=$D15),LSM!$K$2:$K$370,"")</f>
        <v>0.15688653250000001</v>
      </c>
      <c r="P15" s="163" cm="1">
        <f t="array" ref="P15">_xlfn.XLOOKUP(1,(LSM!$A$2:$A$370=P$4)*(LSM!$T$2:$T$370=P$5)*(LSM!$B$2:$B$370=$D15),LSM!$N$2:$N$370,"")</f>
        <v>11.1517</v>
      </c>
      <c r="Q15" s="177" t="str" cm="1">
        <f t="array" ref="Q15">_xlfn.XLOOKUP(1,(LSM!$A$2:$A$370=P$4)*(LSM!$T$2:$T$370=P$5)*(LSM!$B$2:$B$370=$D15),LSM!$O$2:$O$370,"")</f>
        <v>A</v>
      </c>
      <c r="R15" s="163" cm="1">
        <f t="array" ref="R15">_xlfn.XLOOKUP(1,(LSM!$A$2:$A$370=R$4)*(LSM!$T$2:$T$370=R$5)*(LSM!$B$2:$B$370=$D15),LSM!$P$2:$P$370,"")</f>
        <v>4.4678000000000004</v>
      </c>
      <c r="S15" s="56" t="str" cm="1">
        <f t="array" ref="S15">_xlfn.XLOOKUP(1,(LSM!$A$2:$A$370=R$4)*(LSM!$T$2:$T$370=R$5)*(LSM!$B$2:$B$370=$D15),LSM!$Q$2:$Q$370,"")</f>
        <v>A</v>
      </c>
      <c r="T15" s="163" cm="1">
        <f t="array" ref="T15">_xlfn.XLOOKUP(1,(LSM!$A$2:$A$370=T$4)*(LSM!$T$2:$T$370=T$5)*(LSM!$B$2:$B$370=$D15),LSM!$R$2:$R$370,"")</f>
        <v>85.235200000000006</v>
      </c>
      <c r="U15" s="56" t="str" cm="1">
        <f t="array" ref="U15">_xlfn.XLOOKUP(1,(LSM!$A$2:$A$370=T$4)*(LSM!$T$2:$T$370=T$5)*(LSM!$B$2:$B$370=$D15),LSM!$S$2:$S$370,"")</f>
        <v>C-E</v>
      </c>
    </row>
    <row r="16" spans="1:21" x14ac:dyDescent="0.3">
      <c r="A16" s="31" t="str">
        <f t="shared" si="0"/>
        <v>Dyna-Gro D50PN07RA</v>
      </c>
      <c r="B16" s="131" t="str">
        <f t="shared" si="1"/>
        <v>RR, LL, ENL, FOP</v>
      </c>
      <c r="C16" s="131" t="str">
        <f t="shared" si="2"/>
        <v>FOP</v>
      </c>
      <c r="D16" s="273" t="s">
        <v>283</v>
      </c>
      <c r="E16" s="178" cm="1">
        <f t="array" ref="E16">_xlfn.XLOOKUP(1,(LSM!$A$2:$A$370=E$4)*(LSM!$T$2:$T$370=E$5)*(LSM!$B$2:$B$370=$D16),LSM!$C$2:$C$370,"")</f>
        <v>217.97</v>
      </c>
      <c r="F16" s="179" t="str" cm="1">
        <f t="array" ref="F16">_xlfn.XLOOKUP(1,(LSM!$A$2:$A$370=E$4)*(LSM!$T$2:$T$370=E$5)*(LSM!$B$2:$B$370=$D16),LSM!$D$2:$D$370,"")</f>
        <v>A</v>
      </c>
      <c r="G16" s="164" cm="1">
        <f t="array" ref="G16">_xlfn.XLOOKUP(1,(LSM!$A$2:$A$370=G$4)*(LSM!$T$2:$T$370=G$5)*(LSM!$B$2:$B$370=$D16),LSM!$E$2:$E$370,"")</f>
        <v>14.3337</v>
      </c>
      <c r="H16" s="167" t="str" cm="1">
        <f t="array" ref="H16">_xlfn.XLOOKUP(1,(LSM!$A$2:$A$370=G$4)*(LSM!$T$2:$T$370=G$5)*(LSM!$B$2:$B$370=$D16),LSM!$F$2:$F$370,"")</f>
        <v>E</v>
      </c>
      <c r="I16" s="178" cm="1">
        <f t="array" ref="I16">_xlfn.XLOOKUP(1,(LSM!$A$2:$A$370=I$4)*(LSM!$T$2:$T$370=I$5)*(LSM!$B$2:$B$370=$D16),LSM!$L$2:$L$370,"")</f>
        <v>60.061100000000003</v>
      </c>
      <c r="J16" s="179" t="str" cm="1">
        <f t="array" ref="J16">_xlfn.XLOOKUP(1,(LSM!$A$2:$A$370=I$4)*(LSM!$T$2:$T$370=I$5)*(LSM!$B$2:$B$370=$D16),LSM!$M$2:$M$370,"")</f>
        <v>A</v>
      </c>
      <c r="K16" s="178" cm="1">
        <f t="array" ref="K16">_xlfn.XLOOKUP(1,(LSM!$A$2:$A$370=K$4)*(LSM!$T$2:$T$370=K$5)*(LSM!$B$2:$B$370=$D16),LSM!$G$2:$G$370,"")</f>
        <v>102.61</v>
      </c>
      <c r="L16" s="179" t="str" cm="1">
        <f t="array" ref="L16">_xlfn.XLOOKUP(1,(LSM!$A$2:$A$370=K$4)*(LSM!$T$2:$T$370=K$5)*(LSM!$B$2:$B$370=$D16),LSM!$H$2:$H$370,"")</f>
        <v>B-D</v>
      </c>
      <c r="M16" s="178" cm="1">
        <f t="array" ref="M16">_xlfn.XLOOKUP(1,(LSM!$A$2:$A$370=M$4)*(LSM!$T$2:$T$370=M$5)*(LSM!$B$2:$B$370=$D16),LSM!$I$2:$I$370,"")</f>
        <v>39.796300000000002</v>
      </c>
      <c r="N16" s="167" t="str" cm="1">
        <f t="array" ref="N16">_xlfn.XLOOKUP(1,(LSM!$A$2:$A$370=M$4)*(LSM!$T$2:$T$370=M$5)*(LSM!$B$2:$B$370=$D16),LSM!$J$2:$J$370,"")</f>
        <v>EF</v>
      </c>
      <c r="O16" s="178" cm="1">
        <f t="array" ref="O16">_xlfn.XLOOKUP(1,(LSM!$A$2:$A$370=O$4)*(LSM!$T$2:$T$370=O$5)*(LSM!$B$2:$B$370=$D16),LSM!$K$2:$K$370,"")</f>
        <v>0.30126512379999998</v>
      </c>
      <c r="P16" s="164" cm="1">
        <f t="array" ref="P16">_xlfn.XLOOKUP(1,(LSM!$A$2:$A$370=P$4)*(LSM!$T$2:$T$370=P$5)*(LSM!$B$2:$B$370=$D16),LSM!$N$2:$N$370,"")</f>
        <v>11.297700000000001</v>
      </c>
      <c r="Q16" s="179" t="str" cm="1">
        <f t="array" ref="Q16">_xlfn.XLOOKUP(1,(LSM!$A$2:$A$370=P$4)*(LSM!$T$2:$T$370=P$5)*(LSM!$B$2:$B$370=$D16),LSM!$O$2:$O$370,"")</f>
        <v>A</v>
      </c>
      <c r="R16" s="164" cm="1">
        <f t="array" ref="R16">_xlfn.XLOOKUP(1,(LSM!$A$2:$A$370=R$4)*(LSM!$T$2:$T$370=R$5)*(LSM!$B$2:$B$370=$D16),LSM!$P$2:$P$370,"")</f>
        <v>4.2824999999999998</v>
      </c>
      <c r="S16" s="167" t="str" cm="1">
        <f t="array" ref="S16">_xlfn.XLOOKUP(1,(LSM!$A$2:$A$370=R$4)*(LSM!$T$2:$T$370=R$5)*(LSM!$B$2:$B$370=$D16),LSM!$Q$2:$Q$370,"")</f>
        <v>A</v>
      </c>
      <c r="T16" s="164" cm="1">
        <f t="array" ref="T16">_xlfn.XLOOKUP(1,(LSM!$A$2:$A$370=T$4)*(LSM!$T$2:$T$370=T$5)*(LSM!$B$2:$B$370=$D16),LSM!$R$2:$R$370,"")</f>
        <v>87.210800000000006</v>
      </c>
      <c r="U16" s="167" t="str" cm="1">
        <f t="array" ref="U16">_xlfn.XLOOKUP(1,(LSM!$A$2:$A$370=T$4)*(LSM!$T$2:$T$370=T$5)*(LSM!$B$2:$B$370=$D16),LSM!$S$2:$S$370,"")</f>
        <v>A</v>
      </c>
    </row>
    <row r="17" spans="1:21" ht="12.75" customHeight="1" x14ac:dyDescent="0.3">
      <c r="A17" s="42" t="s">
        <v>127</v>
      </c>
      <c r="B17" s="42"/>
      <c r="C17" s="42"/>
      <c r="D17" s="41"/>
      <c r="E17" s="180" cm="1">
        <f t="array" ref="E17">_xlfn.XLOOKUP(1,(ANOVA!$L$2:$L$160=E$4)*(ANOVA!$Q$2:$Q$401=E$5)*(ANOVA!$M$2:$M$401=E$3),ANOVA!$A$2:$A$401,"")</f>
        <v>234.6</v>
      </c>
      <c r="F17" s="181"/>
      <c r="G17" s="77" cm="1">
        <f t="array" ref="G17">_xlfn.XLOOKUP(1,(ANOVA!$L$2:$L$160=G$4)*(ANOVA!$Q$2:$Q$401=G$5)*(ANOVA!$M$2:$M$401=G$3),ANOVA!$A$2:$A$401,"")</f>
        <v>15.5383</v>
      </c>
      <c r="H17" s="62"/>
      <c r="I17" s="180" cm="1">
        <f t="array" ref="I17">_xlfn.XLOOKUP(1,(ANOVA!$L$2:$L$160=I$4)*(ANOVA!$Q$2:$Q$401=I$5)*(ANOVA!$M$2:$M$401=I$3),ANOVA!$A$2:$A$401,"")</f>
        <v>58.531999999999996</v>
      </c>
      <c r="J17" s="181"/>
      <c r="K17" s="180" cm="1">
        <f t="array" ref="K17">_xlfn.XLOOKUP(1,(ANOVA!$L$2:$L$160=K$4)*(ANOVA!$Q$2:$Q$401=K$5)*(ANOVA!$M$2:$M$401=K$3),ANOVA!$A$2:$A$401,"")</f>
        <v>102.19</v>
      </c>
      <c r="L17" s="181"/>
      <c r="M17" s="72" cm="1">
        <f t="array" ref="M17">_xlfn.XLOOKUP(1,(ANOVA!$L$2:$L$160=M$4)*(ANOVA!$Q$2:$Q$401=M$5)*(ANOVA!$M$2:$M$401=M$3),ANOVA!$A$2:$A$401,"")</f>
        <v>42.051200000000001</v>
      </c>
      <c r="N17" s="62"/>
      <c r="O17" s="282" cm="1">
        <f t="array" ref="O17">_xlfn.XLOOKUP(1,(ANOVA!$L$2:$L$160=O$4)*(ANOVA!$Q$2:$Q$401=O$5)*(ANOVA!$M$2:$M$401=O$3),ANOVA!$A$2:$A$401,"")</f>
        <v>0.33229999999999998</v>
      </c>
      <c r="P17" s="194" cm="1">
        <f t="array" ref="P17">_xlfn.XLOOKUP(1,(ANOVA!$L$2:$L$160=P$4)*(ANOVA!$Q$2:$Q$401=P$5)*(ANOVA!$M$2:$M$401=P$3),ANOVA!$A$2:$A$401,"")</f>
        <v>11.120900000000001</v>
      </c>
      <c r="Q17" s="181"/>
      <c r="R17" s="77" cm="1">
        <f t="array" ref="R17">_xlfn.XLOOKUP(1,(ANOVA!$L$2:$L$160=R$4)*(ANOVA!$Q$2:$Q$401=R$5)*(ANOVA!$M$2:$M$401=R$3),ANOVA!$A$2:$A$401,"")</f>
        <v>4.2979000000000003</v>
      </c>
      <c r="S17" s="62"/>
      <c r="T17" s="194" cm="1">
        <f t="array" ref="T17">_xlfn.XLOOKUP(1,(ANOVA!$L$2:$L$160=T$4)*(ANOVA!$Q$2:$Q$401=T$5)*(ANOVA!$M$2:$M$401=T$3),ANOVA!$A$2:$A$401,"")</f>
        <v>85.584299999999999</v>
      </c>
      <c r="U17" s="62"/>
    </row>
    <row r="18" spans="1:21" ht="12.75" customHeight="1" x14ac:dyDescent="0.3">
      <c r="A18" s="33" t="s">
        <v>128</v>
      </c>
      <c r="B18" s="33"/>
      <c r="C18" s="33"/>
      <c r="D18" s="35"/>
      <c r="E18" s="182" cm="1">
        <f t="array" ref="E18">_xlfn.XLOOKUP(1,(ANOVA!$L$2:$L$160=E$4)*(ANOVA!$Q$2:$Q$401=E$5)*(ANOVA!$M$2:$M$401=E$3),ANOVA!$B$2:$B$401,"")</f>
        <v>12.9466</v>
      </c>
      <c r="F18" s="183"/>
      <c r="G18" s="170" cm="1">
        <f t="array" ref="G18">_xlfn.XLOOKUP(1,(ANOVA!$L$2:$L$160=G$4)*(ANOVA!$Q$2:$Q$401=G$5)*(ANOVA!$M$2:$M$401=G$3),ANOVA!$B$2:$B$401,"")</f>
        <v>1.1563000000000001</v>
      </c>
      <c r="H18" s="169"/>
      <c r="I18" s="182" cm="1">
        <f t="array" ref="I18">_xlfn.XLOOKUP(1,(ANOVA!$L$2:$L$160=I$4)*(ANOVA!$Q$2:$Q$401=I$5)*(ANOVA!$M$2:$M$401=I$3),ANOVA!$B$2:$B$401,"")</f>
        <v>0.63280000000000003</v>
      </c>
      <c r="J18" s="183"/>
      <c r="K18" s="182" cm="1">
        <f t="array" ref="K18">_xlfn.XLOOKUP(1,(ANOVA!$L$2:$L$160=K$4)*(ANOVA!$Q$2:$Q$401=K$5)*(ANOVA!$M$2:$M$401=K$3),ANOVA!$B$2:$B$401,"")</f>
        <v>4.1056999999999997</v>
      </c>
      <c r="L18" s="183"/>
      <c r="M18" s="168" cm="1">
        <f t="array" ref="M18">_xlfn.XLOOKUP(1,(ANOVA!$L$2:$L$160=M$4)*(ANOVA!$Q$2:$Q$401=M$5)*(ANOVA!$M$2:$M$401=M$3),ANOVA!$B$2:$B$401,"")</f>
        <v>1.3183</v>
      </c>
      <c r="N18" s="169"/>
      <c r="O18" s="283" cm="1">
        <f t="array" ref="O18">_xlfn.XLOOKUP(1,(ANOVA!$L$2:$L$160=O$4)*(ANOVA!$Q$2:$Q$401=O$5)*(ANOVA!$M$2:$M$401=O$3),ANOVA!$B$2:$B$401,"")</f>
        <v>0.18479999999999999</v>
      </c>
      <c r="P18" s="195" cm="1">
        <f t="array" ref="P18">_xlfn.XLOOKUP(1,(ANOVA!$L$2:$L$160=P$4)*(ANOVA!$Q$2:$Q$401=P$5)*(ANOVA!$M$2:$M$401=P$3),ANOVA!$B$2:$B$401,"")</f>
        <v>0.20730000000000001</v>
      </c>
      <c r="Q18" s="183"/>
      <c r="R18" s="170" cm="1">
        <f t="array" ref="R18">_xlfn.XLOOKUP(1,(ANOVA!$L$2:$L$160=R$4)*(ANOVA!$Q$2:$Q$401=R$5)*(ANOVA!$M$2:$M$401=R$3),ANOVA!$B$2:$B$401,"")</f>
        <v>9.8309999999999995E-2</v>
      </c>
      <c r="S18" s="169"/>
      <c r="T18" s="195" cm="1">
        <f t="array" ref="T18">_xlfn.XLOOKUP(1,(ANOVA!$L$2:$L$160=T$4)*(ANOVA!$Q$2:$Q$401=T$5)*(ANOVA!$M$2:$M$401=T$3),ANOVA!$B$2:$B$401,"")</f>
        <v>0.31219999999999998</v>
      </c>
      <c r="U18" s="169"/>
    </row>
    <row r="19" spans="1:21" ht="12.75" customHeight="1" x14ac:dyDescent="0.45">
      <c r="A19" s="34" t="s">
        <v>129</v>
      </c>
      <c r="B19" s="134"/>
      <c r="C19" s="134"/>
      <c r="D19" s="22"/>
      <c r="E19" s="184" t="str" cm="1">
        <f t="array" ref="E19">_xlfn.XLOOKUP(1,(ANOVA!$L$2:$L$160=E$4)*(ANOVA!$Q$2:$Q$401=E$5)*(ANOVA!$M$2:$M$401=E$3),ANOVA!$C$2:$C$401,"")</f>
        <v>N.S.</v>
      </c>
      <c r="F19" s="185"/>
      <c r="G19" s="173" cm="1">
        <f t="array" ref="G19">_xlfn.XLOOKUP(1,(ANOVA!$L$2:$L$160=G$4)*(ANOVA!$Q$2:$Q$401=G$5)*(ANOVA!$M$2:$M$401=G$3),ANOVA!$C$2:$C$401,"")</f>
        <v>0.98</v>
      </c>
      <c r="H19" s="172"/>
      <c r="I19" s="184" cm="1">
        <f t="array" ref="I19">_xlfn.XLOOKUP(1,(ANOVA!$L$2:$L$160=I$4)*(ANOVA!$Q$2:$Q$401=I$5)*(ANOVA!$M$2:$M$401=I$3),ANOVA!$C$2:$C$401,"")</f>
        <v>1.31</v>
      </c>
      <c r="J19" s="185"/>
      <c r="K19" s="184" cm="1">
        <f t="array" ref="K19">_xlfn.XLOOKUP(1,(ANOVA!$L$2:$L$160=K$4)*(ANOVA!$Q$2:$Q$401=K$5)*(ANOVA!$M$2:$M$401=K$3),ANOVA!$C$2:$C$401,"")</f>
        <v>3.85</v>
      </c>
      <c r="L19" s="185"/>
      <c r="M19" s="171" cm="1">
        <f t="array" ref="M19">_xlfn.XLOOKUP(1,(ANOVA!$L$2:$L$160=M$4)*(ANOVA!$Q$2:$Q$401=M$5)*(ANOVA!$M$2:$M$401=M$3),ANOVA!$C$2:$C$401,"")</f>
        <v>2.61</v>
      </c>
      <c r="N19" s="172"/>
      <c r="O19" s="284" cm="1">
        <f t="array" ref="O19">_xlfn.XLOOKUP(1,(ANOVA!$L$2:$L$160=O$4)*(ANOVA!$Q$2:$Q$401=O$5)*(ANOVA!$M$2:$M$401=O$3),ANOVA!$C$2:$C$401,"")</f>
        <v>0</v>
      </c>
      <c r="P19" s="196" t="str" cm="1">
        <f t="array" ref="P19">_xlfn.XLOOKUP(1,(ANOVA!$L$2:$L$160=P$4)*(ANOVA!$Q$2:$Q$401=P$5)*(ANOVA!$M$2:$M$401=P$3),ANOVA!$C$2:$C$401,"")</f>
        <v>N.S.</v>
      </c>
      <c r="Q19" s="185"/>
      <c r="R19" s="173" t="str" cm="1">
        <f t="array" ref="R19">_xlfn.XLOOKUP(1,(ANOVA!$L$2:$L$160=R$4)*(ANOVA!$Q$2:$Q$401=R$5)*(ANOVA!$M$2:$M$401=R$3),ANOVA!$C$2:$C$401,"")</f>
        <v>N.S.</v>
      </c>
      <c r="S19" s="172"/>
      <c r="T19" s="196" cm="1">
        <f t="array" ref="T19">_xlfn.XLOOKUP(1,(ANOVA!$L$2:$L$160=T$4)*(ANOVA!$Q$2:$Q$401=T$5)*(ANOVA!$M$2:$M$401=T$3),ANOVA!$C$2:$C$401,"")</f>
        <v>0.92</v>
      </c>
      <c r="U19" s="172"/>
    </row>
    <row r="20" spans="1:21" ht="12.75" customHeight="1" x14ac:dyDescent="0.3">
      <c r="A20" s="34" t="s">
        <v>130</v>
      </c>
      <c r="B20" s="134"/>
      <c r="C20" s="134"/>
      <c r="D20" s="22"/>
      <c r="E20" s="184" cm="1">
        <f t="array" ref="E20">_xlfn.XLOOKUP(1,(ANOVA!$L$2:$L$160=E$4)*(ANOVA!$Q$2:$Q$401=E$5)*(ANOVA!$M$2:$M$401=E$3),ANOVA!$D$2:$D$401,"")</f>
        <v>9.0280300927999999</v>
      </c>
      <c r="F20" s="185"/>
      <c r="G20" s="171" cm="1">
        <f t="array" ref="G20">_xlfn.XLOOKUP(1,(ANOVA!$L$2:$L$160=G$4)*(ANOVA!$Q$2:$Q$401=G$5)*(ANOVA!$M$2:$M$401=G$3),ANOVA!$D$2:$D$401,"")</f>
        <v>5.0733099992000001</v>
      </c>
      <c r="H20" s="172"/>
      <c r="I20" s="184" cm="1">
        <f t="array" ref="I20">_xlfn.XLOOKUP(1,(ANOVA!$L$2:$L$160=I$4)*(ANOVA!$Q$2:$Q$401=I$5)*(ANOVA!$M$2:$M$401=I$3),ANOVA!$D$2:$D$401,"")</f>
        <v>1.3046120562000001</v>
      </c>
      <c r="J20" s="185"/>
      <c r="K20" s="184" cm="1">
        <f t="array" ref="K20">_xlfn.XLOOKUP(1,(ANOVA!$L$2:$L$160=K$4)*(ANOVA!$Q$2:$Q$401=K$5)*(ANOVA!$M$2:$M$401=K$3),ANOVA!$D$2:$D$401,"")</f>
        <v>5.2491367186</v>
      </c>
      <c r="L20" s="185"/>
      <c r="M20" s="171" cm="1">
        <f t="array" ref="M20">_xlfn.XLOOKUP(1,(ANOVA!$L$2:$L$160=M$4)*(ANOVA!$Q$2:$Q$401=M$5)*(ANOVA!$M$2:$M$401=M$3),ANOVA!$D$2:$D$401,"")</f>
        <v>9.4293275254999998</v>
      </c>
      <c r="N20" s="172"/>
      <c r="O20" s="284" cm="1">
        <f t="array" ref="O20">_xlfn.XLOOKUP(1,(ANOVA!$L$2:$L$160=O$4)*(ANOVA!$Q$2:$Q$401=O$5)*(ANOVA!$M$2:$M$401=O$3),ANOVA!$D$2:$D$401,"")</f>
        <v>0</v>
      </c>
      <c r="P20" s="196" cm="1">
        <f t="array" ref="P20">_xlfn.XLOOKUP(1,(ANOVA!$L$2:$L$160=P$4)*(ANOVA!$Q$2:$Q$401=P$5)*(ANOVA!$M$2:$M$401=P$3),ANOVA!$D$2:$D$401,"")</f>
        <v>3.2292032916000002</v>
      </c>
      <c r="Q20" s="185"/>
      <c r="R20" s="173" cm="1">
        <f t="array" ref="R20">_xlfn.XLOOKUP(1,(ANOVA!$L$2:$L$160=R$4)*(ANOVA!$Q$2:$Q$401=R$5)*(ANOVA!$M$2:$M$401=R$3),ANOVA!$D$2:$D$401,"")</f>
        <v>3.8046661560000001</v>
      </c>
      <c r="S20" s="172"/>
      <c r="T20" s="196" cm="1">
        <f t="array" ref="T20">_xlfn.XLOOKUP(1,(ANOVA!$L$2:$L$160=T$4)*(ANOVA!$Q$2:$Q$401=T$5)*(ANOVA!$M$2:$M$401=T$3),ANOVA!$D$2:$D$401,"")</f>
        <v>0.63189485769999998</v>
      </c>
      <c r="U20" s="172"/>
    </row>
    <row r="21" spans="1:21" ht="12.75" customHeight="1" thickBot="1" x14ac:dyDescent="0.35">
      <c r="A21" s="159" t="s">
        <v>83</v>
      </c>
      <c r="B21" s="160"/>
      <c r="C21" s="160"/>
      <c r="D21" s="158"/>
      <c r="E21" s="186">
        <v>8</v>
      </c>
      <c r="F21" s="187"/>
      <c r="G21" s="166">
        <v>8</v>
      </c>
      <c r="H21" s="188"/>
      <c r="I21" s="186">
        <v>7</v>
      </c>
      <c r="J21" s="187"/>
      <c r="K21" s="186">
        <v>6</v>
      </c>
      <c r="L21" s="187"/>
      <c r="M21" s="189">
        <v>6</v>
      </c>
      <c r="N21" s="188"/>
      <c r="O21" s="241">
        <v>6</v>
      </c>
      <c r="P21" s="186">
        <v>1</v>
      </c>
      <c r="Q21" s="187"/>
      <c r="R21" s="189">
        <v>1</v>
      </c>
      <c r="S21" s="188"/>
      <c r="T21" s="242">
        <v>1</v>
      </c>
      <c r="U21" s="243"/>
    </row>
    <row r="22" spans="1:21" s="1" customFormat="1" ht="13.5" customHeight="1" x14ac:dyDescent="0.3">
      <c r="A22" s="6"/>
      <c r="B22" s="7"/>
      <c r="C22" s="7"/>
      <c r="D22" s="6"/>
      <c r="E22" s="68"/>
      <c r="F22" s="58"/>
      <c r="G22" s="73"/>
      <c r="H22" s="63"/>
      <c r="I22" s="74"/>
      <c r="J22" s="40"/>
      <c r="K22" s="74"/>
      <c r="L22" s="40"/>
      <c r="M22" s="78"/>
      <c r="N22" s="66"/>
      <c r="O22" s="10"/>
      <c r="P22" s="74"/>
      <c r="Q22" s="40"/>
      <c r="R22" s="74"/>
      <c r="S22" s="40"/>
      <c r="T22" s="74"/>
      <c r="U22" s="40"/>
    </row>
    <row r="23" spans="1:21" s="1" customFormat="1" x14ac:dyDescent="0.3">
      <c r="A23" s="9"/>
      <c r="B23" s="7"/>
      <c r="C23" s="7"/>
      <c r="D23" s="6"/>
      <c r="E23" s="38"/>
      <c r="F23" s="39"/>
      <c r="G23" s="74"/>
      <c r="H23" s="40"/>
      <c r="I23" s="74"/>
      <c r="J23" s="40"/>
      <c r="K23" s="78"/>
      <c r="L23" s="66"/>
      <c r="M23" s="74"/>
      <c r="N23" s="40"/>
      <c r="O23" s="3"/>
      <c r="P23" s="74"/>
      <c r="Q23" s="40"/>
      <c r="R23" s="74"/>
      <c r="S23" s="40"/>
      <c r="T23" s="74"/>
      <c r="U23" s="40"/>
    </row>
    <row r="24" spans="1:21" s="1" customFormat="1" x14ac:dyDescent="0.3">
      <c r="A24" s="9"/>
      <c r="B24" s="7"/>
      <c r="C24" s="7"/>
      <c r="D24" s="6"/>
      <c r="E24" s="38"/>
      <c r="F24" s="39"/>
      <c r="G24" s="74"/>
      <c r="H24" s="40"/>
      <c r="I24" s="74"/>
      <c r="J24" s="40"/>
      <c r="K24" s="79"/>
      <c r="L24" s="7"/>
      <c r="M24" s="74"/>
      <c r="N24" s="40"/>
      <c r="O24" s="3"/>
      <c r="P24" s="74"/>
      <c r="Q24" s="40"/>
      <c r="R24" s="74"/>
      <c r="S24" s="40"/>
      <c r="T24" s="74"/>
      <c r="U24" s="40"/>
    </row>
    <row r="25" spans="1:21" s="1" customFormat="1" x14ac:dyDescent="0.3">
      <c r="A25" s="9"/>
      <c r="B25" s="7"/>
      <c r="C25" s="7"/>
      <c r="D25" s="6"/>
      <c r="E25" s="38"/>
      <c r="F25" s="39"/>
      <c r="G25" s="74"/>
      <c r="H25" s="40"/>
      <c r="I25" s="74"/>
      <c r="J25" s="40"/>
      <c r="K25" s="74"/>
      <c r="L25" s="40"/>
      <c r="M25" s="74"/>
      <c r="N25" s="40"/>
      <c r="O25" s="3"/>
      <c r="P25" s="74"/>
      <c r="Q25" s="40"/>
      <c r="R25" s="74"/>
      <c r="S25" s="40"/>
      <c r="T25" s="74"/>
      <c r="U25" s="40"/>
    </row>
    <row r="26" spans="1:21" s="1" customFormat="1" x14ac:dyDescent="0.3">
      <c r="A26" s="9"/>
      <c r="B26" s="7"/>
      <c r="C26" s="7"/>
      <c r="D26" s="6"/>
      <c r="E26" s="38"/>
      <c r="F26" s="39"/>
      <c r="G26" s="74"/>
      <c r="H26" s="40"/>
      <c r="I26" s="74"/>
      <c r="J26" s="40"/>
      <c r="K26" s="74"/>
      <c r="L26" s="40"/>
      <c r="M26" s="74"/>
      <c r="N26" s="40"/>
      <c r="O26" s="3"/>
      <c r="P26" s="74"/>
      <c r="Q26" s="40"/>
      <c r="R26" s="74"/>
      <c r="S26" s="40"/>
      <c r="T26" s="74"/>
      <c r="U26" s="40"/>
    </row>
    <row r="27" spans="1:21" s="1" customFormat="1" x14ac:dyDescent="0.3">
      <c r="A27" s="9"/>
      <c r="B27" s="7"/>
      <c r="C27" s="7"/>
      <c r="D27" s="6"/>
      <c r="E27" s="38"/>
      <c r="F27" s="39"/>
      <c r="G27" s="74"/>
      <c r="H27" s="40"/>
      <c r="I27" s="74"/>
      <c r="J27" s="40"/>
      <c r="K27" s="74"/>
      <c r="L27" s="40"/>
      <c r="M27" s="74"/>
      <c r="N27" s="40"/>
      <c r="O27" s="3"/>
      <c r="P27" s="74"/>
      <c r="Q27" s="40"/>
      <c r="R27" s="74"/>
      <c r="S27" s="40"/>
      <c r="T27" s="74"/>
      <c r="U27" s="40"/>
    </row>
    <row r="28" spans="1:21" s="1" customFormat="1" x14ac:dyDescent="0.3">
      <c r="A28" s="9"/>
      <c r="B28" s="7"/>
      <c r="C28" s="7"/>
      <c r="D28" s="6"/>
      <c r="E28" s="38"/>
      <c r="F28" s="39"/>
      <c r="G28" s="74"/>
      <c r="H28" s="40"/>
      <c r="I28" s="74"/>
      <c r="J28" s="40"/>
      <c r="K28" s="74"/>
      <c r="L28" s="40"/>
      <c r="M28" s="74"/>
      <c r="N28" s="40"/>
      <c r="O28" s="3"/>
      <c r="P28" s="74"/>
      <c r="Q28" s="40"/>
      <c r="R28" s="74"/>
      <c r="S28" s="40"/>
      <c r="T28" s="74"/>
      <c r="U28" s="40"/>
    </row>
    <row r="29" spans="1:21" s="1" customFormat="1" x14ac:dyDescent="0.3">
      <c r="A29" s="9"/>
      <c r="B29" s="7"/>
      <c r="C29" s="7"/>
      <c r="D29" s="6"/>
      <c r="E29" s="38"/>
      <c r="F29" s="39"/>
      <c r="G29" s="74"/>
      <c r="H29" s="40"/>
      <c r="I29" s="74"/>
      <c r="J29" s="40"/>
      <c r="K29" s="74"/>
      <c r="L29" s="40"/>
      <c r="M29" s="74"/>
      <c r="N29" s="40"/>
      <c r="O29" s="3"/>
      <c r="P29" s="74"/>
      <c r="Q29" s="40"/>
      <c r="R29" s="74"/>
      <c r="S29" s="40"/>
      <c r="T29" s="74"/>
      <c r="U29" s="40"/>
    </row>
    <row r="30" spans="1:21" s="1" customFormat="1" x14ac:dyDescent="0.3">
      <c r="A30" s="8"/>
      <c r="B30" s="7"/>
      <c r="C30" s="7"/>
      <c r="D30" s="6"/>
      <c r="E30" s="69"/>
      <c r="F30" s="59"/>
      <c r="G30" s="75"/>
      <c r="H30" s="64"/>
      <c r="I30" s="74"/>
      <c r="J30" s="40"/>
      <c r="K30" s="75"/>
      <c r="L30" s="64"/>
      <c r="M30" s="75"/>
      <c r="N30" s="64"/>
      <c r="O30" s="3"/>
      <c r="P30" s="74"/>
      <c r="Q30" s="40"/>
      <c r="R30" s="74"/>
      <c r="S30" s="40"/>
      <c r="T30" s="74"/>
      <c r="U30" s="40"/>
    </row>
    <row r="31" spans="1:21" x14ac:dyDescent="0.3">
      <c r="A31" s="9"/>
      <c r="B31" s="7"/>
      <c r="C31" s="7"/>
      <c r="D31" s="6"/>
      <c r="E31" s="38"/>
      <c r="F31" s="39"/>
      <c r="M31" s="74"/>
      <c r="N31" s="40"/>
      <c r="O31" s="3"/>
    </row>
    <row r="32" spans="1:21" ht="14.15" x14ac:dyDescent="0.3">
      <c r="A32" s="4"/>
      <c r="B32" s="7"/>
      <c r="C32" s="7"/>
      <c r="D32" s="6"/>
      <c r="E32" s="70"/>
      <c r="F32" s="60"/>
      <c r="G32" s="76"/>
      <c r="H32" s="65"/>
      <c r="K32" s="76"/>
      <c r="L32" s="65"/>
    </row>
    <row r="33" spans="2:16" x14ac:dyDescent="0.3">
      <c r="B33" s="46"/>
      <c r="C33" s="46"/>
      <c r="D33" s="13"/>
    </row>
    <row r="37" spans="2:16" x14ac:dyDescent="0.3">
      <c r="P37" s="165" t="s">
        <v>19</v>
      </c>
    </row>
  </sheetData>
  <sortState xmlns:xlrd2="http://schemas.microsoft.com/office/spreadsheetml/2017/richdata2" ref="A6:U16">
    <sortCondition descending="1" ref="E6:E16"/>
  </sortState>
  <mergeCells count="9">
    <mergeCell ref="A1:U1"/>
    <mergeCell ref="I2:J2"/>
    <mergeCell ref="P2:Q2"/>
    <mergeCell ref="R2:S2"/>
    <mergeCell ref="T2:U2"/>
    <mergeCell ref="E2:F2"/>
    <mergeCell ref="G2:H2"/>
    <mergeCell ref="K2:L2"/>
    <mergeCell ref="M2:N2"/>
  </mergeCells>
  <conditionalFormatting sqref="A6:D16">
    <cfRule type="expression" dxfId="1074" priority="23">
      <formula>MOD(ROW(),2)=0</formula>
    </cfRule>
  </conditionalFormatting>
  <conditionalFormatting sqref="E6:E16">
    <cfRule type="aboveAverage" dxfId="1073" priority="2015" stopIfTrue="1"/>
    <cfRule type="top10" dxfId="1072" priority="1194" percent="1" rank="25"/>
    <cfRule type="top10" dxfId="1071" priority="21" stopIfTrue="1" percent="1" rank="25"/>
    <cfRule type="aboveAverage" dxfId="1070" priority="22" stopIfTrue="1"/>
  </conditionalFormatting>
  <conditionalFormatting sqref="E6:U16">
    <cfRule type="expression" dxfId="1069" priority="2020">
      <formula>MOD(ROW(),2)=0</formula>
    </cfRule>
  </conditionalFormatting>
  <conditionalFormatting sqref="F6:F16">
    <cfRule type="containsText" dxfId="1068" priority="86" stopIfTrue="1" operator="containsText" text="A">
      <formula>NOT(ISERROR(SEARCH("A",F6)))</formula>
    </cfRule>
    <cfRule type="containsText" priority="85" stopIfTrue="1" operator="containsText" text="AA">
      <formula>NOT(ISERROR(SEARCH("AA",F6)))</formula>
    </cfRule>
  </conditionalFormatting>
  <conditionalFormatting sqref="G6:G16">
    <cfRule type="aboveAverage" dxfId="1067" priority="2017" stopIfTrue="1"/>
    <cfRule type="top10" dxfId="1066" priority="2016" percent="1" rank="25"/>
    <cfRule type="top10" dxfId="1065" priority="19" stopIfTrue="1" percent="1" rank="25"/>
    <cfRule type="aboveAverage" dxfId="1064" priority="20" stopIfTrue="1"/>
  </conditionalFormatting>
  <conditionalFormatting sqref="H6:H16">
    <cfRule type="containsText" dxfId="1063" priority="84" stopIfTrue="1" operator="containsText" text="A">
      <formula>NOT(ISERROR(SEARCH("A",H6)))</formula>
    </cfRule>
    <cfRule type="containsText" priority="83" stopIfTrue="1" operator="containsText" text="AA">
      <formula>NOT(ISERROR(SEARCH("AA",H6)))</formula>
    </cfRule>
  </conditionalFormatting>
  <conditionalFormatting sqref="I6:I16">
    <cfRule type="aboveAverage" dxfId="1062" priority="2019" stopIfTrue="1"/>
    <cfRule type="top10" dxfId="1061" priority="2018" stopIfTrue="1" percent="1" rank="25"/>
  </conditionalFormatting>
  <conditionalFormatting sqref="J6:J16">
    <cfRule type="containsText" priority="26" stopIfTrue="1" operator="containsText" text="AA">
      <formula>NOT(ISERROR(SEARCH("AA",J6)))</formula>
    </cfRule>
    <cfRule type="containsText" dxfId="1060" priority="27" stopIfTrue="1" operator="containsText" text="A">
      <formula>NOT(ISERROR(SEARCH("A",J6)))</formula>
    </cfRule>
  </conditionalFormatting>
  <conditionalFormatting sqref="K6:K16">
    <cfRule type="top10" dxfId="1059" priority="2021" percent="1" rank="25"/>
    <cfRule type="top10" dxfId="1058" priority="17" stopIfTrue="1" percent="1" rank="25"/>
    <cfRule type="aboveAverage" dxfId="1057" priority="18" stopIfTrue="1"/>
    <cfRule type="aboveAverage" dxfId="1056" priority="2022" stopIfTrue="1"/>
  </conditionalFormatting>
  <conditionalFormatting sqref="L6:L16">
    <cfRule type="containsText" dxfId="1055" priority="82" stopIfTrue="1" operator="containsText" text="A">
      <formula>NOT(ISERROR(SEARCH("A",L6)))</formula>
    </cfRule>
    <cfRule type="containsText" priority="81" stopIfTrue="1" operator="containsText" text="AA">
      <formula>NOT(ISERROR(SEARCH("AA",L6)))</formula>
    </cfRule>
  </conditionalFormatting>
  <conditionalFormatting sqref="M6:M16">
    <cfRule type="top10" dxfId="1054" priority="15" stopIfTrue="1" percent="1" rank="25"/>
    <cfRule type="aboveAverage" dxfId="1053" priority="16" stopIfTrue="1"/>
    <cfRule type="top10" dxfId="1052" priority="2023" percent="1" rank="25"/>
    <cfRule type="aboveAverage" dxfId="1051" priority="2024" stopIfTrue="1"/>
  </conditionalFormatting>
  <conditionalFormatting sqref="N6:N16">
    <cfRule type="containsText" dxfId="1050" priority="80" stopIfTrue="1" operator="containsText" text="A">
      <formula>NOT(ISERROR(SEARCH("A",N6)))</formula>
    </cfRule>
    <cfRule type="containsText" priority="79" stopIfTrue="1" operator="containsText" text="AA">
      <formula>NOT(ISERROR(SEARCH("AA",N6)))</formula>
    </cfRule>
  </conditionalFormatting>
  <conditionalFormatting sqref="O6:O16">
    <cfRule type="top10" dxfId="1049" priority="13" stopIfTrue="1" percent="1" rank="25"/>
    <cfRule type="aboveAverage" dxfId="1048" priority="14" stopIfTrue="1"/>
    <cfRule type="top10" dxfId="1047" priority="2025" stopIfTrue="1" percent="1" rank="25"/>
    <cfRule type="aboveAverage" dxfId="1046" priority="2026" stopIfTrue="1"/>
  </conditionalFormatting>
  <conditionalFormatting sqref="P6:P16">
    <cfRule type="aboveAverage" dxfId="1045" priority="12" stopIfTrue="1"/>
    <cfRule type="top10" dxfId="1044" priority="11" percent="1" rank="25"/>
    <cfRule type="aboveAverage" dxfId="1043" priority="10" stopIfTrue="1"/>
    <cfRule type="top10" dxfId="1042" priority="9" stopIfTrue="1" percent="1" rank="25"/>
    <cfRule type="top10" dxfId="1041" priority="2027" percent="1" rank="25"/>
    <cfRule type="aboveAverage" dxfId="1040" priority="2028" stopIfTrue="1"/>
  </conditionalFormatting>
  <conditionalFormatting sqref="Q6:Q16">
    <cfRule type="containsText" priority="49" stopIfTrue="1" operator="containsText" text="AA">
      <formula>NOT(ISERROR(SEARCH("AA",Q6)))</formula>
    </cfRule>
    <cfRule type="containsText" dxfId="1039" priority="50" stopIfTrue="1" operator="containsText" text="A">
      <formula>NOT(ISERROR(SEARCH("A",Q6)))</formula>
    </cfRule>
  </conditionalFormatting>
  <conditionalFormatting sqref="R6:R16">
    <cfRule type="top10" dxfId="1038" priority="7" percent="1" rank="25"/>
    <cfRule type="aboveAverage" dxfId="1037" priority="6" stopIfTrue="1"/>
    <cfRule type="top10" dxfId="1036" priority="5" stopIfTrue="1" percent="1" rank="25"/>
    <cfRule type="aboveAverage" dxfId="1035" priority="8" stopIfTrue="1"/>
    <cfRule type="top10" dxfId="1034" priority="2029" percent="1" rank="25"/>
    <cfRule type="aboveAverage" dxfId="1033" priority="2030" stopIfTrue="1"/>
  </conditionalFormatting>
  <conditionalFormatting sqref="S6:S16">
    <cfRule type="containsText" dxfId="1032" priority="48" stopIfTrue="1" operator="containsText" text="A">
      <formula>NOT(ISERROR(SEARCH("A",S6)))</formula>
    </cfRule>
    <cfRule type="containsText" priority="47" stopIfTrue="1" operator="containsText" text="AA">
      <formula>NOT(ISERROR(SEARCH("AA",S6)))</formula>
    </cfRule>
  </conditionalFormatting>
  <conditionalFormatting sqref="T6:T16">
    <cfRule type="top10" dxfId="1031" priority="1" stopIfTrue="1" percent="1" rank="25"/>
    <cfRule type="aboveAverage" dxfId="1030" priority="4" stopIfTrue="1"/>
    <cfRule type="top10" dxfId="1029" priority="3" percent="1" rank="25"/>
    <cfRule type="aboveAverage" dxfId="1028" priority="2" stopIfTrue="1"/>
    <cfRule type="top10" dxfId="1027" priority="2031" percent="1" rank="25"/>
    <cfRule type="aboveAverage" dxfId="1026" priority="2032" stopIfTrue="1"/>
  </conditionalFormatting>
  <conditionalFormatting sqref="U6:U16">
    <cfRule type="containsText" priority="45" stopIfTrue="1" operator="containsText" text="AA">
      <formula>NOT(ISERROR(SEARCH("AA",U6)))</formula>
    </cfRule>
    <cfRule type="containsText" dxfId="1025" priority="46" stopIfTrue="1" operator="containsText" text="A">
      <formula>NOT(ISERROR(SEARCH("A",U6)))</formula>
    </cfRule>
  </conditionalFormatting>
  <pageMargins left="0.5" right="0.5" top="0.5" bottom="0.5" header="0.3" footer="0.3"/>
  <pageSetup paperSize="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6" tint="0.59999389629810485"/>
    <pageSetUpPr fitToPage="1"/>
  </sheetPr>
  <dimension ref="A1:AJ32"/>
  <sheetViews>
    <sheetView zoomScaleNormal="100" workbookViewId="0">
      <selection activeCell="O29" sqref="O29"/>
    </sheetView>
  </sheetViews>
  <sheetFormatPr defaultColWidth="9.07421875" defaultRowHeight="12.45" x14ac:dyDescent="0.3"/>
  <cols>
    <col min="1" max="1" width="30.61328125" style="30" customWidth="1"/>
    <col min="2" max="3" width="17.23046875" style="139" customWidth="1"/>
    <col min="4" max="4" width="8.61328125" style="139" customWidth="1"/>
    <col min="5" max="5" width="10.61328125" style="30" customWidth="1"/>
    <col min="6" max="6" width="5.07421875" style="87" customWidth="1"/>
    <col min="7" max="7" width="5.07421875" style="86" customWidth="1"/>
    <col min="8" max="9" width="5.07421875" style="85" customWidth="1"/>
    <col min="10" max="11" width="5.61328125" style="85" customWidth="1"/>
    <col min="12" max="23" width="5.07421875" style="85" customWidth="1"/>
    <col min="24" max="25" width="5.07421875" style="85" hidden="1" customWidth="1"/>
    <col min="26" max="26" width="9.07421875" style="30" customWidth="1"/>
    <col min="27" max="36" width="9.07421875" style="30" hidden="1" customWidth="1"/>
    <col min="37" max="16384" width="9.07421875" style="30"/>
  </cols>
  <sheetData>
    <row r="1" spans="1:36" ht="30" customHeight="1" thickBot="1" x14ac:dyDescent="0.35">
      <c r="A1" s="301" t="s">
        <v>344</v>
      </c>
      <c r="B1" s="301"/>
      <c r="C1" s="301"/>
      <c r="D1" s="301"/>
      <c r="E1" s="301"/>
      <c r="F1" s="301"/>
      <c r="G1" s="301"/>
      <c r="H1" s="301"/>
      <c r="I1" s="301"/>
      <c r="J1" s="301"/>
      <c r="K1" s="301"/>
      <c r="L1" s="301"/>
      <c r="M1" s="301"/>
      <c r="N1" s="301"/>
      <c r="O1" s="301"/>
      <c r="P1" s="301"/>
      <c r="Q1" s="301"/>
      <c r="R1" s="301"/>
      <c r="S1" s="301"/>
      <c r="T1" s="301"/>
      <c r="U1" s="301"/>
      <c r="V1" s="301"/>
      <c r="W1" s="301"/>
      <c r="X1" s="301"/>
      <c r="Y1" s="301"/>
    </row>
    <row r="2" spans="1:36" ht="41.25" customHeight="1" thickBot="1" x14ac:dyDescent="0.35">
      <c r="A2" s="24" t="s">
        <v>95</v>
      </c>
      <c r="B2" s="133" t="s">
        <v>93</v>
      </c>
      <c r="C2" s="133" t="s">
        <v>94</v>
      </c>
      <c r="D2" s="236" t="s">
        <v>153</v>
      </c>
      <c r="E2" s="99"/>
      <c r="F2" s="302" t="s">
        <v>34</v>
      </c>
      <c r="G2" s="303"/>
      <c r="H2" s="302" t="s">
        <v>50</v>
      </c>
      <c r="I2" s="303"/>
      <c r="J2" s="302" t="s">
        <v>91</v>
      </c>
      <c r="K2" s="303"/>
      <c r="L2" s="302" t="s">
        <v>51</v>
      </c>
      <c r="M2" s="304"/>
      <c r="N2" s="302" t="s">
        <v>52</v>
      </c>
      <c r="O2" s="303"/>
      <c r="P2" s="302" t="s">
        <v>82</v>
      </c>
      <c r="Q2" s="304"/>
      <c r="R2" s="302" t="s">
        <v>53</v>
      </c>
      <c r="S2" s="303"/>
      <c r="T2" s="302" t="s">
        <v>54</v>
      </c>
      <c r="U2" s="303"/>
      <c r="V2" s="302" t="s">
        <v>55</v>
      </c>
      <c r="W2" s="303"/>
      <c r="X2" s="302" t="s">
        <v>84</v>
      </c>
      <c r="Y2" s="303"/>
      <c r="AA2" s="30" t="s">
        <v>118</v>
      </c>
      <c r="AB2" s="30" t="s">
        <v>119</v>
      </c>
      <c r="AC2" s="30" t="s">
        <v>120</v>
      </c>
      <c r="AD2" s="30" t="s">
        <v>121</v>
      </c>
      <c r="AE2" s="30" t="s">
        <v>122</v>
      </c>
      <c r="AF2" s="30" t="s">
        <v>123</v>
      </c>
      <c r="AG2" s="30" t="s">
        <v>124</v>
      </c>
      <c r="AH2" s="30" t="s">
        <v>125</v>
      </c>
      <c r="AI2" s="30" t="s">
        <v>126</v>
      </c>
    </row>
    <row r="3" spans="1:36" ht="12.15" hidden="1" customHeight="1" x14ac:dyDescent="0.3">
      <c r="A3" s="232"/>
      <c r="B3" s="233"/>
      <c r="C3" s="233"/>
      <c r="D3" s="234"/>
      <c r="E3" s="232"/>
      <c r="F3" s="226" t="s">
        <v>219</v>
      </c>
      <c r="G3" s="235"/>
      <c r="H3" s="226" t="s">
        <v>219</v>
      </c>
      <c r="I3" s="129"/>
      <c r="J3" s="226" t="s">
        <v>219</v>
      </c>
      <c r="K3" s="129"/>
      <c r="L3" s="226" t="s">
        <v>219</v>
      </c>
      <c r="M3" s="222"/>
      <c r="N3" s="226" t="s">
        <v>219</v>
      </c>
      <c r="O3" s="129"/>
      <c r="P3" s="226" t="s">
        <v>219</v>
      </c>
      <c r="Q3" s="222"/>
      <c r="R3" s="226" t="s">
        <v>219</v>
      </c>
      <c r="S3" s="129"/>
      <c r="T3" s="226" t="s">
        <v>219</v>
      </c>
      <c r="U3" s="129"/>
      <c r="V3" s="226" t="s">
        <v>219</v>
      </c>
      <c r="W3" s="129"/>
      <c r="X3" s="226" t="s">
        <v>219</v>
      </c>
      <c r="Y3" s="129"/>
    </row>
    <row r="4" spans="1:36" ht="12.15" hidden="1" customHeight="1" x14ac:dyDescent="0.3">
      <c r="A4" s="232"/>
      <c r="B4" s="233"/>
      <c r="C4" s="233"/>
      <c r="D4" s="234"/>
      <c r="E4" s="232"/>
      <c r="F4" s="226" t="s">
        <v>106</v>
      </c>
      <c r="G4" s="235"/>
      <c r="H4" s="226" t="s">
        <v>191</v>
      </c>
      <c r="I4" s="129"/>
      <c r="J4" s="226" t="s">
        <v>100</v>
      </c>
      <c r="K4" s="129"/>
      <c r="L4" s="226" t="s">
        <v>150</v>
      </c>
      <c r="M4" s="222"/>
      <c r="N4" s="226" t="s">
        <v>192</v>
      </c>
      <c r="O4" s="129"/>
      <c r="P4" s="226" t="s">
        <v>195</v>
      </c>
      <c r="Q4" s="222"/>
      <c r="R4" s="226" t="s">
        <v>193</v>
      </c>
      <c r="S4" s="129"/>
      <c r="T4" s="226" t="s">
        <v>194</v>
      </c>
      <c r="U4" s="129"/>
      <c r="V4" s="226" t="s">
        <v>196</v>
      </c>
      <c r="W4" s="129"/>
      <c r="X4" s="226" t="s">
        <v>248</v>
      </c>
      <c r="Y4" s="129"/>
    </row>
    <row r="5" spans="1:36" ht="12.15" hidden="1" customHeight="1" x14ac:dyDescent="0.3">
      <c r="A5" s="98"/>
      <c r="B5" s="135"/>
      <c r="C5" s="135"/>
      <c r="D5" s="207"/>
      <c r="E5" s="97"/>
      <c r="F5" s="226" t="s">
        <v>221</v>
      </c>
      <c r="G5" s="96"/>
      <c r="H5" s="226" t="s">
        <v>221</v>
      </c>
      <c r="I5" s="95"/>
      <c r="J5" s="226" t="s">
        <v>221</v>
      </c>
      <c r="K5" s="95"/>
      <c r="L5" s="226" t="s">
        <v>221</v>
      </c>
      <c r="M5" s="221"/>
      <c r="N5" s="226" t="s">
        <v>221</v>
      </c>
      <c r="O5" s="95"/>
      <c r="P5" s="226" t="s">
        <v>221</v>
      </c>
      <c r="Q5" s="221"/>
      <c r="R5" s="226" t="s">
        <v>221</v>
      </c>
      <c r="S5" s="95"/>
      <c r="T5" s="226" t="s">
        <v>221</v>
      </c>
      <c r="U5" s="95"/>
      <c r="V5" s="226" t="s">
        <v>221</v>
      </c>
      <c r="W5" s="95"/>
      <c r="X5" s="226" t="s">
        <v>221</v>
      </c>
      <c r="Y5" s="95"/>
    </row>
    <row r="6" spans="1:36" ht="12.75" customHeight="1" thickTop="1" x14ac:dyDescent="0.3">
      <c r="A6" s="100" t="str">
        <f t="shared" ref="A6:A16" si="0">VLOOKUP(E6,VL_2020,2,FALSE)</f>
        <v>Dekalb DKC 112-12RIB</v>
      </c>
      <c r="B6" s="140" t="str">
        <f t="shared" ref="B6:B16" si="1">VLOOKUP(E6,VL_2020,3,FALSE)</f>
        <v>RR</v>
      </c>
      <c r="C6" s="140" t="str">
        <f t="shared" ref="C6:C16" si="2">VLOOKUP(E6,VL_2020,4,FALSE)</f>
        <v>TRE</v>
      </c>
      <c r="D6" s="209">
        <f t="shared" ref="D6:D16" si="3">AJ6</f>
        <v>0.625</v>
      </c>
      <c r="E6" s="272" t="s">
        <v>282</v>
      </c>
      <c r="F6" s="199" cm="1">
        <f t="array" ref="F6">_xlfn.XLOOKUP(1,(LSM!$A$2:$A$370=F$4)*(LSM!$T$2:$T$370=F$5)*(LSM!$B$2:$B$370=$E6),LSM!$C$2:$C$370,"")</f>
        <v>241.25</v>
      </c>
      <c r="G6" s="152" t="str" cm="1">
        <f t="array" ref="G6">_xlfn.XLOOKUP(1,(LSM!$A$2:$A$370=F$4)*(LSM!$T$2:$T$370=F$5)*(LSM!$B$2:$B$370=$E6),LSM!$D$2:$D$370,"")</f>
        <v>A</v>
      </c>
      <c r="H6" s="199" cm="1">
        <f t="array" ref="H6">_xlfn.XLOOKUP(1,(LSM!$A$2:$A$370=H$4)*(LSM!$T$2:$T$370=H$5)*(LSM!$B$2:$B$370=$E6),LSM!$C$2:$C$370,"")</f>
        <v>277.19</v>
      </c>
      <c r="I6" s="152" t="str" cm="1">
        <f t="array" ref="I6">_xlfn.XLOOKUP(1,(LSM!$A$2:$A$370=H$4)*(LSM!$T$2:$T$370=H$5)*(LSM!$B$2:$B$370=$E6),LSM!$D$2:$D$370,"")</f>
        <v>A</v>
      </c>
      <c r="J6" s="199" cm="1">
        <f t="array" ref="J6">_xlfn.XLOOKUP(1,(LSM!$A$2:$A$370=J$4)*(LSM!$T$2:$T$370=J$5)*(LSM!$B$2:$B$370=$E6),LSM!$C$2:$C$370,"")</f>
        <v>246.19</v>
      </c>
      <c r="K6" s="152" t="str" cm="1">
        <f t="array" ref="K6">_xlfn.XLOOKUP(1,(LSM!$A$2:$A$370=J$4)*(LSM!$T$2:$T$370=J$5)*(LSM!$B$2:$B$370=$E6),LSM!$D$2:$D$370,"")</f>
        <v>A</v>
      </c>
      <c r="L6" s="199" cm="1">
        <f t="array" ref="L6">_xlfn.XLOOKUP(1,(LSM!$A$2:$A$370=L$4)*(LSM!$T$2:$T$370=L$5)*(LSM!$B$2:$B$370=$E6),LSM!$C$2:$C$370,"")</f>
        <v>276.33</v>
      </c>
      <c r="M6" s="211" t="str" cm="1">
        <f t="array" ref="M6">_xlfn.XLOOKUP(1,(LSM!$A$2:$A$370=L$4)*(LSM!$T$2:$T$370=L$5)*(LSM!$B$2:$B$370=$E6),LSM!$D$2:$D$370,"")</f>
        <v>A</v>
      </c>
      <c r="N6" s="199" cm="1">
        <f t="array" ref="N6">_xlfn.XLOOKUP(1,(LSM!$A$2:$A$370=N$4)*(LSM!$T$2:$T$370=N$5)*(LSM!$B$2:$B$370=$E6),LSM!$C$2:$C$370,"")</f>
        <v>195.14</v>
      </c>
      <c r="O6" s="152" t="str" cm="1">
        <f t="array" ref="O6">_xlfn.XLOOKUP(1,(LSM!$A$2:$A$370=N$4)*(LSM!$T$2:$T$370=N$5)*(LSM!$B$2:$B$370=$E6),LSM!$D$2:$D$370,"")</f>
        <v>AB</v>
      </c>
      <c r="P6" s="199" cm="1">
        <f t="array" ref="P6">_xlfn.XLOOKUP(1,(LSM!$A$2:$A$370=P$4)*(LSM!$T$2:$T$370=P$5)*(LSM!$B$2:$B$370=$E6),LSM!$C$2:$C$370,"")</f>
        <v>206.06</v>
      </c>
      <c r="Q6" s="211" t="str" cm="1">
        <f t="array" ref="Q6">_xlfn.XLOOKUP(1,(LSM!$A$2:$A$370=P$4)*(LSM!$T$2:$T$370=P$5)*(LSM!$B$2:$B$370=$E6),LSM!$D$2:$D$370,"")</f>
        <v>A</v>
      </c>
      <c r="R6" s="199" cm="1">
        <f t="array" ref="R6">_xlfn.XLOOKUP(1,(LSM!$A$2:$A$370=R$4)*(LSM!$T$2:$T$370=R$5)*(LSM!$B$2:$B$370=$E6),LSM!$C$2:$C$370,"")</f>
        <v>249.8</v>
      </c>
      <c r="S6" s="152" t="str" cm="1">
        <f t="array" ref="S6">_xlfn.XLOOKUP(1,(LSM!$A$2:$A$370=R$4)*(LSM!$T$2:$T$370=R$5)*(LSM!$B$2:$B$370=$E6),LSM!$D$2:$D$370,"")</f>
        <v>A</v>
      </c>
      <c r="T6" s="199" cm="1">
        <f t="array" ref="T6">_xlfn.XLOOKUP(1,(LSM!$A$2:$A$370=T$4)*(LSM!$T$2:$T$370=T$5)*(LSM!$B$2:$B$370=$E6),LSM!$C$2:$C$370,"")</f>
        <v>254.16</v>
      </c>
      <c r="U6" s="152" t="str" cm="1">
        <f t="array" ref="U6">_xlfn.XLOOKUP(1,(LSM!$A$2:$A$370=T$4)*(LSM!$T$2:$T$370=T$5)*(LSM!$B$2:$B$370=$E6),LSM!$D$2:$D$370,"")</f>
        <v>A</v>
      </c>
      <c r="V6" s="199" cm="1">
        <f t="array" ref="V6">_xlfn.XLOOKUP(1,(LSM!$A$2:$A$370=V$4)*(LSM!$T$2:$T$370=V$5)*(LSM!$B$2:$B$370=$E6),LSM!$C$2:$C$370,"")</f>
        <v>224.27</v>
      </c>
      <c r="W6" s="152" t="str" cm="1">
        <f t="array" ref="W6">_xlfn.XLOOKUP(1,(LSM!$A$2:$A$370=V$4)*(LSM!$T$2:$T$370=V$5)*(LSM!$B$2:$B$370=$E6),LSM!$D$2:$D$370,"")</f>
        <v>A</v>
      </c>
      <c r="X6" s="199" t="str" cm="1">
        <f t="array" ref="X6">_xlfn.XLOOKUP(1,(LSM!$A$2:$A$370=X$4)*(LSM!$T$2:$T$370=X$5)*(LSM!$B$2:$B$370=$E6),LSM!$C$2:$C$370,"")</f>
        <v/>
      </c>
      <c r="Y6" s="152" t="str" cm="1">
        <f t="array" ref="Y6">_xlfn.XLOOKUP(1,(LSM!$A$2:$A$370=X$4)*(LSM!$T$2:$T$370=X$5)*(LSM!$B$2:$B$370=$E6),LSM!$D$2:$D$370,"")</f>
        <v/>
      </c>
      <c r="AA6" s="30">
        <f t="shared" ref="AA6:AA16" si="4">IF(H6&gt;H$17,1,0)</f>
        <v>1</v>
      </c>
      <c r="AB6" s="30">
        <f t="shared" ref="AB6:AB16" si="5">IF(J6&gt;J$17,1,0)</f>
        <v>0</v>
      </c>
      <c r="AC6" s="30">
        <f t="shared" ref="AC6:AC16" si="6">IF(L6&gt;L$17,1,0)</f>
        <v>1</v>
      </c>
      <c r="AD6" s="30">
        <f t="shared" ref="AD6:AD16" si="7">IF(N6&gt;N$17,1,0)</f>
        <v>1</v>
      </c>
      <c r="AE6" s="30">
        <f t="shared" ref="AE6:AE16" si="8">IF(P6&gt;P$17,1,0)</f>
        <v>1</v>
      </c>
      <c r="AF6" s="30">
        <f t="shared" ref="AF6:AF16" si="9">IF(R6&gt;R$17,1,0)</f>
        <v>0</v>
      </c>
      <c r="AG6" s="30">
        <f t="shared" ref="AG6:AG16" si="10">IF(T6&gt;T$17,1,0)</f>
        <v>0</v>
      </c>
      <c r="AH6" s="30">
        <f t="shared" ref="AH6:AH16" si="11">IF(V6&gt;V$17,1,0)</f>
        <v>1</v>
      </c>
      <c r="AJ6" s="30">
        <f t="shared" ref="AJ6:AJ16" si="12">SUM(AA6:AI6)/COUNT(AA6:AI6)</f>
        <v>0.625</v>
      </c>
    </row>
    <row r="7" spans="1:36" ht="12.75" customHeight="1" x14ac:dyDescent="0.3">
      <c r="A7" s="101" t="str">
        <f t="shared" si="0"/>
        <v>Great Heart HT-7335TRE</v>
      </c>
      <c r="B7" s="132" t="str">
        <f t="shared" si="1"/>
        <v>TRE</v>
      </c>
      <c r="C7" s="132" t="str">
        <f t="shared" si="2"/>
        <v>TRE</v>
      </c>
      <c r="D7" s="209">
        <f t="shared" si="3"/>
        <v>0.625</v>
      </c>
      <c r="E7" s="273" t="s">
        <v>188</v>
      </c>
      <c r="F7" s="176" cm="1">
        <f t="array" ref="F7">_xlfn.XLOOKUP(1,(LSM!$A$2:$A$370=F$4)*(LSM!$T$2:$T$370=F$5)*(LSM!$B$2:$B$370=$E7),LSM!$C$2:$C$370,"")</f>
        <v>240.81</v>
      </c>
      <c r="G7" s="153" t="str" cm="1">
        <f t="array" ref="G7">_xlfn.XLOOKUP(1,(LSM!$A$2:$A$370=F$4)*(LSM!$T$2:$T$370=F$5)*(LSM!$B$2:$B$370=$E7),LSM!$D$2:$D$370,"")</f>
        <v>A</v>
      </c>
      <c r="H7" s="176" cm="1">
        <f t="array" ref="H7">_xlfn.XLOOKUP(1,(LSM!$A$2:$A$370=H$4)*(LSM!$T$2:$T$370=H$5)*(LSM!$B$2:$B$370=$E7),LSM!$C$2:$C$370,"")</f>
        <v>285.19</v>
      </c>
      <c r="I7" s="153" t="str" cm="1">
        <f t="array" ref="I7">_xlfn.XLOOKUP(1,(LSM!$A$2:$A$370=H$4)*(LSM!$T$2:$T$370=H$5)*(LSM!$B$2:$B$370=$E7),LSM!$D$2:$D$370,"")</f>
        <v>A</v>
      </c>
      <c r="J7" s="176" cm="1">
        <f t="array" ref="J7">_xlfn.XLOOKUP(1,(LSM!$A$2:$A$370=J$4)*(LSM!$T$2:$T$370=J$5)*(LSM!$B$2:$B$370=$E7),LSM!$C$2:$C$370,"")</f>
        <v>231.22</v>
      </c>
      <c r="K7" s="153" t="str" cm="1">
        <f t="array" ref="K7">_xlfn.XLOOKUP(1,(LSM!$A$2:$A$370=J$4)*(LSM!$T$2:$T$370=J$5)*(LSM!$B$2:$B$370=$E7),LSM!$D$2:$D$370,"")</f>
        <v>A</v>
      </c>
      <c r="L7" s="176" cm="1">
        <f t="array" ref="L7">_xlfn.XLOOKUP(1,(LSM!$A$2:$A$370=L$4)*(LSM!$T$2:$T$370=L$5)*(LSM!$B$2:$B$370=$E7),LSM!$C$2:$C$370,"")</f>
        <v>252.83</v>
      </c>
      <c r="M7" s="212" t="str" cm="1">
        <f t="array" ref="M7">_xlfn.XLOOKUP(1,(LSM!$A$2:$A$370=L$4)*(LSM!$T$2:$T$370=L$5)*(LSM!$B$2:$B$370=$E7),LSM!$D$2:$D$370,"")</f>
        <v>A</v>
      </c>
      <c r="N7" s="176" cm="1">
        <f t="array" ref="N7">_xlfn.XLOOKUP(1,(LSM!$A$2:$A$370=N$4)*(LSM!$T$2:$T$370=N$5)*(LSM!$B$2:$B$370=$E7),LSM!$C$2:$C$370,"")</f>
        <v>199.63</v>
      </c>
      <c r="O7" s="153" t="str" cm="1">
        <f t="array" ref="O7">_xlfn.XLOOKUP(1,(LSM!$A$2:$A$370=N$4)*(LSM!$T$2:$T$370=N$5)*(LSM!$B$2:$B$370=$E7),LSM!$D$2:$D$370,"")</f>
        <v>A</v>
      </c>
      <c r="P7" s="176" cm="1">
        <f t="array" ref="P7">_xlfn.XLOOKUP(1,(LSM!$A$2:$A$370=P$4)*(LSM!$T$2:$T$370=P$5)*(LSM!$B$2:$B$370=$E7),LSM!$C$2:$C$370,"")</f>
        <v>178.46</v>
      </c>
      <c r="Q7" s="212" t="str" cm="1">
        <f t="array" ref="Q7">_xlfn.XLOOKUP(1,(LSM!$A$2:$A$370=P$4)*(LSM!$T$2:$T$370=P$5)*(LSM!$B$2:$B$370=$E7),LSM!$D$2:$D$370,"")</f>
        <v>A</v>
      </c>
      <c r="R7" s="176" cm="1">
        <f t="array" ref="R7">_xlfn.XLOOKUP(1,(LSM!$A$2:$A$370=R$4)*(LSM!$T$2:$T$370=R$5)*(LSM!$B$2:$B$370=$E7),LSM!$C$2:$C$370,"")</f>
        <v>263.52</v>
      </c>
      <c r="S7" s="153" t="str" cm="1">
        <f t="array" ref="S7">_xlfn.XLOOKUP(1,(LSM!$A$2:$A$370=R$4)*(LSM!$T$2:$T$370=R$5)*(LSM!$B$2:$B$370=$E7),LSM!$D$2:$D$370,"")</f>
        <v>A</v>
      </c>
      <c r="T7" s="176" cm="1">
        <f t="array" ref="T7">_xlfn.XLOOKUP(1,(LSM!$A$2:$A$370=T$4)*(LSM!$T$2:$T$370=T$5)*(LSM!$B$2:$B$370=$E7),LSM!$C$2:$C$370,"")</f>
        <v>268.33</v>
      </c>
      <c r="U7" s="153" t="str" cm="1">
        <f t="array" ref="U7">_xlfn.XLOOKUP(1,(LSM!$A$2:$A$370=T$4)*(LSM!$T$2:$T$370=T$5)*(LSM!$B$2:$B$370=$E7),LSM!$D$2:$D$370,"")</f>
        <v>A</v>
      </c>
      <c r="V7" s="176" cm="1">
        <f t="array" ref="V7">_xlfn.XLOOKUP(1,(LSM!$A$2:$A$370=V$4)*(LSM!$T$2:$T$370=V$5)*(LSM!$B$2:$B$370=$E7),LSM!$C$2:$C$370,"")</f>
        <v>247.34</v>
      </c>
      <c r="W7" s="153" t="str" cm="1">
        <f t="array" ref="W7">_xlfn.XLOOKUP(1,(LSM!$A$2:$A$370=V$4)*(LSM!$T$2:$T$370=V$5)*(LSM!$B$2:$B$370=$E7),LSM!$D$2:$D$370,"")</f>
        <v>A</v>
      </c>
      <c r="X7" s="176" t="str" cm="1">
        <f t="array" ref="X7">_xlfn.XLOOKUP(1,(LSM!$A$2:$A$370=X$4)*(LSM!$T$2:$T$370=X$5)*(LSM!$B$2:$B$370=$E7),LSM!$C$2:$C$370,"")</f>
        <v/>
      </c>
      <c r="Y7" s="153" t="str" cm="1">
        <f t="array" ref="Y7">_xlfn.XLOOKUP(1,(LSM!$A$2:$A$370=X$4)*(LSM!$T$2:$T$370=X$5)*(LSM!$B$2:$B$370=$E7),LSM!$D$2:$D$370,"")</f>
        <v/>
      </c>
      <c r="AA7" s="30">
        <f t="shared" si="4"/>
        <v>1</v>
      </c>
      <c r="AB7" s="30">
        <f t="shared" si="5"/>
        <v>0</v>
      </c>
      <c r="AC7" s="30">
        <f t="shared" si="6"/>
        <v>0</v>
      </c>
      <c r="AD7" s="30">
        <f t="shared" si="7"/>
        <v>1</v>
      </c>
      <c r="AE7" s="30">
        <f t="shared" si="8"/>
        <v>0</v>
      </c>
      <c r="AF7" s="30">
        <f t="shared" si="9"/>
        <v>1</v>
      </c>
      <c r="AG7" s="30">
        <f t="shared" si="10"/>
        <v>1</v>
      </c>
      <c r="AH7" s="30">
        <f t="shared" si="11"/>
        <v>1</v>
      </c>
      <c r="AJ7" s="30">
        <f t="shared" si="12"/>
        <v>0.625</v>
      </c>
    </row>
    <row r="8" spans="1:36" ht="12.75" customHeight="1" x14ac:dyDescent="0.3">
      <c r="A8" s="101" t="str">
        <f t="shared" si="0"/>
        <v>Revere 113-T73</v>
      </c>
      <c r="B8" s="132" t="str">
        <f t="shared" si="1"/>
        <v>RR</v>
      </c>
      <c r="C8" s="132" t="str">
        <f t="shared" si="2"/>
        <v>TRE</v>
      </c>
      <c r="D8" s="209">
        <f t="shared" si="3"/>
        <v>0.75</v>
      </c>
      <c r="E8" s="273" t="s">
        <v>287</v>
      </c>
      <c r="F8" s="176" cm="1">
        <f t="array" ref="F8">_xlfn.XLOOKUP(1,(LSM!$A$2:$A$370=F$4)*(LSM!$T$2:$T$370=F$5)*(LSM!$B$2:$B$370=$E8),LSM!$C$2:$C$370,"")</f>
        <v>239.39</v>
      </c>
      <c r="G8" s="153" t="str" cm="1">
        <f t="array" ref="G8">_xlfn.XLOOKUP(1,(LSM!$A$2:$A$370=F$4)*(LSM!$T$2:$T$370=F$5)*(LSM!$B$2:$B$370=$E8),LSM!$D$2:$D$370,"")</f>
        <v>A</v>
      </c>
      <c r="H8" s="176" cm="1">
        <f t="array" ref="H8">_xlfn.XLOOKUP(1,(LSM!$A$2:$A$370=H$4)*(LSM!$T$2:$T$370=H$5)*(LSM!$B$2:$B$370=$E8),LSM!$C$2:$C$370,"")</f>
        <v>262.92</v>
      </c>
      <c r="I8" s="153" t="str" cm="1">
        <f t="array" ref="I8">_xlfn.XLOOKUP(1,(LSM!$A$2:$A$370=H$4)*(LSM!$T$2:$T$370=H$5)*(LSM!$B$2:$B$370=$E8),LSM!$D$2:$D$370,"")</f>
        <v>A</v>
      </c>
      <c r="J8" s="176" cm="1">
        <f t="array" ref="J8">_xlfn.XLOOKUP(1,(LSM!$A$2:$A$370=J$4)*(LSM!$T$2:$T$370=J$5)*(LSM!$B$2:$B$370=$E8),LSM!$C$2:$C$370,"")</f>
        <v>262.87</v>
      </c>
      <c r="K8" s="153" t="str" cm="1">
        <f t="array" ref="K8">_xlfn.XLOOKUP(1,(LSM!$A$2:$A$370=J$4)*(LSM!$T$2:$T$370=J$5)*(LSM!$B$2:$B$370=$E8),LSM!$D$2:$D$370,"")</f>
        <v>A</v>
      </c>
      <c r="L8" s="176" cm="1">
        <f t="array" ref="L8">_xlfn.XLOOKUP(1,(LSM!$A$2:$A$370=L$4)*(LSM!$T$2:$T$370=L$5)*(LSM!$B$2:$B$370=$E8),LSM!$C$2:$C$370,"")</f>
        <v>273.63</v>
      </c>
      <c r="M8" s="212" t="str" cm="1">
        <f t="array" ref="M8">_xlfn.XLOOKUP(1,(LSM!$A$2:$A$370=L$4)*(LSM!$T$2:$T$370=L$5)*(LSM!$B$2:$B$370=$E8),LSM!$D$2:$D$370,"")</f>
        <v>A</v>
      </c>
      <c r="N8" s="176" cm="1">
        <f t="array" ref="N8">_xlfn.XLOOKUP(1,(LSM!$A$2:$A$370=N$4)*(LSM!$T$2:$T$370=N$5)*(LSM!$B$2:$B$370=$E8),LSM!$C$2:$C$370,"")</f>
        <v>168.53</v>
      </c>
      <c r="O8" s="153" t="str" cm="1">
        <f t="array" ref="O8">_xlfn.XLOOKUP(1,(LSM!$A$2:$A$370=N$4)*(LSM!$T$2:$T$370=N$5)*(LSM!$B$2:$B$370=$E8),LSM!$D$2:$D$370,"")</f>
        <v>A-D</v>
      </c>
      <c r="P8" s="176" cm="1">
        <f t="array" ref="P8">_xlfn.XLOOKUP(1,(LSM!$A$2:$A$370=P$4)*(LSM!$T$2:$T$370=P$5)*(LSM!$B$2:$B$370=$E8),LSM!$C$2:$C$370,"")</f>
        <v>196.5</v>
      </c>
      <c r="Q8" s="212" t="str" cm="1">
        <f t="array" ref="Q8">_xlfn.XLOOKUP(1,(LSM!$A$2:$A$370=P$4)*(LSM!$T$2:$T$370=P$5)*(LSM!$B$2:$B$370=$E8),LSM!$D$2:$D$370,"")</f>
        <v>A</v>
      </c>
      <c r="R8" s="176" cm="1">
        <f t="array" ref="R8">_xlfn.XLOOKUP(1,(LSM!$A$2:$A$370=R$4)*(LSM!$T$2:$T$370=R$5)*(LSM!$B$2:$B$370=$E8),LSM!$C$2:$C$370,"")</f>
        <v>271.68</v>
      </c>
      <c r="S8" s="153" t="str" cm="1">
        <f t="array" ref="S8">_xlfn.XLOOKUP(1,(LSM!$A$2:$A$370=R$4)*(LSM!$T$2:$T$370=R$5)*(LSM!$B$2:$B$370=$E8),LSM!$D$2:$D$370,"")</f>
        <v>A</v>
      </c>
      <c r="T8" s="176" cm="1">
        <f t="array" ref="T8">_xlfn.XLOOKUP(1,(LSM!$A$2:$A$370=T$4)*(LSM!$T$2:$T$370=T$5)*(LSM!$B$2:$B$370=$E8),LSM!$C$2:$C$370,"")</f>
        <v>257.12</v>
      </c>
      <c r="U8" s="153" t="str" cm="1">
        <f t="array" ref="U8">_xlfn.XLOOKUP(1,(LSM!$A$2:$A$370=T$4)*(LSM!$T$2:$T$370=T$5)*(LSM!$B$2:$B$370=$E8),LSM!$D$2:$D$370,"")</f>
        <v>A</v>
      </c>
      <c r="V8" s="176" cm="1">
        <f t="array" ref="V8">_xlfn.XLOOKUP(1,(LSM!$A$2:$A$370=V$4)*(LSM!$T$2:$T$370=V$5)*(LSM!$B$2:$B$370=$E8),LSM!$C$2:$C$370,"")</f>
        <v>225.13</v>
      </c>
      <c r="W8" s="153" t="str" cm="1">
        <f t="array" ref="W8">_xlfn.XLOOKUP(1,(LSM!$A$2:$A$370=V$4)*(LSM!$T$2:$T$370=V$5)*(LSM!$B$2:$B$370=$E8),LSM!$D$2:$D$370,"")</f>
        <v>A</v>
      </c>
      <c r="X8" s="176" t="str" cm="1">
        <f t="array" ref="X8">_xlfn.XLOOKUP(1,(LSM!$A$2:$A$370=X$4)*(LSM!$T$2:$T$370=X$5)*(LSM!$B$2:$B$370=$E8),LSM!$C$2:$C$370,"")</f>
        <v/>
      </c>
      <c r="Y8" s="153" t="str" cm="1">
        <f t="array" ref="Y8">_xlfn.XLOOKUP(1,(LSM!$A$2:$A$370=X$4)*(LSM!$T$2:$T$370=X$5)*(LSM!$B$2:$B$370=$E8),LSM!$D$2:$D$370,"")</f>
        <v/>
      </c>
      <c r="AA8" s="30">
        <f t="shared" si="4"/>
        <v>1</v>
      </c>
      <c r="AB8" s="30">
        <f t="shared" si="5"/>
        <v>1</v>
      </c>
      <c r="AC8" s="30">
        <f t="shared" si="6"/>
        <v>1</v>
      </c>
      <c r="AD8" s="30">
        <f t="shared" si="7"/>
        <v>0</v>
      </c>
      <c r="AE8" s="30">
        <f t="shared" si="8"/>
        <v>1</v>
      </c>
      <c r="AF8" s="30">
        <f t="shared" si="9"/>
        <v>1</v>
      </c>
      <c r="AG8" s="30">
        <f t="shared" si="10"/>
        <v>0</v>
      </c>
      <c r="AH8" s="30">
        <f t="shared" si="11"/>
        <v>1</v>
      </c>
      <c r="AJ8" s="30">
        <f t="shared" si="12"/>
        <v>0.75</v>
      </c>
    </row>
    <row r="9" spans="1:36" ht="12.75" customHeight="1" x14ac:dyDescent="0.3">
      <c r="A9" s="101" t="str">
        <f t="shared" si="0"/>
        <v>Dyna-Gro D52TC66RIB</v>
      </c>
      <c r="B9" s="132" t="str">
        <f t="shared" si="1"/>
        <v>RR</v>
      </c>
      <c r="C9" s="132" t="str">
        <f t="shared" si="2"/>
        <v>TRE</v>
      </c>
      <c r="D9" s="209">
        <f t="shared" si="3"/>
        <v>0.625</v>
      </c>
      <c r="E9" s="273" t="s">
        <v>190</v>
      </c>
      <c r="F9" s="176" cm="1">
        <f t="array" ref="F9">_xlfn.XLOOKUP(1,(LSM!$A$2:$A$370=F$4)*(LSM!$T$2:$T$370=F$5)*(LSM!$B$2:$B$370=$E9),LSM!$C$2:$C$370,"")</f>
        <v>238.38</v>
      </c>
      <c r="G9" s="153" t="str" cm="1">
        <f t="array" ref="G9">_xlfn.XLOOKUP(1,(LSM!$A$2:$A$370=F$4)*(LSM!$T$2:$T$370=F$5)*(LSM!$B$2:$B$370=$E9),LSM!$D$2:$D$370,"")</f>
        <v>A</v>
      </c>
      <c r="H9" s="176" cm="1">
        <f t="array" ref="H9">_xlfn.XLOOKUP(1,(LSM!$A$2:$A$370=H$4)*(LSM!$T$2:$T$370=H$5)*(LSM!$B$2:$B$370=$E9),LSM!$C$2:$C$370,"")</f>
        <v>266.58999999999997</v>
      </c>
      <c r="I9" s="153" t="str" cm="1">
        <f t="array" ref="I9">_xlfn.XLOOKUP(1,(LSM!$A$2:$A$370=H$4)*(LSM!$T$2:$T$370=H$5)*(LSM!$B$2:$B$370=$E9),LSM!$D$2:$D$370,"")</f>
        <v>A</v>
      </c>
      <c r="J9" s="176" cm="1">
        <f t="array" ref="J9">_xlfn.XLOOKUP(1,(LSM!$A$2:$A$370=J$4)*(LSM!$T$2:$T$370=J$5)*(LSM!$B$2:$B$370=$E9),LSM!$C$2:$C$370,"")</f>
        <v>251.24</v>
      </c>
      <c r="K9" s="153" t="str" cm="1">
        <f t="array" ref="K9">_xlfn.XLOOKUP(1,(LSM!$A$2:$A$370=J$4)*(LSM!$T$2:$T$370=J$5)*(LSM!$B$2:$B$370=$E9),LSM!$D$2:$D$370,"")</f>
        <v>A</v>
      </c>
      <c r="L9" s="176" cm="1">
        <f t="array" ref="L9">_xlfn.XLOOKUP(1,(LSM!$A$2:$A$370=L$4)*(LSM!$T$2:$T$370=L$5)*(LSM!$B$2:$B$370=$E9),LSM!$C$2:$C$370,"")</f>
        <v>226.55</v>
      </c>
      <c r="M9" s="212" t="str" cm="1">
        <f t="array" ref="M9">_xlfn.XLOOKUP(1,(LSM!$A$2:$A$370=L$4)*(LSM!$T$2:$T$370=L$5)*(LSM!$B$2:$B$370=$E9),LSM!$D$2:$D$370,"")</f>
        <v>A</v>
      </c>
      <c r="N9" s="176" cm="1">
        <f t="array" ref="N9">_xlfn.XLOOKUP(1,(LSM!$A$2:$A$370=N$4)*(LSM!$T$2:$T$370=N$5)*(LSM!$B$2:$B$370=$E9),LSM!$C$2:$C$370,"")</f>
        <v>195.32</v>
      </c>
      <c r="O9" s="153" t="str" cm="1">
        <f t="array" ref="O9">_xlfn.XLOOKUP(1,(LSM!$A$2:$A$370=N$4)*(LSM!$T$2:$T$370=N$5)*(LSM!$B$2:$B$370=$E9),LSM!$D$2:$D$370,"")</f>
        <v>AB</v>
      </c>
      <c r="P9" s="176" cm="1">
        <f t="array" ref="P9">_xlfn.XLOOKUP(1,(LSM!$A$2:$A$370=P$4)*(LSM!$T$2:$T$370=P$5)*(LSM!$B$2:$B$370=$E9),LSM!$C$2:$C$370,"")</f>
        <v>199.09</v>
      </c>
      <c r="Q9" s="212" t="str" cm="1">
        <f t="array" ref="Q9">_xlfn.XLOOKUP(1,(LSM!$A$2:$A$370=P$4)*(LSM!$T$2:$T$370=P$5)*(LSM!$B$2:$B$370=$E9),LSM!$D$2:$D$370,"")</f>
        <v>A</v>
      </c>
      <c r="R9" s="176" cm="1">
        <f t="array" ref="R9">_xlfn.XLOOKUP(1,(LSM!$A$2:$A$370=R$4)*(LSM!$T$2:$T$370=R$5)*(LSM!$B$2:$B$370=$E9),LSM!$C$2:$C$370,"")</f>
        <v>265.48</v>
      </c>
      <c r="S9" s="153" t="str" cm="1">
        <f t="array" ref="S9">_xlfn.XLOOKUP(1,(LSM!$A$2:$A$370=R$4)*(LSM!$T$2:$T$370=R$5)*(LSM!$B$2:$B$370=$E9),LSM!$D$2:$D$370,"")</f>
        <v>A</v>
      </c>
      <c r="T9" s="176" cm="1">
        <f t="array" ref="T9">_xlfn.XLOOKUP(1,(LSM!$A$2:$A$370=T$4)*(LSM!$T$2:$T$370=T$5)*(LSM!$B$2:$B$370=$E9),LSM!$C$2:$C$370,"")</f>
        <v>253.32</v>
      </c>
      <c r="U9" s="153" t="str" cm="1">
        <f t="array" ref="U9">_xlfn.XLOOKUP(1,(LSM!$A$2:$A$370=T$4)*(LSM!$T$2:$T$370=T$5)*(LSM!$B$2:$B$370=$E9),LSM!$D$2:$D$370,"")</f>
        <v>A</v>
      </c>
      <c r="V9" s="176" cm="1">
        <f t="array" ref="V9">_xlfn.XLOOKUP(1,(LSM!$A$2:$A$370=V$4)*(LSM!$T$2:$T$370=V$5)*(LSM!$B$2:$B$370=$E9),LSM!$C$2:$C$370,"")</f>
        <v>255.26</v>
      </c>
      <c r="W9" s="153" t="str" cm="1">
        <f t="array" ref="W9">_xlfn.XLOOKUP(1,(LSM!$A$2:$A$370=V$4)*(LSM!$T$2:$T$370=V$5)*(LSM!$B$2:$B$370=$E9),LSM!$D$2:$D$370,"")</f>
        <v>A</v>
      </c>
      <c r="X9" s="176" t="str" cm="1">
        <f t="array" ref="X9">_xlfn.XLOOKUP(1,(LSM!$A$2:$A$370=X$4)*(LSM!$T$2:$T$370=X$5)*(LSM!$B$2:$B$370=$E9),LSM!$C$2:$C$370,"")</f>
        <v/>
      </c>
      <c r="Y9" s="153" t="str" cm="1">
        <f t="array" ref="Y9">_xlfn.XLOOKUP(1,(LSM!$A$2:$A$370=X$4)*(LSM!$T$2:$T$370=X$5)*(LSM!$B$2:$B$370=$E9),LSM!$D$2:$D$370,"")</f>
        <v/>
      </c>
      <c r="AA9" s="30">
        <f t="shared" si="4"/>
        <v>1</v>
      </c>
      <c r="AB9" s="30">
        <f t="shared" si="5"/>
        <v>0</v>
      </c>
      <c r="AC9" s="30">
        <f t="shared" si="6"/>
        <v>0</v>
      </c>
      <c r="AD9" s="30">
        <f t="shared" si="7"/>
        <v>1</v>
      </c>
      <c r="AE9" s="30">
        <f t="shared" si="8"/>
        <v>1</v>
      </c>
      <c r="AF9" s="30">
        <f t="shared" si="9"/>
        <v>1</v>
      </c>
      <c r="AG9" s="30">
        <f t="shared" si="10"/>
        <v>0</v>
      </c>
      <c r="AH9" s="30">
        <f t="shared" si="11"/>
        <v>1</v>
      </c>
      <c r="AJ9" s="30">
        <f t="shared" si="12"/>
        <v>0.625</v>
      </c>
    </row>
    <row r="10" spans="1:36" ht="12.75" customHeight="1" x14ac:dyDescent="0.3">
      <c r="A10" s="31" t="str">
        <f t="shared" si="0"/>
        <v>Innvictis A1254T</v>
      </c>
      <c r="B10" s="131" t="str">
        <f t="shared" si="1"/>
        <v>RR</v>
      </c>
      <c r="C10" s="131" t="str">
        <f t="shared" si="2"/>
        <v>TRE</v>
      </c>
      <c r="D10" s="208">
        <f t="shared" si="3"/>
        <v>0.75</v>
      </c>
      <c r="E10" s="273" t="s">
        <v>189</v>
      </c>
      <c r="F10" s="178" cm="1">
        <f t="array" ref="F10">_xlfn.XLOOKUP(1,(LSM!$A$2:$A$370=F$4)*(LSM!$T$2:$T$370=F$5)*(LSM!$B$2:$B$370=$E10),LSM!$C$2:$C$370,"")</f>
        <v>236.92</v>
      </c>
      <c r="G10" s="153" t="str" cm="1">
        <f t="array" ref="G10">_xlfn.XLOOKUP(1,(LSM!$A$2:$A$370=F$4)*(LSM!$T$2:$T$370=F$5)*(LSM!$B$2:$B$370=$E10),LSM!$D$2:$D$370,"")</f>
        <v>A</v>
      </c>
      <c r="H10" s="178" cm="1">
        <f t="array" ref="H10">_xlfn.XLOOKUP(1,(LSM!$A$2:$A$370=H$4)*(LSM!$T$2:$T$370=H$5)*(LSM!$B$2:$B$370=$E10),LSM!$C$2:$C$370,"")</f>
        <v>261.33</v>
      </c>
      <c r="I10" s="153" t="str" cm="1">
        <f t="array" ref="I10">_xlfn.XLOOKUP(1,(LSM!$A$2:$A$370=H$4)*(LSM!$T$2:$T$370=H$5)*(LSM!$B$2:$B$370=$E10),LSM!$D$2:$D$370,"")</f>
        <v>A</v>
      </c>
      <c r="J10" s="178" cm="1">
        <f t="array" ref="J10">_xlfn.XLOOKUP(1,(LSM!$A$2:$A$370=J$4)*(LSM!$T$2:$T$370=J$5)*(LSM!$B$2:$B$370=$E10),LSM!$C$2:$C$370,"")</f>
        <v>270</v>
      </c>
      <c r="K10" s="153" t="str" cm="1">
        <f t="array" ref="K10">_xlfn.XLOOKUP(1,(LSM!$A$2:$A$370=J$4)*(LSM!$T$2:$T$370=J$5)*(LSM!$B$2:$B$370=$E10),LSM!$D$2:$D$370,"")</f>
        <v>A</v>
      </c>
      <c r="L10" s="178" cm="1">
        <f t="array" ref="L10">_xlfn.XLOOKUP(1,(LSM!$A$2:$A$370=L$4)*(LSM!$T$2:$T$370=L$5)*(LSM!$B$2:$B$370=$E10),LSM!$C$2:$C$370,"")</f>
        <v>270.25</v>
      </c>
      <c r="M10" s="212" t="str" cm="1">
        <f t="array" ref="M10">_xlfn.XLOOKUP(1,(LSM!$A$2:$A$370=L$4)*(LSM!$T$2:$T$370=L$5)*(LSM!$B$2:$B$370=$E10),LSM!$D$2:$D$370,"")</f>
        <v>A</v>
      </c>
      <c r="N10" s="178" cm="1">
        <f t="array" ref="N10">_xlfn.XLOOKUP(1,(LSM!$A$2:$A$370=N$4)*(LSM!$T$2:$T$370=N$5)*(LSM!$B$2:$B$370=$E10),LSM!$C$2:$C$370,"")</f>
        <v>163.05000000000001</v>
      </c>
      <c r="O10" s="153" t="str" cm="1">
        <f t="array" ref="O10">_xlfn.XLOOKUP(1,(LSM!$A$2:$A$370=N$4)*(LSM!$T$2:$T$370=N$5)*(LSM!$B$2:$B$370=$E10),LSM!$D$2:$D$370,"")</f>
        <v>B-D</v>
      </c>
      <c r="P10" s="178" cm="1">
        <f t="array" ref="P10">_xlfn.XLOOKUP(1,(LSM!$A$2:$A$370=P$4)*(LSM!$T$2:$T$370=P$5)*(LSM!$B$2:$B$370=$E10),LSM!$C$2:$C$370,"")</f>
        <v>178.91</v>
      </c>
      <c r="Q10" s="212" t="str" cm="1">
        <f t="array" ref="Q10">_xlfn.XLOOKUP(1,(LSM!$A$2:$A$370=P$4)*(LSM!$T$2:$T$370=P$5)*(LSM!$B$2:$B$370=$E10),LSM!$D$2:$D$370,"")</f>
        <v>A</v>
      </c>
      <c r="R10" s="178" cm="1">
        <f t="array" ref="R10">_xlfn.XLOOKUP(1,(LSM!$A$2:$A$370=R$4)*(LSM!$T$2:$T$370=R$5)*(LSM!$B$2:$B$370=$E10),LSM!$C$2:$C$370,"")</f>
        <v>261.83999999999997</v>
      </c>
      <c r="S10" s="153" t="str" cm="1">
        <f t="array" ref="S10">_xlfn.XLOOKUP(1,(LSM!$A$2:$A$370=R$4)*(LSM!$T$2:$T$370=R$5)*(LSM!$B$2:$B$370=$E10),LSM!$D$2:$D$370,"")</f>
        <v>A</v>
      </c>
      <c r="T10" s="178" cm="1">
        <f t="array" ref="T10">_xlfn.XLOOKUP(1,(LSM!$A$2:$A$370=T$4)*(LSM!$T$2:$T$370=T$5)*(LSM!$B$2:$B$370=$E10),LSM!$C$2:$C$370,"")</f>
        <v>263.93</v>
      </c>
      <c r="U10" s="153" t="str" cm="1">
        <f t="array" ref="U10">_xlfn.XLOOKUP(1,(LSM!$A$2:$A$370=T$4)*(LSM!$T$2:$T$370=T$5)*(LSM!$B$2:$B$370=$E10),LSM!$D$2:$D$370,"")</f>
        <v>A</v>
      </c>
      <c r="V10" s="178" cm="1">
        <f t="array" ref="V10">_xlfn.XLOOKUP(1,(LSM!$A$2:$A$370=V$4)*(LSM!$T$2:$T$370=V$5)*(LSM!$B$2:$B$370=$E10),LSM!$C$2:$C$370,"")</f>
        <v>227.05</v>
      </c>
      <c r="W10" s="153" t="str" cm="1">
        <f t="array" ref="W10">_xlfn.XLOOKUP(1,(LSM!$A$2:$A$370=V$4)*(LSM!$T$2:$T$370=V$5)*(LSM!$B$2:$B$370=$E10),LSM!$D$2:$D$370,"")</f>
        <v>A</v>
      </c>
      <c r="X10" s="178" t="str" cm="1">
        <f t="array" ref="X10">_xlfn.XLOOKUP(1,(LSM!$A$2:$A$370=X$4)*(LSM!$T$2:$T$370=X$5)*(LSM!$B$2:$B$370=$E10),LSM!$C$2:$C$370,"")</f>
        <v/>
      </c>
      <c r="Y10" s="153" t="str" cm="1">
        <f t="array" ref="Y10">_xlfn.XLOOKUP(1,(LSM!$A$2:$A$370=X$4)*(LSM!$T$2:$T$370=X$5)*(LSM!$B$2:$B$370=$E10),LSM!$D$2:$D$370,"")</f>
        <v/>
      </c>
      <c r="AA10" s="30">
        <f t="shared" si="4"/>
        <v>1</v>
      </c>
      <c r="AB10" s="30">
        <f t="shared" si="5"/>
        <v>1</v>
      </c>
      <c r="AC10" s="30">
        <f t="shared" si="6"/>
        <v>1</v>
      </c>
      <c r="AD10" s="30">
        <f t="shared" si="7"/>
        <v>0</v>
      </c>
      <c r="AE10" s="30">
        <f t="shared" si="8"/>
        <v>0</v>
      </c>
      <c r="AF10" s="30">
        <f t="shared" si="9"/>
        <v>1</v>
      </c>
      <c r="AG10" s="30">
        <f t="shared" si="10"/>
        <v>1</v>
      </c>
      <c r="AH10" s="30">
        <f t="shared" si="11"/>
        <v>1</v>
      </c>
      <c r="AJ10" s="30">
        <f t="shared" si="12"/>
        <v>0.75</v>
      </c>
    </row>
    <row r="11" spans="1:36" ht="12.75" customHeight="1" x14ac:dyDescent="0.3">
      <c r="A11" s="31" t="str">
        <f t="shared" si="0"/>
        <v>Pioneer P10705PWE</v>
      </c>
      <c r="B11" s="131" t="str">
        <f t="shared" si="1"/>
        <v>RR, LL, ENL, FOP</v>
      </c>
      <c r="C11" s="131" t="str">
        <f t="shared" si="2"/>
        <v>VT2P, HX1</v>
      </c>
      <c r="D11" s="208">
        <f t="shared" si="3"/>
        <v>0.5</v>
      </c>
      <c r="E11" s="273" t="s">
        <v>285</v>
      </c>
      <c r="F11" s="176" cm="1">
        <f t="array" ref="F11">_xlfn.XLOOKUP(1,(LSM!$A$2:$A$370=F$4)*(LSM!$T$2:$T$370=F$5)*(LSM!$B$2:$B$370=$E11),LSM!$C$2:$C$370,"")</f>
        <v>233.49</v>
      </c>
      <c r="G11" s="153" t="str" cm="1">
        <f t="array" ref="G11">_xlfn.XLOOKUP(1,(LSM!$A$2:$A$370=F$4)*(LSM!$T$2:$T$370=F$5)*(LSM!$B$2:$B$370=$E11),LSM!$D$2:$D$370,"")</f>
        <v>A</v>
      </c>
      <c r="H11" s="176" cm="1">
        <f t="array" ref="H11">_xlfn.XLOOKUP(1,(LSM!$A$2:$A$370=H$4)*(LSM!$T$2:$T$370=H$5)*(LSM!$B$2:$B$370=$E11),LSM!$C$2:$C$370,"")</f>
        <v>266.14999999999998</v>
      </c>
      <c r="I11" s="153" t="str" cm="1">
        <f t="array" ref="I11">_xlfn.XLOOKUP(1,(LSM!$A$2:$A$370=H$4)*(LSM!$T$2:$T$370=H$5)*(LSM!$B$2:$B$370=$E11),LSM!$D$2:$D$370,"")</f>
        <v>A</v>
      </c>
      <c r="J11" s="176" cm="1">
        <f t="array" ref="J11">_xlfn.XLOOKUP(1,(LSM!$A$2:$A$370=J$4)*(LSM!$T$2:$T$370=J$5)*(LSM!$B$2:$B$370=$E11),LSM!$C$2:$C$370,"")</f>
        <v>256.93</v>
      </c>
      <c r="K11" s="153" t="str" cm="1">
        <f t="array" ref="K11">_xlfn.XLOOKUP(1,(LSM!$A$2:$A$370=J$4)*(LSM!$T$2:$T$370=J$5)*(LSM!$B$2:$B$370=$E11),LSM!$D$2:$D$370,"")</f>
        <v>A</v>
      </c>
      <c r="L11" s="176" cm="1">
        <f t="array" ref="L11">_xlfn.XLOOKUP(1,(LSM!$A$2:$A$370=L$4)*(LSM!$T$2:$T$370=L$5)*(LSM!$B$2:$B$370=$E11),LSM!$C$2:$C$370,"")</f>
        <v>223.81</v>
      </c>
      <c r="M11" s="212" t="str" cm="1">
        <f t="array" ref="M11">_xlfn.XLOOKUP(1,(LSM!$A$2:$A$370=L$4)*(LSM!$T$2:$T$370=L$5)*(LSM!$B$2:$B$370=$E11),LSM!$D$2:$D$370,"")</f>
        <v>A</v>
      </c>
      <c r="N11" s="176" cm="1">
        <f t="array" ref="N11">_xlfn.XLOOKUP(1,(LSM!$A$2:$A$370=N$4)*(LSM!$T$2:$T$370=N$5)*(LSM!$B$2:$B$370=$E11),LSM!$C$2:$C$370,"")</f>
        <v>172.4</v>
      </c>
      <c r="O11" s="153" t="str" cm="1">
        <f t="array" ref="O11">_xlfn.XLOOKUP(1,(LSM!$A$2:$A$370=N$4)*(LSM!$T$2:$T$370=N$5)*(LSM!$B$2:$B$370=$E11),LSM!$D$2:$D$370,"")</f>
        <v>A-D</v>
      </c>
      <c r="P11" s="176" cm="1">
        <f t="array" ref="P11">_xlfn.XLOOKUP(1,(LSM!$A$2:$A$370=P$4)*(LSM!$T$2:$T$370=P$5)*(LSM!$B$2:$B$370=$E11),LSM!$C$2:$C$370,"")</f>
        <v>212.36</v>
      </c>
      <c r="Q11" s="212" t="str" cm="1">
        <f t="array" ref="Q11">_xlfn.XLOOKUP(1,(LSM!$A$2:$A$370=P$4)*(LSM!$T$2:$T$370=P$5)*(LSM!$B$2:$B$370=$E11),LSM!$D$2:$D$370,"")</f>
        <v>A</v>
      </c>
      <c r="R11" s="176" cm="1">
        <f t="array" ref="R11">_xlfn.XLOOKUP(1,(LSM!$A$2:$A$370=R$4)*(LSM!$T$2:$T$370=R$5)*(LSM!$B$2:$B$370=$E11),LSM!$C$2:$C$370,"")</f>
        <v>260.83999999999997</v>
      </c>
      <c r="S11" s="153" t="str" cm="1">
        <f t="array" ref="S11">_xlfn.XLOOKUP(1,(LSM!$A$2:$A$370=R$4)*(LSM!$T$2:$T$370=R$5)*(LSM!$B$2:$B$370=$E11),LSM!$D$2:$D$370,"")</f>
        <v>A</v>
      </c>
      <c r="T11" s="176" cm="1">
        <f t="array" ref="T11">_xlfn.XLOOKUP(1,(LSM!$A$2:$A$370=T$4)*(LSM!$T$2:$T$370=T$5)*(LSM!$B$2:$B$370=$E11),LSM!$C$2:$C$370,"")</f>
        <v>257.64</v>
      </c>
      <c r="U11" s="153" t="str" cm="1">
        <f t="array" ref="U11">_xlfn.XLOOKUP(1,(LSM!$A$2:$A$370=T$4)*(LSM!$T$2:$T$370=T$5)*(LSM!$B$2:$B$370=$E11),LSM!$D$2:$D$370,"")</f>
        <v>A</v>
      </c>
      <c r="V11" s="176" cm="1">
        <f t="array" ref="V11">_xlfn.XLOOKUP(1,(LSM!$A$2:$A$370=V$4)*(LSM!$T$2:$T$370=V$5)*(LSM!$B$2:$B$370=$E11),LSM!$C$2:$C$370,"")</f>
        <v>218.39</v>
      </c>
      <c r="W11" s="153" t="str" cm="1">
        <f t="array" ref="W11">_xlfn.XLOOKUP(1,(LSM!$A$2:$A$370=V$4)*(LSM!$T$2:$T$370=V$5)*(LSM!$B$2:$B$370=$E11),LSM!$D$2:$D$370,"")</f>
        <v>A</v>
      </c>
      <c r="X11" s="176" t="str" cm="1">
        <f t="array" ref="X11">_xlfn.XLOOKUP(1,(LSM!$A$2:$A$370=X$4)*(LSM!$T$2:$T$370=X$5)*(LSM!$B$2:$B$370=$E11),LSM!$C$2:$C$370,"")</f>
        <v/>
      </c>
      <c r="Y11" s="153" t="str" cm="1">
        <f t="array" ref="Y11">_xlfn.XLOOKUP(1,(LSM!$A$2:$A$370=X$4)*(LSM!$T$2:$T$370=X$5)*(LSM!$B$2:$B$370=$E11),LSM!$D$2:$D$370,"")</f>
        <v/>
      </c>
      <c r="AA11" s="30">
        <f t="shared" si="4"/>
        <v>1</v>
      </c>
      <c r="AB11" s="30">
        <f t="shared" si="5"/>
        <v>1</v>
      </c>
      <c r="AC11" s="30">
        <f t="shared" si="6"/>
        <v>0</v>
      </c>
      <c r="AD11" s="30">
        <f t="shared" si="7"/>
        <v>0</v>
      </c>
      <c r="AE11" s="30">
        <f t="shared" si="8"/>
        <v>1</v>
      </c>
      <c r="AF11" s="30">
        <f t="shared" si="9"/>
        <v>1</v>
      </c>
      <c r="AG11" s="30">
        <f t="shared" si="10"/>
        <v>0</v>
      </c>
      <c r="AH11" s="30">
        <f t="shared" si="11"/>
        <v>0</v>
      </c>
      <c r="AJ11" s="30">
        <f t="shared" si="12"/>
        <v>0.5</v>
      </c>
    </row>
    <row r="12" spans="1:36" ht="12.75" customHeight="1" x14ac:dyDescent="0.3">
      <c r="A12" s="31" t="str">
        <f t="shared" si="0"/>
        <v>Great Heart HT-7210TRE</v>
      </c>
      <c r="B12" s="131" t="str">
        <f t="shared" si="1"/>
        <v>TRE</v>
      </c>
      <c r="C12" s="131" t="str">
        <f t="shared" si="2"/>
        <v>TRE</v>
      </c>
      <c r="D12" s="208">
        <f t="shared" si="3"/>
        <v>0.375</v>
      </c>
      <c r="E12" s="273" t="s">
        <v>187</v>
      </c>
      <c r="F12" s="178" cm="1">
        <f t="array" ref="F12">_xlfn.XLOOKUP(1,(LSM!$A$2:$A$370=F$4)*(LSM!$T$2:$T$370=F$5)*(LSM!$B$2:$B$370=$E12),LSM!$C$2:$C$370,"")</f>
        <v>233.47</v>
      </c>
      <c r="G12" s="153" t="str" cm="1">
        <f t="array" ref="G12">_xlfn.XLOOKUP(1,(LSM!$A$2:$A$370=F$4)*(LSM!$T$2:$T$370=F$5)*(LSM!$B$2:$B$370=$E12),LSM!$D$2:$D$370,"")</f>
        <v>A</v>
      </c>
      <c r="H12" s="178" cm="1">
        <f t="array" ref="H12">_xlfn.XLOOKUP(1,(LSM!$A$2:$A$370=H$4)*(LSM!$T$2:$T$370=H$5)*(LSM!$B$2:$B$370=$E12),LSM!$C$2:$C$370,"")</f>
        <v>262.29000000000002</v>
      </c>
      <c r="I12" s="153" t="str" cm="1">
        <f t="array" ref="I12">_xlfn.XLOOKUP(1,(LSM!$A$2:$A$370=H$4)*(LSM!$T$2:$T$370=H$5)*(LSM!$B$2:$B$370=$E12),LSM!$D$2:$D$370,"")</f>
        <v>A</v>
      </c>
      <c r="J12" s="178" cm="1">
        <f t="array" ref="J12">_xlfn.XLOOKUP(1,(LSM!$A$2:$A$370=J$4)*(LSM!$T$2:$T$370=J$5)*(LSM!$B$2:$B$370=$E12),LSM!$C$2:$C$370,"")</f>
        <v>285.58</v>
      </c>
      <c r="K12" s="153" t="str" cm="1">
        <f t="array" ref="K12">_xlfn.XLOOKUP(1,(LSM!$A$2:$A$370=J$4)*(LSM!$T$2:$T$370=J$5)*(LSM!$B$2:$B$370=$E12),LSM!$D$2:$D$370,"")</f>
        <v>A</v>
      </c>
      <c r="L12" s="178" cm="1">
        <f t="array" ref="L12">_xlfn.XLOOKUP(1,(LSM!$A$2:$A$370=L$4)*(LSM!$T$2:$T$370=L$5)*(LSM!$B$2:$B$370=$E12),LSM!$C$2:$C$370,"")</f>
        <v>243.6</v>
      </c>
      <c r="M12" s="212" t="str" cm="1">
        <f t="array" ref="M12">_xlfn.XLOOKUP(1,(LSM!$A$2:$A$370=L$4)*(LSM!$T$2:$T$370=L$5)*(LSM!$B$2:$B$370=$E12),LSM!$D$2:$D$370,"")</f>
        <v>A</v>
      </c>
      <c r="N12" s="178" cm="1">
        <f t="array" ref="N12">_xlfn.XLOOKUP(1,(LSM!$A$2:$A$370=N$4)*(LSM!$T$2:$T$370=N$5)*(LSM!$B$2:$B$370=$E12),LSM!$C$2:$C$370,"")</f>
        <v>158.30000000000001</v>
      </c>
      <c r="O12" s="153" t="str" cm="1">
        <f t="array" ref="O12">_xlfn.XLOOKUP(1,(LSM!$A$2:$A$370=N$4)*(LSM!$T$2:$T$370=N$5)*(LSM!$B$2:$B$370=$E12),LSM!$D$2:$D$370,"")</f>
        <v>CD</v>
      </c>
      <c r="P12" s="178" cm="1">
        <f t="array" ref="P12">_xlfn.XLOOKUP(1,(LSM!$A$2:$A$370=P$4)*(LSM!$T$2:$T$370=P$5)*(LSM!$B$2:$B$370=$E12),LSM!$C$2:$C$370,"")</f>
        <v>186.21</v>
      </c>
      <c r="Q12" s="212" t="str" cm="1">
        <f t="array" ref="Q12">_xlfn.XLOOKUP(1,(LSM!$A$2:$A$370=P$4)*(LSM!$T$2:$T$370=P$5)*(LSM!$B$2:$B$370=$E12),LSM!$D$2:$D$370,"")</f>
        <v>A</v>
      </c>
      <c r="R12" s="178" cm="1">
        <f t="array" ref="R12">_xlfn.XLOOKUP(1,(LSM!$A$2:$A$370=R$4)*(LSM!$T$2:$T$370=R$5)*(LSM!$B$2:$B$370=$E12),LSM!$C$2:$C$370,"")</f>
        <v>249.9</v>
      </c>
      <c r="S12" s="153" t="str" cm="1">
        <f t="array" ref="S12">_xlfn.XLOOKUP(1,(LSM!$A$2:$A$370=R$4)*(LSM!$T$2:$T$370=R$5)*(LSM!$B$2:$B$370=$E12),LSM!$D$2:$D$370,"")</f>
        <v>A</v>
      </c>
      <c r="T12" s="178" cm="1">
        <f t="array" ref="T12">_xlfn.XLOOKUP(1,(LSM!$A$2:$A$370=T$4)*(LSM!$T$2:$T$370=T$5)*(LSM!$B$2:$B$370=$E12),LSM!$C$2:$C$370,"")</f>
        <v>266.45</v>
      </c>
      <c r="U12" s="153" t="str" cm="1">
        <f t="array" ref="U12">_xlfn.XLOOKUP(1,(LSM!$A$2:$A$370=T$4)*(LSM!$T$2:$T$370=T$5)*(LSM!$B$2:$B$370=$E12),LSM!$D$2:$D$370,"")</f>
        <v>A</v>
      </c>
      <c r="V12" s="178" cm="1">
        <f t="array" ref="V12">_xlfn.XLOOKUP(1,(LSM!$A$2:$A$370=V$4)*(LSM!$T$2:$T$370=V$5)*(LSM!$B$2:$B$370=$E12),LSM!$C$2:$C$370,"")</f>
        <v>215.4</v>
      </c>
      <c r="W12" s="153" t="str" cm="1">
        <f t="array" ref="W12">_xlfn.XLOOKUP(1,(LSM!$A$2:$A$370=V$4)*(LSM!$T$2:$T$370=V$5)*(LSM!$B$2:$B$370=$E12),LSM!$D$2:$D$370,"")</f>
        <v>A</v>
      </c>
      <c r="X12" s="178" t="str" cm="1">
        <f t="array" ref="X12">_xlfn.XLOOKUP(1,(LSM!$A$2:$A$370=X$4)*(LSM!$T$2:$T$370=X$5)*(LSM!$B$2:$B$370=$E12),LSM!$C$2:$C$370,"")</f>
        <v/>
      </c>
      <c r="Y12" s="153" t="str" cm="1">
        <f t="array" ref="Y12">_xlfn.XLOOKUP(1,(LSM!$A$2:$A$370=X$4)*(LSM!$T$2:$T$370=X$5)*(LSM!$B$2:$B$370=$E12),LSM!$D$2:$D$370,"")</f>
        <v/>
      </c>
      <c r="AA12" s="30">
        <f t="shared" si="4"/>
        <v>1</v>
      </c>
      <c r="AB12" s="30">
        <f t="shared" si="5"/>
        <v>1</v>
      </c>
      <c r="AC12" s="30">
        <f t="shared" si="6"/>
        <v>0</v>
      </c>
      <c r="AD12" s="30">
        <f t="shared" si="7"/>
        <v>0</v>
      </c>
      <c r="AE12" s="30">
        <f t="shared" si="8"/>
        <v>0</v>
      </c>
      <c r="AF12" s="30">
        <f t="shared" si="9"/>
        <v>0</v>
      </c>
      <c r="AG12" s="30">
        <f t="shared" si="10"/>
        <v>1</v>
      </c>
      <c r="AH12" s="30">
        <f t="shared" si="11"/>
        <v>0</v>
      </c>
      <c r="AJ12" s="30">
        <f t="shared" si="12"/>
        <v>0.375</v>
      </c>
    </row>
    <row r="13" spans="1:36" ht="12.75" customHeight="1" x14ac:dyDescent="0.3">
      <c r="A13" s="31" t="str">
        <f t="shared" si="0"/>
        <v>Innvictis A1312VT2P</v>
      </c>
      <c r="B13" s="131" t="str">
        <f t="shared" si="1"/>
        <v>RR</v>
      </c>
      <c r="C13" s="131" t="str">
        <f t="shared" si="2"/>
        <v>VT2P</v>
      </c>
      <c r="D13" s="208">
        <f t="shared" si="3"/>
        <v>0.375</v>
      </c>
      <c r="E13" s="273" t="s">
        <v>132</v>
      </c>
      <c r="F13" s="178" cm="1">
        <f t="array" ref="F13">_xlfn.XLOOKUP(1,(LSM!$A$2:$A$370=F$4)*(LSM!$T$2:$T$370=F$5)*(LSM!$B$2:$B$370=$E13),LSM!$C$2:$C$370,"")</f>
        <v>233.32</v>
      </c>
      <c r="G13" s="153" t="str" cm="1">
        <f t="array" ref="G13">_xlfn.XLOOKUP(1,(LSM!$A$2:$A$370=F$4)*(LSM!$T$2:$T$370=F$5)*(LSM!$B$2:$B$370=$E13),LSM!$D$2:$D$370,"")</f>
        <v>A</v>
      </c>
      <c r="H13" s="178" cm="1">
        <f t="array" ref="H13">_xlfn.XLOOKUP(1,(LSM!$A$2:$A$370=H$4)*(LSM!$T$2:$T$370=H$5)*(LSM!$B$2:$B$370=$E13),LSM!$C$2:$C$370,"")</f>
        <v>251.6</v>
      </c>
      <c r="I13" s="153" t="str" cm="1">
        <f t="array" ref="I13">_xlfn.XLOOKUP(1,(LSM!$A$2:$A$370=H$4)*(LSM!$T$2:$T$370=H$5)*(LSM!$B$2:$B$370=$E13),LSM!$D$2:$D$370,"")</f>
        <v>A</v>
      </c>
      <c r="J13" s="178" cm="1">
        <f t="array" ref="J13">_xlfn.XLOOKUP(1,(LSM!$A$2:$A$370=J$4)*(LSM!$T$2:$T$370=J$5)*(LSM!$B$2:$B$370=$E13),LSM!$C$2:$C$370,"")</f>
        <v>256.04000000000002</v>
      </c>
      <c r="K13" s="153" t="str" cm="1">
        <f t="array" ref="K13">_xlfn.XLOOKUP(1,(LSM!$A$2:$A$370=J$4)*(LSM!$T$2:$T$370=J$5)*(LSM!$B$2:$B$370=$E13),LSM!$D$2:$D$370,"")</f>
        <v>A</v>
      </c>
      <c r="L13" s="178" cm="1">
        <f t="array" ref="L13">_xlfn.XLOOKUP(1,(LSM!$A$2:$A$370=L$4)*(LSM!$T$2:$T$370=L$5)*(LSM!$B$2:$B$370=$E13),LSM!$C$2:$C$370,"")</f>
        <v>269.95999999999998</v>
      </c>
      <c r="M13" s="212" t="str" cm="1">
        <f t="array" ref="M13">_xlfn.XLOOKUP(1,(LSM!$A$2:$A$370=L$4)*(LSM!$T$2:$T$370=L$5)*(LSM!$B$2:$B$370=$E13),LSM!$D$2:$D$370,"")</f>
        <v>A</v>
      </c>
      <c r="N13" s="178" cm="1">
        <f t="array" ref="N13">_xlfn.XLOOKUP(1,(LSM!$A$2:$A$370=N$4)*(LSM!$T$2:$T$370=N$5)*(LSM!$B$2:$B$370=$E13),LSM!$C$2:$C$370,"")</f>
        <v>165.6</v>
      </c>
      <c r="O13" s="153" t="str" cm="1">
        <f t="array" ref="O13">_xlfn.XLOOKUP(1,(LSM!$A$2:$A$370=N$4)*(LSM!$T$2:$T$370=N$5)*(LSM!$B$2:$B$370=$E13),LSM!$D$2:$D$370,"")</f>
        <v>A-D</v>
      </c>
      <c r="P13" s="178" cm="1">
        <f t="array" ref="P13">_xlfn.XLOOKUP(1,(LSM!$A$2:$A$370=P$4)*(LSM!$T$2:$T$370=P$5)*(LSM!$B$2:$B$370=$E13),LSM!$C$2:$C$370,"")</f>
        <v>183.33</v>
      </c>
      <c r="Q13" s="212" t="str" cm="1">
        <f t="array" ref="Q13">_xlfn.XLOOKUP(1,(LSM!$A$2:$A$370=P$4)*(LSM!$T$2:$T$370=P$5)*(LSM!$B$2:$B$370=$E13),LSM!$D$2:$D$370,"")</f>
        <v>A</v>
      </c>
      <c r="R13" s="178" cm="1">
        <f t="array" ref="R13">_xlfn.XLOOKUP(1,(LSM!$A$2:$A$370=R$4)*(LSM!$T$2:$T$370=R$5)*(LSM!$B$2:$B$370=$E13),LSM!$C$2:$C$370,"")</f>
        <v>263.33</v>
      </c>
      <c r="S13" s="153" t="str" cm="1">
        <f t="array" ref="S13">_xlfn.XLOOKUP(1,(LSM!$A$2:$A$370=R$4)*(LSM!$T$2:$T$370=R$5)*(LSM!$B$2:$B$370=$E13),LSM!$D$2:$D$370,"")</f>
        <v>A</v>
      </c>
      <c r="T13" s="178" cm="1">
        <f t="array" ref="T13">_xlfn.XLOOKUP(1,(LSM!$A$2:$A$370=T$4)*(LSM!$T$2:$T$370=T$5)*(LSM!$B$2:$B$370=$E13),LSM!$C$2:$C$370,"")</f>
        <v>255.41</v>
      </c>
      <c r="U13" s="153" t="str" cm="1">
        <f t="array" ref="U13">_xlfn.XLOOKUP(1,(LSM!$A$2:$A$370=T$4)*(LSM!$T$2:$T$370=T$5)*(LSM!$B$2:$B$370=$E13),LSM!$D$2:$D$370,"")</f>
        <v>A</v>
      </c>
      <c r="V13" s="178" cm="1">
        <f t="array" ref="V13">_xlfn.XLOOKUP(1,(LSM!$A$2:$A$370=V$4)*(LSM!$T$2:$T$370=V$5)*(LSM!$B$2:$B$370=$E13),LSM!$C$2:$C$370,"")</f>
        <v>221.27</v>
      </c>
      <c r="W13" s="153" t="str" cm="1">
        <f t="array" ref="W13">_xlfn.XLOOKUP(1,(LSM!$A$2:$A$370=V$4)*(LSM!$T$2:$T$370=V$5)*(LSM!$B$2:$B$370=$E13),LSM!$D$2:$D$370,"")</f>
        <v>A</v>
      </c>
      <c r="X13" s="178" t="str" cm="1">
        <f t="array" ref="X13">_xlfn.XLOOKUP(1,(LSM!$A$2:$A$370=X$4)*(LSM!$T$2:$T$370=X$5)*(LSM!$B$2:$B$370=$E13),LSM!$C$2:$C$370,"")</f>
        <v/>
      </c>
      <c r="Y13" s="153" t="str" cm="1">
        <f t="array" ref="Y13">_xlfn.XLOOKUP(1,(LSM!$A$2:$A$370=X$4)*(LSM!$T$2:$T$370=X$5)*(LSM!$B$2:$B$370=$E13),LSM!$D$2:$D$370,"")</f>
        <v/>
      </c>
      <c r="AA13" s="30">
        <f t="shared" si="4"/>
        <v>0</v>
      </c>
      <c r="AB13" s="30">
        <f t="shared" si="5"/>
        <v>1</v>
      </c>
      <c r="AC13" s="30">
        <f t="shared" si="6"/>
        <v>1</v>
      </c>
      <c r="AD13" s="30">
        <f t="shared" si="7"/>
        <v>0</v>
      </c>
      <c r="AE13" s="30">
        <f t="shared" si="8"/>
        <v>0</v>
      </c>
      <c r="AF13" s="30">
        <f t="shared" si="9"/>
        <v>1</v>
      </c>
      <c r="AG13" s="30">
        <f t="shared" si="10"/>
        <v>0</v>
      </c>
      <c r="AH13" s="30">
        <f t="shared" si="11"/>
        <v>0</v>
      </c>
      <c r="AJ13" s="30">
        <f t="shared" si="12"/>
        <v>0.375</v>
      </c>
    </row>
    <row r="14" spans="1:36" ht="12.75" customHeight="1" x14ac:dyDescent="0.3">
      <c r="A14" s="31" t="str">
        <f t="shared" si="0"/>
        <v>Revere 110-T50</v>
      </c>
      <c r="B14" s="131" t="str">
        <f t="shared" si="1"/>
        <v>RR</v>
      </c>
      <c r="C14" s="131" t="str">
        <f t="shared" si="2"/>
        <v>TRE</v>
      </c>
      <c r="D14" s="208">
        <f t="shared" si="3"/>
        <v>0.625</v>
      </c>
      <c r="E14" s="273" t="s">
        <v>286</v>
      </c>
      <c r="F14" s="178" cm="1">
        <f t="array" ref="F14">_xlfn.XLOOKUP(1,(LSM!$A$2:$A$370=F$4)*(LSM!$T$2:$T$370=F$5)*(LSM!$B$2:$B$370=$E14),LSM!$C$2:$C$370,"")</f>
        <v>233.05</v>
      </c>
      <c r="G14" s="153" t="str" cm="1">
        <f t="array" ref="G14">_xlfn.XLOOKUP(1,(LSM!$A$2:$A$370=F$4)*(LSM!$T$2:$T$370=F$5)*(LSM!$B$2:$B$370=$E14),LSM!$D$2:$D$370,"")</f>
        <v>A</v>
      </c>
      <c r="H14" s="178" cm="1">
        <f t="array" ref="H14">_xlfn.XLOOKUP(1,(LSM!$A$2:$A$370=H$4)*(LSM!$T$2:$T$370=H$5)*(LSM!$B$2:$B$370=$E14),LSM!$C$2:$C$370,"")</f>
        <v>259.37</v>
      </c>
      <c r="I14" s="153" t="str" cm="1">
        <f t="array" ref="I14">_xlfn.XLOOKUP(1,(LSM!$A$2:$A$370=H$4)*(LSM!$T$2:$T$370=H$5)*(LSM!$B$2:$B$370=$E14),LSM!$D$2:$D$370,"")</f>
        <v>A</v>
      </c>
      <c r="J14" s="178" cm="1">
        <f t="array" ref="J14">_xlfn.XLOOKUP(1,(LSM!$A$2:$A$370=J$4)*(LSM!$T$2:$T$370=J$5)*(LSM!$B$2:$B$370=$E14),LSM!$C$2:$C$370,"")</f>
        <v>227.78</v>
      </c>
      <c r="K14" s="153" t="str" cm="1">
        <f t="array" ref="K14">_xlfn.XLOOKUP(1,(LSM!$A$2:$A$370=J$4)*(LSM!$T$2:$T$370=J$5)*(LSM!$B$2:$B$370=$E14),LSM!$D$2:$D$370,"")</f>
        <v>A</v>
      </c>
      <c r="L14" s="178" cm="1">
        <f t="array" ref="L14">_xlfn.XLOOKUP(1,(LSM!$A$2:$A$370=L$4)*(LSM!$T$2:$T$370=L$5)*(LSM!$B$2:$B$370=$E14),LSM!$C$2:$C$370,"")</f>
        <v>264</v>
      </c>
      <c r="M14" s="212" t="str" cm="1">
        <f t="array" ref="M14">_xlfn.XLOOKUP(1,(LSM!$A$2:$A$370=L$4)*(LSM!$T$2:$T$370=L$5)*(LSM!$B$2:$B$370=$E14),LSM!$D$2:$D$370,"")</f>
        <v>A</v>
      </c>
      <c r="N14" s="178" cm="1">
        <f t="array" ref="N14">_xlfn.XLOOKUP(1,(LSM!$A$2:$A$370=N$4)*(LSM!$T$2:$T$370=N$5)*(LSM!$B$2:$B$370=$E14),LSM!$C$2:$C$370,"")</f>
        <v>169.64</v>
      </c>
      <c r="O14" s="153" t="str" cm="1">
        <f t="array" ref="O14">_xlfn.XLOOKUP(1,(LSM!$A$2:$A$370=N$4)*(LSM!$T$2:$T$370=N$5)*(LSM!$B$2:$B$370=$E14),LSM!$D$2:$D$370,"")</f>
        <v>A-D</v>
      </c>
      <c r="P14" s="178" cm="1">
        <f t="array" ref="P14">_xlfn.XLOOKUP(1,(LSM!$A$2:$A$370=P$4)*(LSM!$T$2:$T$370=P$5)*(LSM!$B$2:$B$370=$E14),LSM!$C$2:$C$370,"")</f>
        <v>201.91</v>
      </c>
      <c r="Q14" s="212" t="str" cm="1">
        <f t="array" ref="Q14">_xlfn.XLOOKUP(1,(LSM!$A$2:$A$370=P$4)*(LSM!$T$2:$T$370=P$5)*(LSM!$B$2:$B$370=$E14),LSM!$D$2:$D$370,"")</f>
        <v>A</v>
      </c>
      <c r="R14" s="178" cm="1">
        <f t="array" ref="R14">_xlfn.XLOOKUP(1,(LSM!$A$2:$A$370=R$4)*(LSM!$T$2:$T$370=R$5)*(LSM!$B$2:$B$370=$E14),LSM!$C$2:$C$370,"")</f>
        <v>264.5</v>
      </c>
      <c r="S14" s="153" t="str" cm="1">
        <f t="array" ref="S14">_xlfn.XLOOKUP(1,(LSM!$A$2:$A$370=R$4)*(LSM!$T$2:$T$370=R$5)*(LSM!$B$2:$B$370=$E14),LSM!$D$2:$D$370,"")</f>
        <v>A</v>
      </c>
      <c r="T14" s="178" cm="1">
        <f t="array" ref="T14">_xlfn.XLOOKUP(1,(LSM!$A$2:$A$370=T$4)*(LSM!$T$2:$T$370=T$5)*(LSM!$B$2:$B$370=$E14),LSM!$C$2:$C$370,"")</f>
        <v>264.69</v>
      </c>
      <c r="U14" s="153" t="str" cm="1">
        <f t="array" ref="U14">_xlfn.XLOOKUP(1,(LSM!$A$2:$A$370=T$4)*(LSM!$T$2:$T$370=T$5)*(LSM!$B$2:$B$370=$E14),LSM!$D$2:$D$370,"")</f>
        <v>A</v>
      </c>
      <c r="V14" s="178" cm="1">
        <f t="array" ref="V14">_xlfn.XLOOKUP(1,(LSM!$A$2:$A$370=V$4)*(LSM!$T$2:$T$370=V$5)*(LSM!$B$2:$B$370=$E14),LSM!$C$2:$C$370,"")</f>
        <v>208.3</v>
      </c>
      <c r="W14" s="153" t="str" cm="1">
        <f t="array" ref="W14">_xlfn.XLOOKUP(1,(LSM!$A$2:$A$370=V$4)*(LSM!$T$2:$T$370=V$5)*(LSM!$B$2:$B$370=$E14),LSM!$D$2:$D$370,"")</f>
        <v>A</v>
      </c>
      <c r="X14" s="178" t="str" cm="1">
        <f t="array" ref="X14">_xlfn.XLOOKUP(1,(LSM!$A$2:$A$370=X$4)*(LSM!$T$2:$T$370=X$5)*(LSM!$B$2:$B$370=$E14),LSM!$C$2:$C$370,"")</f>
        <v/>
      </c>
      <c r="Y14" s="153" t="str" cm="1">
        <f t="array" ref="Y14">_xlfn.XLOOKUP(1,(LSM!$A$2:$A$370=X$4)*(LSM!$T$2:$T$370=X$5)*(LSM!$B$2:$B$370=$E14),LSM!$D$2:$D$370,"")</f>
        <v/>
      </c>
      <c r="AA14" s="30">
        <f t="shared" si="4"/>
        <v>1</v>
      </c>
      <c r="AB14" s="30">
        <f t="shared" si="5"/>
        <v>0</v>
      </c>
      <c r="AC14" s="30">
        <f t="shared" si="6"/>
        <v>1</v>
      </c>
      <c r="AD14" s="30">
        <f t="shared" si="7"/>
        <v>0</v>
      </c>
      <c r="AE14" s="30">
        <f t="shared" si="8"/>
        <v>1</v>
      </c>
      <c r="AF14" s="30">
        <f t="shared" si="9"/>
        <v>1</v>
      </c>
      <c r="AG14" s="30">
        <f t="shared" si="10"/>
        <v>1</v>
      </c>
      <c r="AH14" s="30">
        <f t="shared" si="11"/>
        <v>0</v>
      </c>
      <c r="AJ14" s="30">
        <f t="shared" si="12"/>
        <v>0.625</v>
      </c>
    </row>
    <row r="15" spans="1:36" ht="12.75" customHeight="1" x14ac:dyDescent="0.3">
      <c r="A15" s="31" t="str">
        <f t="shared" si="0"/>
        <v>Innvictis A0904TRIB</v>
      </c>
      <c r="B15" s="131" t="str">
        <f t="shared" si="1"/>
        <v>RR</v>
      </c>
      <c r="C15" s="131" t="str">
        <f t="shared" si="2"/>
        <v>TRE</v>
      </c>
      <c r="D15" s="208">
        <f t="shared" si="3"/>
        <v>0.375</v>
      </c>
      <c r="E15" s="273" t="s">
        <v>284</v>
      </c>
      <c r="F15" s="176" cm="1">
        <f t="array" ref="F15">_xlfn.XLOOKUP(1,(LSM!$A$2:$A$370=F$4)*(LSM!$T$2:$T$370=F$5)*(LSM!$B$2:$B$370=$E15),LSM!$C$2:$C$370,"")</f>
        <v>232.56</v>
      </c>
      <c r="G15" s="153" t="str" cm="1">
        <f t="array" ref="G15">_xlfn.XLOOKUP(1,(LSM!$A$2:$A$370=F$4)*(LSM!$T$2:$T$370=F$5)*(LSM!$B$2:$B$370=$E15),LSM!$D$2:$D$370,"")</f>
        <v>A</v>
      </c>
      <c r="H15" s="176" cm="1">
        <f t="array" ref="H15">_xlfn.XLOOKUP(1,(LSM!$A$2:$A$370=H$4)*(LSM!$T$2:$T$370=H$5)*(LSM!$B$2:$B$370=$E15),LSM!$C$2:$C$370,"")</f>
        <v>226.46</v>
      </c>
      <c r="I15" s="153" t="str" cm="1">
        <f t="array" ref="I15">_xlfn.XLOOKUP(1,(LSM!$A$2:$A$370=H$4)*(LSM!$T$2:$T$370=H$5)*(LSM!$B$2:$B$370=$E15),LSM!$D$2:$D$370,"")</f>
        <v>A</v>
      </c>
      <c r="J15" s="176" cm="1">
        <f t="array" ref="J15">_xlfn.XLOOKUP(1,(LSM!$A$2:$A$370=J$4)*(LSM!$T$2:$T$370=J$5)*(LSM!$B$2:$B$370=$E15),LSM!$C$2:$C$370,"")</f>
        <v>246.9</v>
      </c>
      <c r="K15" s="153" t="str" cm="1">
        <f t="array" ref="K15">_xlfn.XLOOKUP(1,(LSM!$A$2:$A$370=J$4)*(LSM!$T$2:$T$370=J$5)*(LSM!$B$2:$B$370=$E15),LSM!$D$2:$D$370,"")</f>
        <v>A</v>
      </c>
      <c r="L15" s="176" cm="1">
        <f t="array" ref="L15">_xlfn.XLOOKUP(1,(LSM!$A$2:$A$370=L$4)*(LSM!$T$2:$T$370=L$5)*(LSM!$B$2:$B$370=$E15),LSM!$C$2:$C$370,"")</f>
        <v>277.02</v>
      </c>
      <c r="M15" s="212" t="str" cm="1">
        <f t="array" ref="M15">_xlfn.XLOOKUP(1,(LSM!$A$2:$A$370=L$4)*(LSM!$T$2:$T$370=L$5)*(LSM!$B$2:$B$370=$E15),LSM!$D$2:$D$370,"")</f>
        <v>A</v>
      </c>
      <c r="N15" s="176" cm="1">
        <f t="array" ref="N15">_xlfn.XLOOKUP(1,(LSM!$A$2:$A$370=N$4)*(LSM!$T$2:$T$370=N$5)*(LSM!$B$2:$B$370=$E15),LSM!$C$2:$C$370,"")</f>
        <v>192.83</v>
      </c>
      <c r="O15" s="153" t="str" cm="1">
        <f t="array" ref="O15">_xlfn.XLOOKUP(1,(LSM!$A$2:$A$370=N$4)*(LSM!$T$2:$T$370=N$5)*(LSM!$B$2:$B$370=$E15),LSM!$D$2:$D$370,"")</f>
        <v>A-C</v>
      </c>
      <c r="P15" s="176" cm="1">
        <f t="array" ref="P15">_xlfn.XLOOKUP(1,(LSM!$A$2:$A$370=P$4)*(LSM!$T$2:$T$370=P$5)*(LSM!$B$2:$B$370=$E15),LSM!$C$2:$C$370,"")</f>
        <v>204.26</v>
      </c>
      <c r="Q15" s="212" t="str" cm="1">
        <f t="array" ref="Q15">_xlfn.XLOOKUP(1,(LSM!$A$2:$A$370=P$4)*(LSM!$T$2:$T$370=P$5)*(LSM!$B$2:$B$370=$E15),LSM!$D$2:$D$370,"")</f>
        <v>A</v>
      </c>
      <c r="R15" s="176" cm="1">
        <f t="array" ref="R15">_xlfn.XLOOKUP(1,(LSM!$A$2:$A$370=R$4)*(LSM!$T$2:$T$370=R$5)*(LSM!$B$2:$B$370=$E15),LSM!$C$2:$C$370,"")</f>
        <v>254.41</v>
      </c>
      <c r="S15" s="153" t="str" cm="1">
        <f t="array" ref="S15">_xlfn.XLOOKUP(1,(LSM!$A$2:$A$370=R$4)*(LSM!$T$2:$T$370=R$5)*(LSM!$B$2:$B$370=$E15),LSM!$D$2:$D$370,"")</f>
        <v>A</v>
      </c>
      <c r="T15" s="176" cm="1">
        <f t="array" ref="T15">_xlfn.XLOOKUP(1,(LSM!$A$2:$A$370=T$4)*(LSM!$T$2:$T$370=T$5)*(LSM!$B$2:$B$370=$E15),LSM!$C$2:$C$370,"")</f>
        <v>251.79</v>
      </c>
      <c r="U15" s="153" t="str" cm="1">
        <f t="array" ref="U15">_xlfn.XLOOKUP(1,(LSM!$A$2:$A$370=T$4)*(LSM!$T$2:$T$370=T$5)*(LSM!$B$2:$B$370=$E15),LSM!$D$2:$D$370,"")</f>
        <v>A</v>
      </c>
      <c r="V15" s="176" cm="1">
        <f t="array" ref="V15">_xlfn.XLOOKUP(1,(LSM!$A$2:$A$370=V$4)*(LSM!$T$2:$T$370=V$5)*(LSM!$B$2:$B$370=$E15),LSM!$C$2:$C$370,"")</f>
        <v>206.83</v>
      </c>
      <c r="W15" s="153" t="str" cm="1">
        <f t="array" ref="W15">_xlfn.XLOOKUP(1,(LSM!$A$2:$A$370=V$4)*(LSM!$T$2:$T$370=V$5)*(LSM!$B$2:$B$370=$E15),LSM!$D$2:$D$370,"")</f>
        <v>A</v>
      </c>
      <c r="X15" s="176" t="str" cm="1">
        <f t="array" ref="X15">_xlfn.XLOOKUP(1,(LSM!$A$2:$A$370=X$4)*(LSM!$T$2:$T$370=X$5)*(LSM!$B$2:$B$370=$E15),LSM!$C$2:$C$370,"")</f>
        <v/>
      </c>
      <c r="Y15" s="153" t="str" cm="1">
        <f t="array" ref="Y15">_xlfn.XLOOKUP(1,(LSM!$A$2:$A$370=X$4)*(LSM!$T$2:$T$370=X$5)*(LSM!$B$2:$B$370=$E15),LSM!$D$2:$D$370,"")</f>
        <v/>
      </c>
      <c r="AA15" s="30">
        <f t="shared" si="4"/>
        <v>0</v>
      </c>
      <c r="AB15" s="30">
        <f t="shared" si="5"/>
        <v>0</v>
      </c>
      <c r="AC15" s="30">
        <f t="shared" si="6"/>
        <v>1</v>
      </c>
      <c r="AD15" s="30">
        <f t="shared" si="7"/>
        <v>1</v>
      </c>
      <c r="AE15" s="30">
        <f t="shared" si="8"/>
        <v>1</v>
      </c>
      <c r="AF15" s="30">
        <f t="shared" si="9"/>
        <v>0</v>
      </c>
      <c r="AG15" s="30">
        <f t="shared" si="10"/>
        <v>0</v>
      </c>
      <c r="AH15" s="30">
        <f t="shared" si="11"/>
        <v>0</v>
      </c>
      <c r="AJ15" s="30">
        <f t="shared" si="12"/>
        <v>0.375</v>
      </c>
    </row>
    <row r="16" spans="1:36" ht="12.75" customHeight="1" x14ac:dyDescent="0.3">
      <c r="A16" s="31" t="str">
        <f t="shared" si="0"/>
        <v>Dyna-Gro D50PN07RA</v>
      </c>
      <c r="B16" s="131" t="str">
        <f t="shared" si="1"/>
        <v>RR, LL, ENL, FOP</v>
      </c>
      <c r="C16" s="131" t="str">
        <f t="shared" si="2"/>
        <v>FOP</v>
      </c>
      <c r="D16" s="208">
        <f t="shared" si="3"/>
        <v>0</v>
      </c>
      <c r="E16" s="273" t="s">
        <v>283</v>
      </c>
      <c r="F16" s="178" cm="1">
        <f t="array" ref="F16">_xlfn.XLOOKUP(1,(LSM!$A$2:$A$370=F$4)*(LSM!$T$2:$T$370=F$5)*(LSM!$B$2:$B$370=$E16),LSM!$C$2:$C$370,"")</f>
        <v>217.97</v>
      </c>
      <c r="G16" s="153" t="str" cm="1">
        <f t="array" ref="G16">_xlfn.XLOOKUP(1,(LSM!$A$2:$A$370=F$4)*(LSM!$T$2:$T$370=F$5)*(LSM!$B$2:$B$370=$E16),LSM!$D$2:$D$370,"")</f>
        <v>A</v>
      </c>
      <c r="H16" s="178" cm="1">
        <f t="array" ref="H16">_xlfn.XLOOKUP(1,(LSM!$A$2:$A$370=H$4)*(LSM!$T$2:$T$370=H$5)*(LSM!$B$2:$B$370=$E16),LSM!$C$2:$C$370,"")</f>
        <v>224.41</v>
      </c>
      <c r="I16" s="153" t="str" cm="1">
        <f t="array" ref="I16">_xlfn.XLOOKUP(1,(LSM!$A$2:$A$370=H$4)*(LSM!$T$2:$T$370=H$5)*(LSM!$B$2:$B$370=$E16),LSM!$D$2:$D$370,"")</f>
        <v>A</v>
      </c>
      <c r="J16" s="178" cm="1">
        <f t="array" ref="J16">_xlfn.XLOOKUP(1,(LSM!$A$2:$A$370=J$4)*(LSM!$T$2:$T$370=J$5)*(LSM!$B$2:$B$370=$E16),LSM!$C$2:$C$370,"")</f>
        <v>239.63</v>
      </c>
      <c r="K16" s="153" t="str" cm="1">
        <f t="array" ref="K16">_xlfn.XLOOKUP(1,(LSM!$A$2:$A$370=J$4)*(LSM!$T$2:$T$370=J$5)*(LSM!$B$2:$B$370=$E16),LSM!$D$2:$D$370,"")</f>
        <v>A</v>
      </c>
      <c r="L16" s="178" cm="1">
        <f t="array" ref="L16">_xlfn.XLOOKUP(1,(LSM!$A$2:$A$370=L$4)*(LSM!$T$2:$T$370=L$5)*(LSM!$B$2:$B$370=$E16),LSM!$C$2:$C$370,"")</f>
        <v>250.37</v>
      </c>
      <c r="M16" s="212" t="str" cm="1">
        <f t="array" ref="M16">_xlfn.XLOOKUP(1,(LSM!$A$2:$A$370=L$4)*(LSM!$T$2:$T$370=L$5)*(LSM!$B$2:$B$370=$E16),LSM!$D$2:$D$370,"")</f>
        <v>A</v>
      </c>
      <c r="N16" s="178" cm="1">
        <f t="array" ref="N16">_xlfn.XLOOKUP(1,(LSM!$A$2:$A$370=N$4)*(LSM!$T$2:$T$370=N$5)*(LSM!$B$2:$B$370=$E16),LSM!$C$2:$C$370,"")</f>
        <v>143.32</v>
      </c>
      <c r="O16" s="153" t="str" cm="1">
        <f t="array" ref="O16">_xlfn.XLOOKUP(1,(LSM!$A$2:$A$370=N$4)*(LSM!$T$2:$T$370=N$5)*(LSM!$B$2:$B$370=$E16),LSM!$D$2:$D$370,"")</f>
        <v>D</v>
      </c>
      <c r="P16" s="178" cm="1">
        <f t="array" ref="P16">_xlfn.XLOOKUP(1,(LSM!$A$2:$A$370=P$4)*(LSM!$T$2:$T$370=P$5)*(LSM!$B$2:$B$370=$E16),LSM!$C$2:$C$370,"")</f>
        <v>176.52</v>
      </c>
      <c r="Q16" s="212" t="str" cm="1">
        <f t="array" ref="Q16">_xlfn.XLOOKUP(1,(LSM!$A$2:$A$370=P$4)*(LSM!$T$2:$T$370=P$5)*(LSM!$B$2:$B$370=$E16),LSM!$D$2:$D$370,"")</f>
        <v>A</v>
      </c>
      <c r="R16" s="178" cm="1">
        <f t="array" ref="R16">_xlfn.XLOOKUP(1,(LSM!$A$2:$A$370=R$4)*(LSM!$T$2:$T$370=R$5)*(LSM!$B$2:$B$370=$E16),LSM!$C$2:$C$370,"")</f>
        <v>248.81</v>
      </c>
      <c r="S16" s="153" t="str" cm="1">
        <f t="array" ref="S16">_xlfn.XLOOKUP(1,(LSM!$A$2:$A$370=R$4)*(LSM!$T$2:$T$370=R$5)*(LSM!$B$2:$B$370=$E16),LSM!$D$2:$D$370,"")</f>
        <v>A</v>
      </c>
      <c r="T16" s="178" cm="1">
        <f t="array" ref="T16">_xlfn.XLOOKUP(1,(LSM!$A$2:$A$370=T$4)*(LSM!$T$2:$T$370=T$5)*(LSM!$B$2:$B$370=$E16),LSM!$C$2:$C$370,"")</f>
        <v>250.5</v>
      </c>
      <c r="U16" s="153" t="str" cm="1">
        <f t="array" ref="U16">_xlfn.XLOOKUP(1,(LSM!$A$2:$A$370=T$4)*(LSM!$T$2:$T$370=T$5)*(LSM!$B$2:$B$370=$E16),LSM!$D$2:$D$370,"")</f>
        <v>A</v>
      </c>
      <c r="V16" s="178" cm="1">
        <f t="array" ref="V16">_xlfn.XLOOKUP(1,(LSM!$A$2:$A$370=V$4)*(LSM!$T$2:$T$370=V$5)*(LSM!$B$2:$B$370=$E16),LSM!$C$2:$C$370,"")</f>
        <v>215.47</v>
      </c>
      <c r="W16" s="153" t="str" cm="1">
        <f t="array" ref="W16">_xlfn.XLOOKUP(1,(LSM!$A$2:$A$370=V$4)*(LSM!$T$2:$T$370=V$5)*(LSM!$B$2:$B$370=$E16),LSM!$D$2:$D$370,"")</f>
        <v>A</v>
      </c>
      <c r="X16" s="178" t="str" cm="1">
        <f t="array" ref="X16">_xlfn.XLOOKUP(1,(LSM!$A$2:$A$370=X$4)*(LSM!$T$2:$T$370=X$5)*(LSM!$B$2:$B$370=$E16),LSM!$C$2:$C$370,"")</f>
        <v/>
      </c>
      <c r="Y16" s="153" t="str" cm="1">
        <f t="array" ref="Y16">_xlfn.XLOOKUP(1,(LSM!$A$2:$A$370=X$4)*(LSM!$T$2:$T$370=X$5)*(LSM!$B$2:$B$370=$E16),LSM!$D$2:$D$370,"")</f>
        <v/>
      </c>
      <c r="AA16" s="30">
        <f t="shared" si="4"/>
        <v>0</v>
      </c>
      <c r="AB16" s="30">
        <f t="shared" si="5"/>
        <v>0</v>
      </c>
      <c r="AC16" s="30">
        <f t="shared" si="6"/>
        <v>0</v>
      </c>
      <c r="AD16" s="30">
        <f t="shared" si="7"/>
        <v>0</v>
      </c>
      <c r="AE16" s="30">
        <f t="shared" si="8"/>
        <v>0</v>
      </c>
      <c r="AF16" s="30">
        <f t="shared" si="9"/>
        <v>0</v>
      </c>
      <c r="AG16" s="30">
        <f t="shared" si="10"/>
        <v>0</v>
      </c>
      <c r="AH16" s="30">
        <f t="shared" si="11"/>
        <v>0</v>
      </c>
      <c r="AJ16" s="30">
        <f t="shared" si="12"/>
        <v>0</v>
      </c>
    </row>
    <row r="17" spans="1:25" x14ac:dyDescent="0.3">
      <c r="A17" s="94" t="s">
        <v>13</v>
      </c>
      <c r="B17" s="136"/>
      <c r="C17" s="136"/>
      <c r="D17" s="204"/>
      <c r="E17" s="94"/>
      <c r="F17" s="213" cm="1">
        <f t="array" ref="F17">_xlfn.XLOOKUP(1,(ANOVA!$L$2:$L$160=F$4)*(ANOVA!$Q$2:$Q$401=F$5)*(ANOVA!$M$2:$M$401=F$3),ANOVA!$A$2:$A$401,"")</f>
        <v>234.6</v>
      </c>
      <c r="G17" s="103"/>
      <c r="H17" s="213" cm="1">
        <f t="array" ref="H17">_xlfn.XLOOKUP(1,(ANOVA!$L$2:$L$160=H$4)*(ANOVA!$Q$2:$Q$401=H$5)*(ANOVA!$M$2:$M$401=H$3),ANOVA!$A$2:$A$401,"")</f>
        <v>258.5</v>
      </c>
      <c r="I17" s="103"/>
      <c r="J17" s="213" cm="1">
        <f t="array" ref="J17">_xlfn.XLOOKUP(1,(ANOVA!$L$2:$L$160=J$4)*(ANOVA!$Q$2:$Q$401=J$5)*(ANOVA!$M$2:$M$401=J$3),ANOVA!$A$2:$A$401,"")</f>
        <v>252.22</v>
      </c>
      <c r="K17" s="103"/>
      <c r="L17" s="213" cm="1">
        <f t="array" ref="L17">_xlfn.XLOOKUP(1,(ANOVA!$L$2:$L$160=L$4)*(ANOVA!$Q$2:$Q$401=L$5)*(ANOVA!$M$2:$M$401=L$3),ANOVA!$A$2:$A$401,"")</f>
        <v>257.12</v>
      </c>
      <c r="M17" s="214"/>
      <c r="N17" s="213" cm="1">
        <f t="array" ref="N17">_xlfn.XLOOKUP(1,(ANOVA!$L$2:$L$160=N$4)*(ANOVA!$Q$2:$Q$401=N$5)*(ANOVA!$M$2:$M$401=N$3),ANOVA!$A$2:$A$401,"")</f>
        <v>174.89</v>
      </c>
      <c r="O17" s="103"/>
      <c r="P17" s="213" cm="1">
        <f t="array" ref="P17">_xlfn.XLOOKUP(1,(ANOVA!$L$2:$L$160=P$4)*(ANOVA!$Q$2:$Q$401=P$5)*(ANOVA!$M$2:$M$401=P$3),ANOVA!$A$2:$A$401,"")</f>
        <v>193.06</v>
      </c>
      <c r="Q17" s="214"/>
      <c r="R17" s="213" cm="1">
        <f t="array" ref="R17">_xlfn.XLOOKUP(1,(ANOVA!$L$2:$L$160=R$4)*(ANOVA!$Q$2:$Q$401=R$5)*(ANOVA!$M$2:$M$401=R$3),ANOVA!$A$2:$A$401,"")</f>
        <v>259.45999999999998</v>
      </c>
      <c r="S17" s="103"/>
      <c r="T17" s="213" cm="1">
        <f t="array" ref="T17">_xlfn.XLOOKUP(1,(ANOVA!$L$2:$L$160=T$4)*(ANOVA!$Q$2:$Q$401=T$5)*(ANOVA!$M$2:$M$401=T$3),ANOVA!$A$2:$A$401,"")</f>
        <v>258.49</v>
      </c>
      <c r="U17" s="103"/>
      <c r="V17" s="213" cm="1">
        <f t="array" ref="V17">_xlfn.XLOOKUP(1,(ANOVA!$L$2:$L$160=V$4)*(ANOVA!$Q$2:$Q$401=V$5)*(ANOVA!$M$2:$M$401=V$3),ANOVA!$A$2:$A$401,"")</f>
        <v>224.06</v>
      </c>
      <c r="W17" s="103"/>
      <c r="X17" s="213" t="str" cm="1">
        <f t="array" ref="X17">_xlfn.XLOOKUP(1,(ANOVA!$L$2:$L$160=X$4)*(ANOVA!$Q$2:$Q$401=X$5)*(ANOVA!$M$2:$M$401=X$3),ANOVA!$A$2:$A$401,"")</f>
        <v/>
      </c>
      <c r="Y17" s="103"/>
    </row>
    <row r="18" spans="1:25" x14ac:dyDescent="0.3">
      <c r="A18" s="94" t="s">
        <v>57</v>
      </c>
      <c r="B18" s="136"/>
      <c r="C18" s="136"/>
      <c r="D18" s="204"/>
      <c r="E18" s="94"/>
      <c r="F18" s="215" cm="1">
        <f t="array" ref="F18">_xlfn.XLOOKUP(1,(ANOVA!$L$2:$L$160=F$4)*(ANOVA!$Q$2:$Q$401=F$5)*(ANOVA!$M$2:$M$401=F$3),ANOVA!$B$2:$B$401,"")</f>
        <v>12.9466</v>
      </c>
      <c r="G18" s="104"/>
      <c r="H18" s="215" cm="1">
        <f t="array" ref="H18">_xlfn.XLOOKUP(1,(ANOVA!$L$2:$L$160=H$4)*(ANOVA!$Q$2:$Q$401=H$5)*(ANOVA!$M$2:$M$401=H$3),ANOVA!$B$2:$B$401,"")</f>
        <v>16.555599999999998</v>
      </c>
      <c r="I18" s="104"/>
      <c r="J18" s="215" cm="1">
        <f t="array" ref="J18">_xlfn.XLOOKUP(1,(ANOVA!$L$2:$L$160=J$4)*(ANOVA!$Q$2:$Q$401=J$5)*(ANOVA!$M$2:$M$401=J$3),ANOVA!$B$2:$B$401,"")</f>
        <v>14.0929</v>
      </c>
      <c r="K18" s="104"/>
      <c r="L18" s="215" cm="1">
        <f t="array" ref="L18">_xlfn.XLOOKUP(1,(ANOVA!$L$2:$L$160=L$4)*(ANOVA!$Q$2:$Q$401=L$5)*(ANOVA!$M$2:$M$401=L$3),ANOVA!$B$2:$B$401,"")</f>
        <v>19.4101</v>
      </c>
      <c r="M18" s="216"/>
      <c r="N18" s="215" cm="1">
        <f t="array" ref="N18">_xlfn.XLOOKUP(1,(ANOVA!$L$2:$L$160=N$4)*(ANOVA!$Q$2:$Q$401=N$5)*(ANOVA!$M$2:$M$401=N$3),ANOVA!$B$2:$B$401,"")</f>
        <v>20.855</v>
      </c>
      <c r="O18" s="104"/>
      <c r="P18" s="215" cm="1">
        <f t="array" ref="P18">_xlfn.XLOOKUP(1,(ANOVA!$L$2:$L$160=P$4)*(ANOVA!$Q$2:$Q$401=P$5)*(ANOVA!$M$2:$M$401=P$3),ANOVA!$B$2:$B$401,"")</f>
        <v>12.021599999999999</v>
      </c>
      <c r="Q18" s="216"/>
      <c r="R18" s="215" cm="1">
        <f t="array" ref="R18">_xlfn.XLOOKUP(1,(ANOVA!$L$2:$L$160=R$4)*(ANOVA!$Q$2:$Q$401=R$5)*(ANOVA!$M$2:$M$401=R$3),ANOVA!$B$2:$B$401,"")</f>
        <v>7.8446999999999996</v>
      </c>
      <c r="S18" s="104"/>
      <c r="T18" s="215" cm="1">
        <f t="array" ref="T18">_xlfn.XLOOKUP(1,(ANOVA!$L$2:$L$160=T$4)*(ANOVA!$Q$2:$Q$401=T$5)*(ANOVA!$M$2:$M$401=T$3),ANOVA!$B$2:$B$401,"")</f>
        <v>7.4608999999999996</v>
      </c>
      <c r="U18" s="104"/>
      <c r="V18" s="215" cm="1">
        <f t="array" ref="V18">_xlfn.XLOOKUP(1,(ANOVA!$L$2:$L$160=V$4)*(ANOVA!$Q$2:$Q$401=V$5)*(ANOVA!$M$2:$M$401=V$3),ANOVA!$B$2:$B$401,"")</f>
        <v>13.8277</v>
      </c>
      <c r="W18" s="104"/>
      <c r="X18" s="215" t="str" cm="1">
        <f t="array" ref="X18">_xlfn.XLOOKUP(1,(ANOVA!$L$2:$L$160=X$4)*(ANOVA!$Q$2:$Q$401=X$5)*(ANOVA!$M$2:$M$401=X$3),ANOVA!$B$2:$B$401,"")</f>
        <v/>
      </c>
      <c r="Y18" s="104"/>
    </row>
    <row r="19" spans="1:25" ht="15" x14ac:dyDescent="0.45">
      <c r="A19" s="93" t="s">
        <v>49</v>
      </c>
      <c r="B19" s="137"/>
      <c r="C19" s="137"/>
      <c r="D19" s="205"/>
      <c r="E19" s="93"/>
      <c r="F19" s="217" t="str" cm="1">
        <f t="array" ref="F19">_xlfn.XLOOKUP(1,(ANOVA!$L$2:$L$160=F$4)*(ANOVA!$Q$2:$Q$401=F$5)*(ANOVA!$M$2:$M$401=F$3),ANOVA!$C$2:$C$401,"")</f>
        <v>N.S.</v>
      </c>
      <c r="G19" s="105"/>
      <c r="H19" s="217" t="str" cm="1">
        <f t="array" ref="H19">_xlfn.XLOOKUP(1,(ANOVA!$L$2:$L$160=H$4)*(ANOVA!$Q$2:$Q$401=H$5)*(ANOVA!$M$2:$M$401=H$3),ANOVA!$C$2:$C$401,"")</f>
        <v>N.S.</v>
      </c>
      <c r="I19" s="105"/>
      <c r="J19" s="217" t="str" cm="1">
        <f t="array" ref="J19">_xlfn.XLOOKUP(1,(ANOVA!$L$2:$L$160=J$4)*(ANOVA!$Q$2:$Q$401=J$5)*(ANOVA!$M$2:$M$401=J$3),ANOVA!$C$2:$C$401,"")</f>
        <v>N.S.</v>
      </c>
      <c r="K19" s="105"/>
      <c r="L19" s="217" t="str" cm="1">
        <f t="array" ref="L19">_xlfn.XLOOKUP(1,(ANOVA!$L$2:$L$160=L$4)*(ANOVA!$Q$2:$Q$401=L$5)*(ANOVA!$M$2:$M$401=L$3),ANOVA!$C$2:$C$401,"")</f>
        <v>N.S.</v>
      </c>
      <c r="M19" s="218"/>
      <c r="N19" s="217" cm="1">
        <f t="array" ref="N19">_xlfn.XLOOKUP(1,(ANOVA!$L$2:$L$160=N$4)*(ANOVA!$Q$2:$Q$401=N$5)*(ANOVA!$M$2:$M$401=N$3),ANOVA!$C$2:$C$401,"")</f>
        <v>34.6</v>
      </c>
      <c r="O19" s="105"/>
      <c r="P19" s="217" t="str" cm="1">
        <f t="array" ref="P19">_xlfn.XLOOKUP(1,(ANOVA!$L$2:$L$160=P$4)*(ANOVA!$Q$2:$Q$401=P$5)*(ANOVA!$M$2:$M$401=P$3),ANOVA!$C$2:$C$401,"")</f>
        <v>N.S.</v>
      </c>
      <c r="Q19" s="218"/>
      <c r="R19" s="217" t="str" cm="1">
        <f t="array" ref="R19">_xlfn.XLOOKUP(1,(ANOVA!$L$2:$L$160=R$4)*(ANOVA!$Q$2:$Q$401=R$5)*(ANOVA!$M$2:$M$401=R$3),ANOVA!$C$2:$C$401,"")</f>
        <v>N.S.</v>
      </c>
      <c r="S19" s="105"/>
      <c r="T19" s="217" t="str" cm="1">
        <f t="array" ref="T19">_xlfn.XLOOKUP(1,(ANOVA!$L$2:$L$160=T$4)*(ANOVA!$Q$2:$Q$401=T$5)*(ANOVA!$M$2:$M$401=T$3),ANOVA!$C$2:$C$401,"")</f>
        <v>N.S.</v>
      </c>
      <c r="U19" s="105"/>
      <c r="V19" s="217" t="str" cm="1">
        <f t="array" ref="V19">_xlfn.XLOOKUP(1,(ANOVA!$L$2:$L$160=V$4)*(ANOVA!$Q$2:$Q$401=V$5)*(ANOVA!$M$2:$M$401=V$3),ANOVA!$C$2:$C$401,"")</f>
        <v>N.S.</v>
      </c>
      <c r="W19" s="105"/>
      <c r="X19" s="217" t="str" cm="1">
        <f t="array" ref="X19">_xlfn.XLOOKUP(1,(ANOVA!$L$2:$L$160=X$4)*(ANOVA!$Q$2:$Q$401=X$5)*(ANOVA!$M$2:$M$401=X$3),ANOVA!$C$2:$C$401,"")</f>
        <v/>
      </c>
      <c r="Y19" s="105"/>
    </row>
    <row r="20" spans="1:25" ht="12.9" thickBot="1" x14ac:dyDescent="0.35">
      <c r="A20" s="141" t="s">
        <v>58</v>
      </c>
      <c r="B20" s="142"/>
      <c r="C20" s="142"/>
      <c r="D20" s="206"/>
      <c r="E20" s="143"/>
      <c r="F20" s="219" cm="1">
        <f t="array" ref="F20">_xlfn.XLOOKUP(1,(ANOVA!$L$2:$L$160=F$4)*(ANOVA!$Q$2:$Q$401=F$5)*(ANOVA!$M$2:$M$401=F$3),ANOVA!$D$2:$D$401,"")</f>
        <v>9.0280300927999999</v>
      </c>
      <c r="G20" s="210"/>
      <c r="H20" s="219" cm="1">
        <f t="array" ref="H20">_xlfn.XLOOKUP(1,(ANOVA!$L$2:$L$160=H$4)*(ANOVA!$Q$2:$Q$401=H$5)*(ANOVA!$M$2:$M$401=H$3),ANOVA!$D$2:$D$401,"")</f>
        <v>10.748594459</v>
      </c>
      <c r="I20" s="210"/>
      <c r="J20" s="219" cm="1">
        <f t="array" ref="J20">_xlfn.XLOOKUP(1,(ANOVA!$L$2:$L$160=J$4)*(ANOVA!$Q$2:$Q$401=J$5)*(ANOVA!$M$2:$M$401=J$3),ANOVA!$D$2:$D$401,"")</f>
        <v>9.1040258908999991</v>
      </c>
      <c r="K20" s="210"/>
      <c r="L20" s="219" cm="1">
        <f t="array" ref="L20">_xlfn.XLOOKUP(1,(ANOVA!$L$2:$L$160=L$4)*(ANOVA!$Q$2:$Q$401=L$5)*(ANOVA!$M$2:$M$401=L$3),ANOVA!$D$2:$D$401,"")</f>
        <v>11.589044425000001</v>
      </c>
      <c r="M20" s="220"/>
      <c r="N20" s="219" cm="1">
        <f t="array" ref="N20">_xlfn.XLOOKUP(1,(ANOVA!$L$2:$L$160=N$4)*(ANOVA!$Q$2:$Q$401=N$5)*(ANOVA!$M$2:$M$401=N$3),ANOVA!$D$2:$D$401,"")</f>
        <v>11.601418294</v>
      </c>
      <c r="O20" s="210"/>
      <c r="P20" s="219" cm="1">
        <f t="array" ref="P20">_xlfn.XLOOKUP(1,(ANOVA!$L$2:$L$160=P$4)*(ANOVA!$Q$2:$Q$401=P$5)*(ANOVA!$M$2:$M$401=P$3),ANOVA!$D$2:$D$401,"")</f>
        <v>9.3745970813999993</v>
      </c>
      <c r="Q20" s="220"/>
      <c r="R20" s="219" cm="1">
        <f t="array" ref="R20">_xlfn.XLOOKUP(1,(ANOVA!$L$2:$L$160=R$4)*(ANOVA!$Q$2:$Q$401=R$5)*(ANOVA!$M$2:$M$401=R$3),ANOVA!$D$2:$D$401,"")</f>
        <v>4.2726993580999997</v>
      </c>
      <c r="S20" s="210"/>
      <c r="T20" s="219" cm="1">
        <f t="array" ref="T20">_xlfn.XLOOKUP(1,(ANOVA!$L$2:$L$160=T$4)*(ANOVA!$Q$2:$Q$401=T$5)*(ANOVA!$M$2:$M$401=T$3),ANOVA!$D$2:$D$401,"")</f>
        <v>4.7106546599000003</v>
      </c>
      <c r="U20" s="210"/>
      <c r="V20" s="219" cm="1">
        <f t="array" ref="V20">_xlfn.XLOOKUP(1,(ANOVA!$L$2:$L$160=V$4)*(ANOVA!$Q$2:$Q$401=V$5)*(ANOVA!$M$2:$M$401=V$3),ANOVA!$D$2:$D$401,"")</f>
        <v>8.2470818147999996</v>
      </c>
      <c r="W20" s="210"/>
      <c r="X20" s="219" t="str" cm="1">
        <f t="array" ref="X20">_xlfn.XLOOKUP(1,(ANOVA!$L$2:$L$160=X$4)*(ANOVA!$Q$2:$Q$401=X$5)*(ANOVA!$M$2:$M$401=X$3),ANOVA!$D$2:$D$401,"")</f>
        <v/>
      </c>
      <c r="Y20" s="210"/>
    </row>
    <row r="21" spans="1:25" x14ac:dyDescent="0.3">
      <c r="A21" s="88"/>
      <c r="B21" s="89"/>
      <c r="C21" s="89"/>
      <c r="D21" s="89"/>
      <c r="E21" s="88"/>
      <c r="F21" s="92">
        <v>8</v>
      </c>
      <c r="G21" s="91"/>
      <c r="H21" s="90">
        <v>7</v>
      </c>
      <c r="I21" s="90"/>
      <c r="J21" s="90">
        <v>7</v>
      </c>
      <c r="K21" s="90"/>
      <c r="L21" s="90">
        <v>7</v>
      </c>
      <c r="M21" s="90"/>
      <c r="N21" s="30">
        <v>7</v>
      </c>
      <c r="O21" s="30"/>
      <c r="P21" s="30"/>
      <c r="Q21" s="30"/>
      <c r="R21" s="30">
        <v>7</v>
      </c>
      <c r="S21" s="30"/>
      <c r="T21" s="30">
        <v>7</v>
      </c>
      <c r="U21" s="30"/>
      <c r="V21" s="30">
        <v>7</v>
      </c>
      <c r="W21" s="30"/>
      <c r="X21" s="30">
        <v>7</v>
      </c>
      <c r="Y21" s="30"/>
    </row>
    <row r="22" spans="1:25" x14ac:dyDescent="0.3">
      <c r="A22" s="88"/>
      <c r="B22" s="89"/>
      <c r="C22" s="89"/>
      <c r="D22" s="89"/>
      <c r="E22" s="88"/>
      <c r="F22" s="92"/>
      <c r="G22" s="91"/>
      <c r="H22" s="90"/>
      <c r="I22" s="90"/>
      <c r="J22" s="90"/>
      <c r="K22" s="90"/>
      <c r="L22" s="90"/>
      <c r="M22" s="90"/>
      <c r="N22" s="90"/>
      <c r="O22" s="90"/>
      <c r="P22" s="90"/>
      <c r="Q22" s="90"/>
      <c r="R22" s="90"/>
      <c r="S22" s="90"/>
      <c r="T22" s="90"/>
      <c r="U22" s="90"/>
      <c r="V22" s="90"/>
      <c r="W22" s="90"/>
      <c r="X22" s="90"/>
      <c r="Y22" s="90"/>
    </row>
    <row r="23" spans="1:25" x14ac:dyDescent="0.3">
      <c r="A23" s="88"/>
      <c r="B23" s="89"/>
      <c r="C23" s="89"/>
      <c r="D23" s="89"/>
      <c r="E23" s="88"/>
      <c r="F23" s="92"/>
      <c r="G23" s="91"/>
      <c r="H23" s="90"/>
      <c r="I23" s="90"/>
      <c r="J23" s="90"/>
      <c r="K23" s="90"/>
      <c r="L23" s="90"/>
      <c r="M23" s="90"/>
      <c r="N23" s="90"/>
      <c r="O23" s="90"/>
      <c r="P23" s="90"/>
      <c r="Q23" s="90"/>
      <c r="R23" s="90"/>
      <c r="S23" s="90"/>
      <c r="T23" s="90"/>
      <c r="U23" s="90"/>
      <c r="V23" s="90"/>
      <c r="W23" s="90"/>
      <c r="X23" s="90"/>
      <c r="Y23" s="90"/>
    </row>
    <row r="24" spans="1:25" x14ac:dyDescent="0.3">
      <c r="A24" s="88"/>
      <c r="B24" s="89"/>
      <c r="C24" s="89"/>
      <c r="D24" s="89"/>
      <c r="E24" s="88"/>
    </row>
    <row r="25" spans="1:25" x14ac:dyDescent="0.3">
      <c r="A25" s="88"/>
      <c r="B25" s="89"/>
      <c r="C25" s="89"/>
      <c r="D25" s="89"/>
      <c r="E25" s="88"/>
      <c r="H25" s="89"/>
      <c r="I25" s="89"/>
      <c r="J25" s="89"/>
      <c r="K25" s="89"/>
      <c r="R25" s="30"/>
      <c r="S25" s="30"/>
      <c r="T25" s="30"/>
      <c r="U25" s="30"/>
      <c r="V25" s="30"/>
      <c r="W25" s="30"/>
      <c r="X25" s="30"/>
      <c r="Y25" s="30"/>
    </row>
    <row r="26" spans="1:25" x14ac:dyDescent="0.3">
      <c r="A26" s="88"/>
      <c r="B26" s="89"/>
      <c r="C26" s="89"/>
      <c r="D26" s="89"/>
      <c r="E26" s="88"/>
      <c r="H26" s="89"/>
      <c r="I26" s="89"/>
      <c r="J26" s="89"/>
      <c r="K26" s="89"/>
      <c r="R26" s="30"/>
      <c r="S26" s="30"/>
      <c r="T26" s="30"/>
      <c r="U26" s="30"/>
      <c r="V26" s="30"/>
      <c r="W26" s="30"/>
      <c r="X26" s="30"/>
      <c r="Y26" s="30"/>
    </row>
    <row r="27" spans="1:25" x14ac:dyDescent="0.3">
      <c r="A27" s="88"/>
      <c r="B27" s="89"/>
      <c r="C27" s="89"/>
      <c r="D27" s="89"/>
      <c r="E27" s="88"/>
      <c r="N27" s="30"/>
      <c r="O27" s="30"/>
      <c r="P27" s="30"/>
      <c r="Q27" s="30"/>
    </row>
    <row r="28" spans="1:25" x14ac:dyDescent="0.3">
      <c r="A28" s="88"/>
      <c r="B28" s="89"/>
      <c r="C28" s="89"/>
      <c r="D28" s="89"/>
      <c r="E28" s="88"/>
      <c r="N28" s="88"/>
      <c r="O28" s="88"/>
      <c r="P28" s="88"/>
      <c r="Q28" s="88"/>
    </row>
    <row r="29" spans="1:25" x14ac:dyDescent="0.3">
      <c r="A29" s="88"/>
      <c r="B29" s="89"/>
      <c r="C29" s="89"/>
      <c r="D29" s="89"/>
      <c r="E29" s="88"/>
      <c r="N29" s="30"/>
      <c r="O29" s="30"/>
      <c r="P29" s="30"/>
      <c r="Q29" s="30"/>
    </row>
    <row r="30" spans="1:25" x14ac:dyDescent="0.3">
      <c r="A30" s="88"/>
      <c r="B30" s="89"/>
      <c r="C30" s="89"/>
      <c r="D30" s="89"/>
      <c r="E30" s="88"/>
      <c r="N30" s="88"/>
      <c r="O30" s="88"/>
      <c r="P30" s="88"/>
      <c r="Q30" s="88"/>
    </row>
    <row r="31" spans="1:25" s="87" customFormat="1" hidden="1" x14ac:dyDescent="0.3">
      <c r="A31" s="88"/>
      <c r="B31" s="89"/>
      <c r="C31" s="89"/>
      <c r="D31" s="89"/>
      <c r="E31" s="88"/>
      <c r="F31" s="151" t="e">
        <f>#REF!</f>
        <v>#REF!</v>
      </c>
      <c r="G31" s="152" t="e">
        <f>'Early Corn Avg'!#REF!</f>
        <v>#REF!</v>
      </c>
      <c r="H31" s="151" t="e">
        <f>#REF!</f>
        <v>#REF!</v>
      </c>
      <c r="I31" s="152" t="e">
        <f>#REF!</f>
        <v>#REF!</v>
      </c>
      <c r="J31" s="151" t="e">
        <f>#REF!</f>
        <v>#REF!</v>
      </c>
      <c r="K31" s="152" t="e">
        <f>#REF!</f>
        <v>#REF!</v>
      </c>
      <c r="L31" s="151" t="e">
        <f>#REF!</f>
        <v>#REF!</v>
      </c>
      <c r="M31" s="152" t="e">
        <f>#REF!</f>
        <v>#REF!</v>
      </c>
      <c r="N31" s="151" t="e">
        <f>#REF!</f>
        <v>#REF!</v>
      </c>
      <c r="O31" s="152" t="e">
        <f>#REF!</f>
        <v>#REF!</v>
      </c>
      <c r="P31" s="151" t="e">
        <f>#REF!</f>
        <v>#REF!</v>
      </c>
      <c r="Q31" s="151" t="e">
        <f>#REF!</f>
        <v>#REF!</v>
      </c>
      <c r="R31" s="151" t="e">
        <f>#REF!</f>
        <v>#REF!</v>
      </c>
      <c r="S31" s="152" t="e">
        <f>#REF!</f>
        <v>#REF!</v>
      </c>
      <c r="T31" s="151" t="e">
        <f>#REF!</f>
        <v>#REF!</v>
      </c>
      <c r="U31" s="152" t="e">
        <f>#REF!</f>
        <v>#REF!</v>
      </c>
      <c r="V31" s="151" t="e">
        <f>#REF!</f>
        <v>#REF!</v>
      </c>
      <c r="W31" s="152" t="e">
        <f>#REF!</f>
        <v>#REF!</v>
      </c>
      <c r="X31" s="151" t="e">
        <f>#REF!</f>
        <v>#REF!</v>
      </c>
      <c r="Y31" s="153" t="e">
        <f>#REF!</f>
        <v>#REF!</v>
      </c>
    </row>
    <row r="32" spans="1:25" s="87" customFormat="1" x14ac:dyDescent="0.3">
      <c r="A32" s="29"/>
      <c r="B32" s="138"/>
      <c r="C32" s="138"/>
      <c r="D32" s="138"/>
      <c r="E32" s="29"/>
      <c r="G32" s="86"/>
      <c r="H32" s="85"/>
      <c r="I32" s="85"/>
      <c r="J32" s="85"/>
      <c r="K32" s="85"/>
      <c r="L32" s="85"/>
      <c r="M32" s="85"/>
      <c r="N32" s="85"/>
      <c r="O32" s="85"/>
      <c r="P32" s="85"/>
      <c r="Q32" s="85"/>
      <c r="R32" s="85"/>
      <c r="S32" s="85"/>
      <c r="T32" s="85"/>
      <c r="U32" s="85"/>
      <c r="V32" s="85"/>
      <c r="W32" s="85"/>
      <c r="X32" s="85"/>
      <c r="Y32" s="85"/>
    </row>
  </sheetData>
  <sortState xmlns:xlrd2="http://schemas.microsoft.com/office/spreadsheetml/2017/richdata2" ref="A6:AJ16">
    <sortCondition descending="1" ref="F6:F16"/>
  </sortState>
  <mergeCells count="11">
    <mergeCell ref="A1:Y1"/>
    <mergeCell ref="X2:Y2"/>
    <mergeCell ref="F2:G2"/>
    <mergeCell ref="H2:I2"/>
    <mergeCell ref="L2:M2"/>
    <mergeCell ref="N2:O2"/>
    <mergeCell ref="P2:Q2"/>
    <mergeCell ref="R2:S2"/>
    <mergeCell ref="T2:U2"/>
    <mergeCell ref="V2:W2"/>
    <mergeCell ref="J2:K2"/>
  </mergeCells>
  <conditionalFormatting sqref="A6:E16">
    <cfRule type="expression" dxfId="1024" priority="1">
      <formula>MOD(ROW(),2)=0</formula>
    </cfRule>
  </conditionalFormatting>
  <conditionalFormatting sqref="F6:F16">
    <cfRule type="top10" dxfId="1023" priority="2011" stopIfTrue="1" percent="1" rank="25"/>
    <cfRule type="expression" dxfId="1022" priority="2013">
      <formula>MOD(ROW(),2)=0</formula>
    </cfRule>
    <cfRule type="aboveAverage" dxfId="1021" priority="2012" stopIfTrue="1"/>
  </conditionalFormatting>
  <conditionalFormatting sqref="F31">
    <cfRule type="aboveAverage" dxfId="1020" priority="106" stopIfTrue="1"/>
  </conditionalFormatting>
  <conditionalFormatting sqref="F31:Y31">
    <cfRule type="expression" dxfId="1019" priority="138">
      <formula>MOD(ROW(),2)=0</formula>
    </cfRule>
  </conditionalFormatting>
  <conditionalFormatting sqref="G6:G16 I6:I16 Y6:Y16 M6:M16 O6:O16 Q6:Q16 S6:S16 U6:U16 W6:W16 K6:K16">
    <cfRule type="expression" dxfId="1018" priority="1507">
      <formula>MOD(ROW(),2)=0</formula>
    </cfRule>
  </conditionalFormatting>
  <conditionalFormatting sqref="G6:G16">
    <cfRule type="containsText" priority="32" stopIfTrue="1" operator="containsText" text="AA">
      <formula>NOT(ISERROR(SEARCH("AA",G6)))</formula>
    </cfRule>
    <cfRule type="containsText" dxfId="1017" priority="33" operator="containsText" text="A">
      <formula>NOT(ISERROR(SEARCH("A",G6)))</formula>
    </cfRule>
    <cfRule type="containsText" priority="394" stopIfTrue="1" operator="containsText" text="AA">
      <formula>NOT(ISERROR(SEARCH("AA",G6)))</formula>
    </cfRule>
    <cfRule type="containsText" dxfId="1016" priority="395" stopIfTrue="1" operator="containsText" text="A">
      <formula>NOT(ISERROR(SEARCH("A",G6)))</formula>
    </cfRule>
  </conditionalFormatting>
  <conditionalFormatting sqref="G31">
    <cfRule type="containsText" dxfId="1015" priority="104" stopIfTrue="1" operator="containsText" text="A">
      <formula>NOT(ISERROR(SEARCH("A",G31)))</formula>
    </cfRule>
    <cfRule type="containsText" priority="103" stopIfTrue="1" operator="containsText" text="AA">
      <formula>NOT(ISERROR(SEARCH("AA",G31)))</formula>
    </cfRule>
  </conditionalFormatting>
  <conditionalFormatting sqref="H6:H16">
    <cfRule type="aboveAverage" dxfId="1014" priority="2015" stopIfTrue="1"/>
    <cfRule type="top10" dxfId="1013" priority="2014" percent="1" rank="25"/>
    <cfRule type="expression" dxfId="1012" priority="2016">
      <formula>MOD(ROW(),2)=0</formula>
    </cfRule>
  </conditionalFormatting>
  <conditionalFormatting sqref="H31">
    <cfRule type="aboveAverage" dxfId="1011" priority="109" stopIfTrue="1"/>
  </conditionalFormatting>
  <conditionalFormatting sqref="I6:I16">
    <cfRule type="containsText" dxfId="1010" priority="250" stopIfTrue="1" operator="containsText" text="A">
      <formula>NOT(ISERROR(SEARCH("A",I6)))</formula>
    </cfRule>
    <cfRule type="containsText" priority="249" stopIfTrue="1" operator="containsText" text="AA">
      <formula>NOT(ISERROR(SEARCH("AA",I6)))</formula>
    </cfRule>
  </conditionalFormatting>
  <conditionalFormatting sqref="I31">
    <cfRule type="containsText" dxfId="1009" priority="86" stopIfTrue="1" operator="containsText" text="A">
      <formula>NOT(ISERROR(SEARCH("A",I31)))</formula>
    </cfRule>
    <cfRule type="containsText" priority="85" stopIfTrue="1" operator="containsText" text="AA">
      <formula>NOT(ISERROR(SEARCH("AA",I31)))</formula>
    </cfRule>
  </conditionalFormatting>
  <conditionalFormatting sqref="J6:J16">
    <cfRule type="top10" dxfId="1008" priority="2017" percent="1" rank="25"/>
    <cfRule type="aboveAverage" dxfId="1007" priority="2018" stopIfTrue="1"/>
    <cfRule type="expression" dxfId="1006" priority="2019">
      <formula>MOD(ROW(),2)=0</formula>
    </cfRule>
  </conditionalFormatting>
  <conditionalFormatting sqref="J31">
    <cfRule type="aboveAverage" dxfId="1005" priority="112" stopIfTrue="1"/>
  </conditionalFormatting>
  <conditionalFormatting sqref="K6:K16">
    <cfRule type="containsText" priority="141" stopIfTrue="1" operator="containsText" text="AA">
      <formula>NOT(ISERROR(SEARCH("AA",K6)))</formula>
    </cfRule>
    <cfRule type="containsText" dxfId="1004" priority="142" stopIfTrue="1" operator="containsText" text="A">
      <formula>NOT(ISERROR(SEARCH("A",K6)))</formula>
    </cfRule>
  </conditionalFormatting>
  <conditionalFormatting sqref="K31">
    <cfRule type="containsText" dxfId="1003" priority="54" stopIfTrue="1" operator="containsText" text="A">
      <formula>NOT(ISERROR(SEARCH("A",K31)))</formula>
    </cfRule>
    <cfRule type="containsText" priority="53" stopIfTrue="1" operator="containsText" text="AA">
      <formula>NOT(ISERROR(SEARCH("AA",K31)))</formula>
    </cfRule>
  </conditionalFormatting>
  <conditionalFormatting sqref="L6:L16">
    <cfRule type="top10" dxfId="1002" priority="2020" percent="1" rank="25"/>
    <cfRule type="aboveAverage" dxfId="1001" priority="2021" stopIfTrue="1"/>
    <cfRule type="expression" dxfId="1000" priority="2022">
      <formula>MOD(ROW(),2)=0</formula>
    </cfRule>
  </conditionalFormatting>
  <conditionalFormatting sqref="L31">
    <cfRule type="aboveAverage" dxfId="999" priority="115" stopIfTrue="1"/>
  </conditionalFormatting>
  <conditionalFormatting sqref="M6:M16">
    <cfRule type="containsText" dxfId="998" priority="166" stopIfTrue="1" operator="containsText" text="A">
      <formula>NOT(ISERROR(SEARCH("A",M6)))</formula>
    </cfRule>
    <cfRule type="containsText" priority="165" stopIfTrue="1" operator="containsText" text="AA">
      <formula>NOT(ISERROR(SEARCH("AA",M6)))</formula>
    </cfRule>
  </conditionalFormatting>
  <conditionalFormatting sqref="M31">
    <cfRule type="containsText" dxfId="997" priority="66" stopIfTrue="1" operator="containsText" text="A">
      <formula>NOT(ISERROR(SEARCH("A",M31)))</formula>
    </cfRule>
    <cfRule type="containsText" priority="65" stopIfTrue="1" operator="containsText" text="AA">
      <formula>NOT(ISERROR(SEARCH("AA",M31)))</formula>
    </cfRule>
  </conditionalFormatting>
  <conditionalFormatting sqref="N6:N16">
    <cfRule type="top10" dxfId="996" priority="2023" percent="1" rank="25"/>
    <cfRule type="aboveAverage" dxfId="995" priority="2024" stopIfTrue="1"/>
    <cfRule type="expression" dxfId="994" priority="2025">
      <formula>MOD(ROW(),2)=0</formula>
    </cfRule>
  </conditionalFormatting>
  <conditionalFormatting sqref="N31">
    <cfRule type="aboveAverage" dxfId="993" priority="118" stopIfTrue="1"/>
  </conditionalFormatting>
  <conditionalFormatting sqref="O6:O16">
    <cfRule type="containsText" priority="163" stopIfTrue="1" operator="containsText" text="AA">
      <formula>NOT(ISERROR(SEARCH("AA",O6)))</formula>
    </cfRule>
    <cfRule type="containsText" dxfId="992" priority="164" stopIfTrue="1" operator="containsText" text="A">
      <formula>NOT(ISERROR(SEARCH("A",O6)))</formula>
    </cfRule>
  </conditionalFormatting>
  <conditionalFormatting sqref="O31">
    <cfRule type="containsText" priority="63" stopIfTrue="1" operator="containsText" text="AA">
      <formula>NOT(ISERROR(SEARCH("AA",O31)))</formula>
    </cfRule>
    <cfRule type="containsText" dxfId="991" priority="64" stopIfTrue="1" operator="containsText" text="A">
      <formula>NOT(ISERROR(SEARCH("A",O31)))</formula>
    </cfRule>
  </conditionalFormatting>
  <conditionalFormatting sqref="P6:P16">
    <cfRule type="top10" dxfId="990" priority="2026" percent="1" rank="25"/>
    <cfRule type="aboveAverage" dxfId="989" priority="2027" stopIfTrue="1"/>
    <cfRule type="expression" dxfId="988" priority="2028">
      <formula>MOD(ROW(),2)=0</formula>
    </cfRule>
  </conditionalFormatting>
  <conditionalFormatting sqref="P31">
    <cfRule type="aboveAverage" dxfId="987" priority="121" stopIfTrue="1"/>
  </conditionalFormatting>
  <conditionalFormatting sqref="Q6">
    <cfRule type="aboveAverage" dxfId="986" priority="137" stopIfTrue="1"/>
  </conditionalFormatting>
  <conditionalFormatting sqref="Q6:Q16">
    <cfRule type="containsText" priority="36" stopIfTrue="1" operator="containsText" text="AA">
      <formula>NOT(ISERROR(SEARCH("AA",Q6)))</formula>
    </cfRule>
    <cfRule type="containsText" dxfId="985" priority="37" stopIfTrue="1" operator="containsText" text="A">
      <formula>NOT(ISERROR(SEARCH("A",Q6)))</formula>
    </cfRule>
    <cfRule type="containsText" priority="161" stopIfTrue="1" operator="containsText" text="AA">
      <formula>NOT(ISERROR(SEARCH("AA",Q6)))</formula>
    </cfRule>
    <cfRule type="containsText" dxfId="984" priority="162" stopIfTrue="1" operator="containsText" text="A">
      <formula>NOT(ISERROR(SEARCH("A",Q6)))</formula>
    </cfRule>
  </conditionalFormatting>
  <conditionalFormatting sqref="Q31">
    <cfRule type="aboveAverage" dxfId="983" priority="50" stopIfTrue="1"/>
    <cfRule type="containsText" priority="61" stopIfTrue="1" operator="containsText" text="AA">
      <formula>NOT(ISERROR(SEARCH("AA",Q31)))</formula>
    </cfRule>
    <cfRule type="containsText" dxfId="982" priority="62" stopIfTrue="1" operator="containsText" text="A">
      <formula>NOT(ISERROR(SEARCH("A",Q31)))</formula>
    </cfRule>
  </conditionalFormatting>
  <conditionalFormatting sqref="R6:R16">
    <cfRule type="expression" dxfId="981" priority="2031">
      <formula>MOD(ROW(),2)=0</formula>
    </cfRule>
    <cfRule type="aboveAverage" dxfId="980" priority="2030" stopIfTrue="1"/>
    <cfRule type="top10" dxfId="979" priority="2029" percent="1" rank="25"/>
  </conditionalFormatting>
  <conditionalFormatting sqref="R31">
    <cfRule type="aboveAverage" dxfId="978" priority="124" stopIfTrue="1"/>
  </conditionalFormatting>
  <conditionalFormatting sqref="S6:S16">
    <cfRule type="containsText" dxfId="977" priority="160" stopIfTrue="1" operator="containsText" text="A">
      <formula>NOT(ISERROR(SEARCH("A",S6)))</formula>
    </cfRule>
    <cfRule type="containsText" priority="159" stopIfTrue="1" operator="containsText" text="AA">
      <formula>NOT(ISERROR(SEARCH("AA",S6)))</formula>
    </cfRule>
  </conditionalFormatting>
  <conditionalFormatting sqref="S31">
    <cfRule type="containsText" priority="59" stopIfTrue="1" operator="containsText" text="AA">
      <formula>NOT(ISERROR(SEARCH("AA",S31)))</formula>
    </cfRule>
    <cfRule type="containsText" dxfId="976" priority="60" stopIfTrue="1" operator="containsText" text="A">
      <formula>NOT(ISERROR(SEARCH("A",S31)))</formula>
    </cfRule>
  </conditionalFormatting>
  <conditionalFormatting sqref="T6:T16">
    <cfRule type="aboveAverage" dxfId="975" priority="2033" stopIfTrue="1"/>
    <cfRule type="top10" dxfId="974" priority="2032" percent="1" rank="25"/>
    <cfRule type="expression" dxfId="973" priority="2034">
      <formula>MOD(ROW(),2)=0</formula>
    </cfRule>
  </conditionalFormatting>
  <conditionalFormatting sqref="T31">
    <cfRule type="aboveAverage" dxfId="972" priority="49" stopIfTrue="1"/>
    <cfRule type="aboveAverage" dxfId="971" priority="127" stopIfTrue="1"/>
  </conditionalFormatting>
  <conditionalFormatting sqref="U6">
    <cfRule type="containsText" priority="134" stopIfTrue="1" operator="containsText" text="AA">
      <formula>NOT(ISERROR(SEARCH("AA",U6)))</formula>
    </cfRule>
    <cfRule type="containsText" dxfId="970" priority="135" stopIfTrue="1" operator="containsText" text="A">
      <formula>NOT(ISERROR(SEARCH("A",U6)))</formula>
    </cfRule>
  </conditionalFormatting>
  <conditionalFormatting sqref="U6:U16">
    <cfRule type="containsText" priority="157" stopIfTrue="1" operator="containsText" text="AA">
      <formula>NOT(ISERROR(SEARCH("AA",U6)))</formula>
    </cfRule>
    <cfRule type="containsText" dxfId="969" priority="158" stopIfTrue="1" operator="containsText" text="A">
      <formula>NOT(ISERROR(SEARCH("A",U6)))</formula>
    </cfRule>
  </conditionalFormatting>
  <conditionalFormatting sqref="U31">
    <cfRule type="containsText" priority="47" stopIfTrue="1" operator="containsText" text="AA">
      <formula>NOT(ISERROR(SEARCH("AA",U31)))</formula>
    </cfRule>
    <cfRule type="containsText" dxfId="968" priority="58" stopIfTrue="1" operator="containsText" text="A">
      <formula>NOT(ISERROR(SEARCH("A",U31)))</formula>
    </cfRule>
    <cfRule type="containsText" priority="57" stopIfTrue="1" operator="containsText" text="AA">
      <formula>NOT(ISERROR(SEARCH("AA",U31)))</formula>
    </cfRule>
    <cfRule type="containsText" dxfId="967" priority="48" stopIfTrue="1" operator="containsText" text="A">
      <formula>NOT(ISERROR(SEARCH("A",U31)))</formula>
    </cfRule>
  </conditionalFormatting>
  <conditionalFormatting sqref="V6:V16">
    <cfRule type="top10" dxfId="966" priority="2035" percent="1" rank="25"/>
    <cfRule type="aboveAverage" dxfId="965" priority="2036" stopIfTrue="1"/>
    <cfRule type="expression" dxfId="964" priority="2037">
      <formula>MOD(ROW(),2)=0</formula>
    </cfRule>
  </conditionalFormatting>
  <conditionalFormatting sqref="V31">
    <cfRule type="aboveAverage" dxfId="963" priority="130" stopIfTrue="1"/>
  </conditionalFormatting>
  <conditionalFormatting sqref="W6:W16">
    <cfRule type="containsText" priority="155" stopIfTrue="1" operator="containsText" text="AA">
      <formula>NOT(ISERROR(SEARCH("AA",W6)))</formula>
    </cfRule>
    <cfRule type="containsText" dxfId="962" priority="156" operator="containsText" text="A">
      <formula>NOT(ISERROR(SEARCH("A",W6)))</formula>
    </cfRule>
  </conditionalFormatting>
  <conditionalFormatting sqref="W31">
    <cfRule type="containsText" dxfId="961" priority="56" operator="containsText" text="A">
      <formula>NOT(ISERROR(SEARCH("A",W31)))</formula>
    </cfRule>
    <cfRule type="containsText" priority="55" stopIfTrue="1" operator="containsText" text="AA">
      <formula>NOT(ISERROR(SEARCH("AA",W31)))</formula>
    </cfRule>
  </conditionalFormatting>
  <conditionalFormatting sqref="X6:X16">
    <cfRule type="top10" dxfId="960" priority="2038" percent="1" rank="25"/>
    <cfRule type="aboveAverage" dxfId="959" priority="2039" stopIfTrue="1"/>
    <cfRule type="expression" dxfId="958" priority="2040">
      <formula>MOD(ROW(),2)=0</formula>
    </cfRule>
  </conditionalFormatting>
  <conditionalFormatting sqref="X31">
    <cfRule type="aboveAverage" dxfId="957" priority="133" stopIfTrue="1"/>
  </conditionalFormatting>
  <conditionalFormatting sqref="Y6:Y8">
    <cfRule type="containsText" dxfId="956" priority="177" stopIfTrue="1" operator="containsText" text="A">
      <formula>NOT(ISERROR(SEARCH("A",Y6)))</formula>
    </cfRule>
    <cfRule type="containsText" priority="176" stopIfTrue="1" operator="containsText" text="AA">
      <formula>NOT(ISERROR(SEARCH("AA",Y6)))</formula>
    </cfRule>
  </conditionalFormatting>
  <conditionalFormatting sqref="Y6:Y16">
    <cfRule type="containsText" dxfId="955" priority="35" operator="containsText" text="A">
      <formula>NOT(ISERROR(SEARCH("A",Y6)))</formula>
    </cfRule>
    <cfRule type="containsText" dxfId="954" priority="173" stopIfTrue="1" operator="containsText" text="A">
      <formula>NOT(ISERROR(SEARCH("A",Y6)))</formula>
    </cfRule>
    <cfRule type="containsText" priority="172" stopIfTrue="1" operator="containsText" text="AA">
      <formula>NOT(ISERROR(SEARCH("AA",Y6)))</formula>
    </cfRule>
    <cfRule type="containsText" priority="34" stopIfTrue="1" operator="containsText" text="AA">
      <formula>NOT(ISERROR(SEARCH("AA",Y6)))</formula>
    </cfRule>
  </conditionalFormatting>
  <conditionalFormatting sqref="Y31">
    <cfRule type="containsText" priority="67" stopIfTrue="1" operator="containsText" text="AA">
      <formula>NOT(ISERROR(SEARCH("AA",Y31)))</formula>
    </cfRule>
    <cfRule type="containsText" dxfId="953" priority="68" stopIfTrue="1" operator="containsText" text="A">
      <formula>NOT(ISERROR(SEARCH("A",Y31)))</formula>
    </cfRule>
    <cfRule type="containsText" priority="69" stopIfTrue="1" operator="containsText" text="AA">
      <formula>NOT(ISERROR(SEARCH("AA",Y31)))</formula>
    </cfRule>
    <cfRule type="containsText" dxfId="952" priority="70" stopIfTrue="1" operator="containsText" text="A">
      <formula>NOT(ISERROR(SEARCH("A",Y31)))</formula>
    </cfRule>
  </conditionalFormatting>
  <pageMargins left="0.5" right="0.5" top="0.5" bottom="0.5" header="0.3" footer="0.3"/>
  <pageSetup paperSize="5"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6" tint="0.59999389629810485"/>
    <pageSetUpPr fitToPage="1"/>
  </sheetPr>
  <dimension ref="A1:U37"/>
  <sheetViews>
    <sheetView zoomScaleNormal="100" workbookViewId="0">
      <selection activeCell="O6" sqref="O6:O20"/>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customWidth="1"/>
    <col min="17" max="17" width="5.07421875" style="11" customWidth="1"/>
    <col min="18" max="18" width="5.07421875" style="71" customWidth="1"/>
    <col min="19" max="19" width="5.07421875" style="11" customWidth="1"/>
    <col min="20" max="20" width="5.07421875" style="71" customWidth="1"/>
    <col min="21" max="21" width="5.07421875" style="11" customWidth="1"/>
  </cols>
  <sheetData>
    <row r="1" spans="1:21" ht="30" customHeight="1" thickBot="1" x14ac:dyDescent="0.35">
      <c r="A1" s="292" t="s">
        <v>345</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197" t="s">
        <v>61</v>
      </c>
      <c r="P2" s="295" t="s">
        <v>46</v>
      </c>
      <c r="Q2" s="296"/>
      <c r="R2" s="297" t="s">
        <v>47</v>
      </c>
      <c r="S2" s="297"/>
      <c r="T2" s="295" t="s">
        <v>48</v>
      </c>
      <c r="U2" s="296"/>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29" t="s">
        <v>227</v>
      </c>
      <c r="Q3" s="230"/>
      <c r="R3" s="231" t="s">
        <v>228</v>
      </c>
      <c r="S3" s="231"/>
      <c r="T3" s="229" t="s">
        <v>229</v>
      </c>
      <c r="U3" s="230"/>
    </row>
    <row r="4" spans="1:21" ht="12.55" hidden="1" customHeight="1" x14ac:dyDescent="0.3">
      <c r="A4" s="223"/>
      <c r="B4" s="224"/>
      <c r="C4" s="34"/>
      <c r="D4" s="225"/>
      <c r="E4" s="226" t="s">
        <v>106</v>
      </c>
      <c r="F4" s="227"/>
      <c r="G4" s="226" t="s">
        <v>106</v>
      </c>
      <c r="H4" s="227"/>
      <c r="I4" s="228" t="s">
        <v>106</v>
      </c>
      <c r="J4" s="228"/>
      <c r="K4" s="226" t="s">
        <v>106</v>
      </c>
      <c r="L4" s="227"/>
      <c r="M4" s="228" t="s">
        <v>106</v>
      </c>
      <c r="N4" s="228"/>
      <c r="O4" s="229" t="s">
        <v>106</v>
      </c>
      <c r="P4" s="229" t="s">
        <v>106</v>
      </c>
      <c r="Q4" s="230"/>
      <c r="R4" s="231" t="s">
        <v>106</v>
      </c>
      <c r="S4" s="231"/>
      <c r="T4" s="229" t="s">
        <v>106</v>
      </c>
      <c r="U4" s="230"/>
    </row>
    <row r="5" spans="1:21" ht="12.55" hidden="1" customHeight="1" x14ac:dyDescent="0.3">
      <c r="A5" s="223"/>
      <c r="B5" s="224"/>
      <c r="C5" s="34"/>
      <c r="D5" s="225"/>
      <c r="E5" s="226" t="s">
        <v>233</v>
      </c>
      <c r="F5" s="227"/>
      <c r="G5" s="226" t="s">
        <v>233</v>
      </c>
      <c r="H5" s="227"/>
      <c r="I5" s="226" t="s">
        <v>233</v>
      </c>
      <c r="J5" s="228"/>
      <c r="K5" s="226" t="s">
        <v>233</v>
      </c>
      <c r="L5" s="227"/>
      <c r="M5" s="226" t="s">
        <v>233</v>
      </c>
      <c r="N5" s="228"/>
      <c r="O5" s="226" t="s">
        <v>233</v>
      </c>
      <c r="P5" s="226" t="s">
        <v>233</v>
      </c>
      <c r="Q5" s="230"/>
      <c r="R5" s="226" t="s">
        <v>233</v>
      </c>
      <c r="S5" s="231"/>
      <c r="T5" s="226" t="s">
        <v>233</v>
      </c>
      <c r="U5" s="230"/>
    </row>
    <row r="6" spans="1:21" ht="12.55" customHeight="1" x14ac:dyDescent="0.3">
      <c r="A6" s="50" t="str">
        <f t="shared" ref="A6:A15" si="0">VLOOKUP(D6,VL_2020,2,FALSE)</f>
        <v>Innvictis A1414T</v>
      </c>
      <c r="B6" s="130" t="str">
        <f t="shared" ref="B6:B15" si="1">VLOOKUP(D6,VL_2020,3,FALSE)</f>
        <v>RR</v>
      </c>
      <c r="C6" s="130" t="str">
        <f t="shared" ref="C6:C15" si="2">VLOOKUP(D6,VL_2020,4,FALSE)</f>
        <v>TRE</v>
      </c>
      <c r="D6" s="273" t="s">
        <v>199</v>
      </c>
      <c r="E6" s="199" cm="1">
        <f t="array" ref="E6">_xlfn.XLOOKUP(1,(LSM!$A$2:$A$370=E$4)*(LSM!$T$2:$T$370=E$5)*(LSM!$B$2:$B$370=$D6),LSM!$C$2:$C$370,"")</f>
        <v>254.59</v>
      </c>
      <c r="F6" s="200" t="str" cm="1">
        <f t="array" ref="F6">_xlfn.XLOOKUP(1,(LSM!$A$2:$A$370=E$4)*(LSM!$T$2:$T$370=E$5)*(LSM!$B$2:$B$370=$D6),LSM!$D$2:$D$370,"")</f>
        <v>A</v>
      </c>
      <c r="G6" s="201" cm="1">
        <f t="array" ref="G6">_xlfn.XLOOKUP(1,(LSM!$A$2:$A$370=G$4)*(LSM!$T$2:$T$370=G$5)*(LSM!$B$2:$B$370=$D6),LSM!$E$2:$E$370,"")</f>
        <v>15.5488</v>
      </c>
      <c r="H6" s="200" t="str" cm="1">
        <f t="array" ref="H6">_xlfn.XLOOKUP(1,(LSM!$A$2:$A$370=G$4)*(LSM!$T$2:$T$370=G$5)*(LSM!$B$2:$B$370=$D6),LSM!$F$2:$F$370,"")</f>
        <v>C</v>
      </c>
      <c r="I6" s="199" cm="1">
        <f t="array" ref="I6">_xlfn.XLOOKUP(1,(LSM!$A$2:$A$370=I$4)*(LSM!$T$2:$T$370=I$5)*(LSM!$B$2:$B$370=$D6),LSM!$L$2:$L$370,"")</f>
        <v>58.3889</v>
      </c>
      <c r="J6" s="202" t="str" cm="1">
        <f t="array" ref="J6">_xlfn.XLOOKUP(1,(LSM!$A$2:$A$370=I$4)*(LSM!$T$2:$T$370=I$5)*(LSM!$B$2:$B$370=$D6),LSM!$M$2:$M$370,"")</f>
        <v>DE</v>
      </c>
      <c r="K6" s="199" cm="1">
        <f t="array" ref="K6">_xlfn.XLOOKUP(1,(LSM!$A$2:$A$370=K$4)*(LSM!$T$2:$T$370=K$5)*(LSM!$B$2:$B$370=$D6),LSM!$G$2:$G$370,"")</f>
        <v>105.26</v>
      </c>
      <c r="L6" s="200" t="str" cm="1">
        <f t="array" ref="L6">_xlfn.XLOOKUP(1,(LSM!$A$2:$A$370=K$4)*(LSM!$T$2:$T$370=K$5)*(LSM!$B$2:$B$370=$D6),LSM!$H$2:$H$370,"")</f>
        <v>A</v>
      </c>
      <c r="M6" s="199" cm="1">
        <f t="array" ref="M6">_xlfn.XLOOKUP(1,(LSM!$A$2:$A$370=M$4)*(LSM!$T$2:$T$370=M$5)*(LSM!$B$2:$B$370=$D6),LSM!$I$2:$I$370,"")</f>
        <v>45.777799999999999</v>
      </c>
      <c r="N6" s="202" t="str" cm="1">
        <f t="array" ref="N6">_xlfn.XLOOKUP(1,(LSM!$A$2:$A$370=M$4)*(LSM!$T$2:$T$370=M$5)*(LSM!$B$2:$B$370=$D6),LSM!$J$2:$J$370,"")</f>
        <v>AB</v>
      </c>
      <c r="O6" s="199" cm="1">
        <f t="array" ref="O6">_xlfn.XLOOKUP(1,(LSM!$A$2:$A$370=O$4)*(LSM!$T$2:$T$370=O$5)*(LSM!$B$2:$B$370=$D6),LSM!$K$2:$K$370,"")</f>
        <v>0.1819086778</v>
      </c>
      <c r="P6" s="201" cm="1">
        <f t="array" ref="P6">_xlfn.XLOOKUP(1,(LSM!$A$2:$A$370=P$4)*(LSM!$T$2:$T$370=P$5)*(LSM!$B$2:$B$370=$D6),LSM!$N$2:$N$370,"")</f>
        <v>10.7692</v>
      </c>
      <c r="Q6" s="200" t="str" cm="1">
        <f t="array" ref="Q6">_xlfn.XLOOKUP(1,(LSM!$A$2:$A$370=P$4)*(LSM!$T$2:$T$370=P$5)*(LSM!$B$2:$B$370=$D6),LSM!$O$2:$O$370,"")</f>
        <v>B</v>
      </c>
      <c r="R6" s="201" cm="1">
        <f t="array" ref="R6">_xlfn.XLOOKUP(1,(LSM!$A$2:$A$370=R$4)*(LSM!$T$2:$T$370=R$5)*(LSM!$B$2:$B$370=$D6),LSM!$P$2:$P$370,"")</f>
        <v>4.3494999999999999</v>
      </c>
      <c r="S6" s="202" t="str" cm="1">
        <f t="array" ref="S6">_xlfn.XLOOKUP(1,(LSM!$A$2:$A$370=R$4)*(LSM!$T$2:$T$370=R$5)*(LSM!$B$2:$B$370=$D6),LSM!$Q$2:$Q$370,"")</f>
        <v>A-D</v>
      </c>
      <c r="T6" s="201" cm="1">
        <f t="array" ref="T6">_xlfn.XLOOKUP(1,(LSM!$A$2:$A$370=T$4)*(LSM!$T$2:$T$370=T$5)*(LSM!$B$2:$B$370=$D6),LSM!$R$2:$R$370,"")</f>
        <v>86.078999999999994</v>
      </c>
      <c r="U6" s="200" t="str" cm="1">
        <f t="array" ref="U6">_xlfn.XLOOKUP(1,(LSM!$A$2:$A$370=T$4)*(LSM!$T$2:$T$370=T$5)*(LSM!$B$2:$B$370=$D6),LSM!$S$2:$S$370,"")</f>
        <v>A</v>
      </c>
    </row>
    <row r="7" spans="1:21" ht="12.55" customHeight="1" x14ac:dyDescent="0.3">
      <c r="A7" s="31" t="str">
        <f t="shared" si="0"/>
        <v>Dyna-Gro D55VC86RIB</v>
      </c>
      <c r="B7" s="131" t="str">
        <f t="shared" si="1"/>
        <v>RR</v>
      </c>
      <c r="C7" s="131">
        <f t="shared" si="2"/>
        <v>0</v>
      </c>
      <c r="D7" s="273" t="s">
        <v>291</v>
      </c>
      <c r="E7" s="178" cm="1">
        <f t="array" ref="E7">_xlfn.XLOOKUP(1,(LSM!$A$2:$A$370=E$4)*(LSM!$T$2:$T$370=E$5)*(LSM!$B$2:$B$370=$D7),LSM!$C$2:$C$370,"")</f>
        <v>245.45</v>
      </c>
      <c r="F7" s="179" t="str" cm="1">
        <f t="array" ref="F7">_xlfn.XLOOKUP(1,(LSM!$A$2:$A$370=E$4)*(LSM!$T$2:$T$370=E$5)*(LSM!$B$2:$B$370=$D7),LSM!$D$2:$D$370,"")</f>
        <v>AB</v>
      </c>
      <c r="G7" s="164" cm="1">
        <f t="array" ref="G7">_xlfn.XLOOKUP(1,(LSM!$A$2:$A$370=G$4)*(LSM!$T$2:$T$370=G$5)*(LSM!$B$2:$B$370=$D7),LSM!$E$2:$E$370,"")</f>
        <v>15.646699999999999</v>
      </c>
      <c r="H7" s="179" t="str" cm="1">
        <f t="array" ref="H7">_xlfn.XLOOKUP(1,(LSM!$A$2:$A$370=G$4)*(LSM!$T$2:$T$370=G$5)*(LSM!$B$2:$B$370=$D7),LSM!$F$2:$F$370,"")</f>
        <v>C</v>
      </c>
      <c r="I7" s="178" cm="1">
        <f t="array" ref="I7">_xlfn.XLOOKUP(1,(LSM!$A$2:$A$370=I$4)*(LSM!$T$2:$T$370=I$5)*(LSM!$B$2:$B$370=$D7),LSM!$L$2:$L$370,"")</f>
        <v>58.427799999999998</v>
      </c>
      <c r="J7" s="167" t="str" cm="1">
        <f t="array" ref="J7">_xlfn.XLOOKUP(1,(LSM!$A$2:$A$370=I$4)*(LSM!$T$2:$T$370=I$5)*(LSM!$B$2:$B$370=$D7),LSM!$M$2:$M$370,"")</f>
        <v>DE</v>
      </c>
      <c r="K7" s="178" cm="1">
        <f t="array" ref="K7">_xlfn.XLOOKUP(1,(LSM!$A$2:$A$370=K$4)*(LSM!$T$2:$T$370=K$5)*(LSM!$B$2:$B$370=$D7),LSM!$G$2:$G$370,"")</f>
        <v>103.17</v>
      </c>
      <c r="L7" s="179" t="str" cm="1">
        <f t="array" ref="L7">_xlfn.XLOOKUP(1,(LSM!$A$2:$A$370=K$4)*(LSM!$T$2:$T$370=K$5)*(LSM!$B$2:$B$370=$D7),LSM!$H$2:$H$370,"")</f>
        <v>A</v>
      </c>
      <c r="M7" s="178" cm="1">
        <f t="array" ref="M7">_xlfn.XLOOKUP(1,(LSM!$A$2:$A$370=M$4)*(LSM!$T$2:$T$370=M$5)*(LSM!$B$2:$B$370=$D7),LSM!$I$2:$I$370,"")</f>
        <v>43.370399999999997</v>
      </c>
      <c r="N7" s="167" t="str" cm="1">
        <f t="array" ref="N7">_xlfn.XLOOKUP(1,(LSM!$A$2:$A$370=M$4)*(LSM!$T$2:$T$370=M$5)*(LSM!$B$2:$B$370=$D7),LSM!$J$2:$J$370,"")</f>
        <v>B-D</v>
      </c>
      <c r="O7" s="178" cm="1">
        <f t="array" ref="O7">_xlfn.XLOOKUP(1,(LSM!$A$2:$A$370=O$4)*(LSM!$T$2:$T$370=O$5)*(LSM!$B$2:$B$370=$D7),LSM!$K$2:$K$370,"")</f>
        <v>0.32760819219999998</v>
      </c>
      <c r="P7" s="164" cm="1">
        <f t="array" ref="P7">_xlfn.XLOOKUP(1,(LSM!$A$2:$A$370=P$4)*(LSM!$T$2:$T$370=P$5)*(LSM!$B$2:$B$370=$D7),LSM!$N$2:$N$370,"")</f>
        <v>10.749499999999999</v>
      </c>
      <c r="Q7" s="179" t="str" cm="1">
        <f t="array" ref="Q7">_xlfn.XLOOKUP(1,(LSM!$A$2:$A$370=P$4)*(LSM!$T$2:$T$370=P$5)*(LSM!$B$2:$B$370=$D7),LSM!$O$2:$O$370,"")</f>
        <v>B</v>
      </c>
      <c r="R7" s="164" cm="1">
        <f t="array" ref="R7">_xlfn.XLOOKUP(1,(LSM!$A$2:$A$370=R$4)*(LSM!$T$2:$T$370=R$5)*(LSM!$B$2:$B$370=$D7),LSM!$P$2:$P$370,"")</f>
        <v>4.5624000000000002</v>
      </c>
      <c r="S7" s="167" t="str" cm="1">
        <f t="array" ref="S7">_xlfn.XLOOKUP(1,(LSM!$A$2:$A$370=R$4)*(LSM!$T$2:$T$370=R$5)*(LSM!$B$2:$B$370=$D7),LSM!$Q$2:$Q$370,"")</f>
        <v>A</v>
      </c>
      <c r="T7" s="164" cm="1">
        <f t="array" ref="T7">_xlfn.XLOOKUP(1,(LSM!$A$2:$A$370=T$4)*(LSM!$T$2:$T$370=T$5)*(LSM!$B$2:$B$370=$D7),LSM!$R$2:$R$370,"")</f>
        <v>85.948899999999995</v>
      </c>
      <c r="U7" s="179" t="str" cm="1">
        <f t="array" ref="U7">_xlfn.XLOOKUP(1,(LSM!$A$2:$A$370=T$4)*(LSM!$T$2:$T$370=T$5)*(LSM!$B$2:$B$370=$D7),LSM!$S$2:$S$370,"")</f>
        <v>A</v>
      </c>
    </row>
    <row r="8" spans="1:21" x14ac:dyDescent="0.3">
      <c r="A8" s="31" t="str">
        <f t="shared" si="0"/>
        <v>Pioneer P16647PWE</v>
      </c>
      <c r="B8" s="131" t="str">
        <f t="shared" si="1"/>
        <v>RR, LL, ENL, FOP</v>
      </c>
      <c r="C8" s="131" t="str">
        <f t="shared" si="2"/>
        <v>VT2P, HX1</v>
      </c>
      <c r="D8" s="273" t="s">
        <v>294</v>
      </c>
      <c r="E8" s="178" cm="1">
        <f t="array" ref="E8">_xlfn.XLOOKUP(1,(LSM!$A$2:$A$370=E$4)*(LSM!$T$2:$T$370=E$5)*(LSM!$B$2:$B$370=$D8),LSM!$C$2:$C$370,"")</f>
        <v>245.1</v>
      </c>
      <c r="F8" s="179" t="str" cm="1">
        <f t="array" ref="F8">_xlfn.XLOOKUP(1,(LSM!$A$2:$A$370=E$4)*(LSM!$T$2:$T$370=E$5)*(LSM!$B$2:$B$370=$D8),LSM!$D$2:$D$370,"")</f>
        <v>AB</v>
      </c>
      <c r="G8" s="164" cm="1">
        <f t="array" ref="G8">_xlfn.XLOOKUP(1,(LSM!$A$2:$A$370=G$4)*(LSM!$T$2:$T$370=G$5)*(LSM!$B$2:$B$370=$D8),LSM!$E$2:$E$370,"")</f>
        <v>15.763299999999999</v>
      </c>
      <c r="H8" s="179" t="str" cm="1">
        <f t="array" ref="H8">_xlfn.XLOOKUP(1,(LSM!$A$2:$A$370=G$4)*(LSM!$T$2:$T$370=G$5)*(LSM!$B$2:$B$370=$D8),LSM!$F$2:$F$370,"")</f>
        <v>C</v>
      </c>
      <c r="I8" s="178" cm="1">
        <f t="array" ref="I8">_xlfn.XLOOKUP(1,(LSM!$A$2:$A$370=I$4)*(LSM!$T$2:$T$370=I$5)*(LSM!$B$2:$B$370=$D8),LSM!$L$2:$L$370,"")</f>
        <v>60.605600000000003</v>
      </c>
      <c r="J8" s="167" t="str" cm="1">
        <f t="array" ref="J8">_xlfn.XLOOKUP(1,(LSM!$A$2:$A$370=I$4)*(LSM!$T$2:$T$370=I$5)*(LSM!$B$2:$B$370=$D8),LSM!$M$2:$M$370,"")</f>
        <v>A</v>
      </c>
      <c r="K8" s="178" cm="1">
        <f t="array" ref="K8">_xlfn.XLOOKUP(1,(LSM!$A$2:$A$370=K$4)*(LSM!$T$2:$T$370=K$5)*(LSM!$B$2:$B$370=$D8),LSM!$G$2:$G$370,"")</f>
        <v>108.26</v>
      </c>
      <c r="L8" s="179" t="str" cm="1">
        <f t="array" ref="L8">_xlfn.XLOOKUP(1,(LSM!$A$2:$A$370=K$4)*(LSM!$T$2:$T$370=K$5)*(LSM!$B$2:$B$370=$D8),LSM!$H$2:$H$370,"")</f>
        <v>A</v>
      </c>
      <c r="M8" s="178" cm="1">
        <f t="array" ref="M8">_xlfn.XLOOKUP(1,(LSM!$A$2:$A$370=M$4)*(LSM!$T$2:$T$370=M$5)*(LSM!$B$2:$B$370=$D8),LSM!$I$2:$I$370,"")</f>
        <v>46.796300000000002</v>
      </c>
      <c r="N8" s="167" t="str" cm="1">
        <f t="array" ref="N8">_xlfn.XLOOKUP(1,(LSM!$A$2:$A$370=M$4)*(LSM!$T$2:$T$370=M$5)*(LSM!$B$2:$B$370=$D8),LSM!$J$2:$J$370,"")</f>
        <v>A</v>
      </c>
      <c r="O8" s="178" cm="1">
        <f t="array" ref="O8">_xlfn.XLOOKUP(1,(LSM!$A$2:$A$370=O$4)*(LSM!$T$2:$T$370=O$5)*(LSM!$B$2:$B$370=$D8),LSM!$K$2:$K$370,"")</f>
        <v>0.2047877387</v>
      </c>
      <c r="P8" s="164" cm="1">
        <f t="array" ref="P8">_xlfn.XLOOKUP(1,(LSM!$A$2:$A$370=P$4)*(LSM!$T$2:$T$370=P$5)*(LSM!$B$2:$B$370=$D8),LSM!$N$2:$N$370,"")</f>
        <v>11.120200000000001</v>
      </c>
      <c r="Q8" s="179" t="str" cm="1">
        <f t="array" ref="Q8">_xlfn.XLOOKUP(1,(LSM!$A$2:$A$370=P$4)*(LSM!$T$2:$T$370=P$5)*(LSM!$B$2:$B$370=$D8),LSM!$O$2:$O$370,"")</f>
        <v>B</v>
      </c>
      <c r="R8" s="164" cm="1">
        <f t="array" ref="R8">_xlfn.XLOOKUP(1,(LSM!$A$2:$A$370=R$4)*(LSM!$T$2:$T$370=R$5)*(LSM!$B$2:$B$370=$D8),LSM!$P$2:$P$370,"")</f>
        <v>4.1957000000000004</v>
      </c>
      <c r="S8" s="167" t="str" cm="1">
        <f t="array" ref="S8">_xlfn.XLOOKUP(1,(LSM!$A$2:$A$370=R$4)*(LSM!$T$2:$T$370=R$5)*(LSM!$B$2:$B$370=$D8),LSM!$Q$2:$Q$370,"")</f>
        <v>CD</v>
      </c>
      <c r="T8" s="164" cm="1">
        <f t="array" ref="T8">_xlfn.XLOOKUP(1,(LSM!$A$2:$A$370=T$4)*(LSM!$T$2:$T$370=T$5)*(LSM!$B$2:$B$370=$D8),LSM!$R$2:$R$370,"")</f>
        <v>86.173699999999997</v>
      </c>
      <c r="U8" s="179" t="str" cm="1">
        <f t="array" ref="U8">_xlfn.XLOOKUP(1,(LSM!$A$2:$A$370=T$4)*(LSM!$T$2:$T$370=T$5)*(LSM!$B$2:$B$370=$D8),LSM!$S$2:$S$370,"")</f>
        <v>A</v>
      </c>
    </row>
    <row r="9" spans="1:21" x14ac:dyDescent="0.3">
      <c r="A9" s="101" t="str">
        <f t="shared" si="0"/>
        <v>Pioneer P15395PWE</v>
      </c>
      <c r="B9" s="132" t="str">
        <f t="shared" si="1"/>
        <v>RR, LL, ENL, FOP</v>
      </c>
      <c r="C9" s="132" t="str">
        <f t="shared" si="2"/>
        <v>VT2P, HX1</v>
      </c>
      <c r="D9" s="273" t="s">
        <v>293</v>
      </c>
      <c r="E9" s="178" cm="1">
        <f t="array" ref="E9">_xlfn.XLOOKUP(1,(LSM!$A$2:$A$370=E$4)*(LSM!$T$2:$T$370=E$5)*(LSM!$B$2:$B$370=$D9),LSM!$C$2:$C$370,"")</f>
        <v>244.49</v>
      </c>
      <c r="F9" s="179" t="str" cm="1">
        <f t="array" ref="F9">_xlfn.XLOOKUP(1,(LSM!$A$2:$A$370=E$4)*(LSM!$T$2:$T$370=E$5)*(LSM!$B$2:$B$370=$D9),LSM!$D$2:$D$370,"")</f>
        <v>AB</v>
      </c>
      <c r="G9" s="164" cm="1">
        <f t="array" ref="G9">_xlfn.XLOOKUP(1,(LSM!$A$2:$A$370=G$4)*(LSM!$T$2:$T$370=G$5)*(LSM!$B$2:$B$370=$D9),LSM!$E$2:$E$370,"")</f>
        <v>14.8225</v>
      </c>
      <c r="H9" s="179" t="str" cm="1">
        <f t="array" ref="H9">_xlfn.XLOOKUP(1,(LSM!$A$2:$A$370=G$4)*(LSM!$T$2:$T$370=G$5)*(LSM!$B$2:$B$370=$D9),LSM!$F$2:$F$370,"")</f>
        <v>D</v>
      </c>
      <c r="I9" s="178" cm="1">
        <f t="array" ref="I9">_xlfn.XLOOKUP(1,(LSM!$A$2:$A$370=I$4)*(LSM!$T$2:$T$370=I$5)*(LSM!$B$2:$B$370=$D9),LSM!$L$2:$L$370,"")</f>
        <v>59.038899999999998</v>
      </c>
      <c r="J9" s="167" t="str" cm="1">
        <f t="array" ref="J9">_xlfn.XLOOKUP(1,(LSM!$A$2:$A$370=I$4)*(LSM!$T$2:$T$370=I$5)*(LSM!$B$2:$B$370=$D9),LSM!$M$2:$M$370,"")</f>
        <v>CD</v>
      </c>
      <c r="K9" s="178" cm="1">
        <f t="array" ref="K9">_xlfn.XLOOKUP(1,(LSM!$A$2:$A$370=K$4)*(LSM!$T$2:$T$370=K$5)*(LSM!$B$2:$B$370=$D9),LSM!$G$2:$G$370,"")</f>
        <v>102.94</v>
      </c>
      <c r="L9" s="179" t="str" cm="1">
        <f t="array" ref="L9">_xlfn.XLOOKUP(1,(LSM!$A$2:$A$370=K$4)*(LSM!$T$2:$T$370=K$5)*(LSM!$B$2:$B$370=$D9),LSM!$H$2:$H$370,"")</f>
        <v>A</v>
      </c>
      <c r="M9" s="178" cm="1">
        <f t="array" ref="M9">_xlfn.XLOOKUP(1,(LSM!$A$2:$A$370=M$4)*(LSM!$T$2:$T$370=M$5)*(LSM!$B$2:$B$370=$D9),LSM!$I$2:$I$370,"")</f>
        <v>44.185200000000002</v>
      </c>
      <c r="N9" s="167" t="str" cm="1">
        <f t="array" ref="N9">_xlfn.XLOOKUP(1,(LSM!$A$2:$A$370=M$4)*(LSM!$T$2:$T$370=M$5)*(LSM!$B$2:$B$370=$D9),LSM!$J$2:$J$370,"")</f>
        <v>A-C</v>
      </c>
      <c r="O9" s="178" cm="1">
        <f t="array" ref="O9">_xlfn.XLOOKUP(1,(LSM!$A$2:$A$370=O$4)*(LSM!$T$2:$T$370=O$5)*(LSM!$B$2:$B$370=$D9),LSM!$K$2:$K$370,"")</f>
        <v>0.20662568310000001</v>
      </c>
      <c r="P9" s="164" cm="1">
        <f t="array" ref="P9">_xlfn.XLOOKUP(1,(LSM!$A$2:$A$370=P$4)*(LSM!$T$2:$T$370=P$5)*(LSM!$B$2:$B$370=$D9),LSM!$N$2:$N$370,"")</f>
        <v>10.753500000000001</v>
      </c>
      <c r="Q9" s="179" t="str" cm="1">
        <f t="array" ref="Q9">_xlfn.XLOOKUP(1,(LSM!$A$2:$A$370=P$4)*(LSM!$T$2:$T$370=P$5)*(LSM!$B$2:$B$370=$D9),LSM!$O$2:$O$370,"")</f>
        <v>B</v>
      </c>
      <c r="R9" s="164" cm="1">
        <f t="array" ref="R9">_xlfn.XLOOKUP(1,(LSM!$A$2:$A$370=R$4)*(LSM!$T$2:$T$370=R$5)*(LSM!$B$2:$B$370=$D9),LSM!$P$2:$P$370,"")</f>
        <v>4.2864000000000004</v>
      </c>
      <c r="S9" s="167" t="str" cm="1">
        <f t="array" ref="S9">_xlfn.XLOOKUP(1,(LSM!$A$2:$A$370=R$4)*(LSM!$T$2:$T$370=R$5)*(LSM!$B$2:$B$370=$D9),LSM!$Q$2:$Q$370,"")</f>
        <v>B-D</v>
      </c>
      <c r="T9" s="164" cm="1">
        <f t="array" ref="T9">_xlfn.XLOOKUP(1,(LSM!$A$2:$A$370=T$4)*(LSM!$T$2:$T$370=T$5)*(LSM!$B$2:$B$370=$D9),LSM!$R$2:$R$370,"")</f>
        <v>86.666600000000003</v>
      </c>
      <c r="U9" s="179" t="str" cm="1">
        <f t="array" ref="U9">_xlfn.XLOOKUP(1,(LSM!$A$2:$A$370=T$4)*(LSM!$T$2:$T$370=T$5)*(LSM!$B$2:$B$370=$D9),LSM!$S$2:$S$370,"")</f>
        <v>A</v>
      </c>
    </row>
    <row r="10" spans="1:21" x14ac:dyDescent="0.3">
      <c r="A10" s="31" t="str">
        <f t="shared" si="0"/>
        <v>Dekalb DKC 115-55</v>
      </c>
      <c r="B10" s="131" t="str">
        <f t="shared" si="1"/>
        <v>RR</v>
      </c>
      <c r="C10" s="131" t="str">
        <f t="shared" si="2"/>
        <v>TRE</v>
      </c>
      <c r="D10" s="273" t="s">
        <v>289</v>
      </c>
      <c r="E10" s="176" cm="1">
        <f t="array" ref="E10">_xlfn.XLOOKUP(1,(LSM!$A$2:$A$370=E$4)*(LSM!$T$2:$T$370=E$5)*(LSM!$B$2:$B$370=$D10),LSM!$C$2:$C$370,"")</f>
        <v>241.83</v>
      </c>
      <c r="F10" s="177" t="str" cm="1">
        <f t="array" ref="F10">_xlfn.XLOOKUP(1,(LSM!$A$2:$A$370=E$4)*(LSM!$T$2:$T$370=E$5)*(LSM!$B$2:$B$370=$D10),LSM!$D$2:$D$370,"")</f>
        <v>AB</v>
      </c>
      <c r="G10" s="163" cm="1">
        <f t="array" ref="G10">_xlfn.XLOOKUP(1,(LSM!$A$2:$A$370=G$4)*(LSM!$T$2:$T$370=G$5)*(LSM!$B$2:$B$370=$D10),LSM!$E$2:$E$370,"")</f>
        <v>16.197099999999999</v>
      </c>
      <c r="H10" s="177" t="str" cm="1">
        <f t="array" ref="H10">_xlfn.XLOOKUP(1,(LSM!$A$2:$A$370=G$4)*(LSM!$T$2:$T$370=G$5)*(LSM!$B$2:$B$370=$D10),LSM!$F$2:$F$370,"")</f>
        <v>BC</v>
      </c>
      <c r="I10" s="176" cm="1">
        <f t="array" ref="I10">_xlfn.XLOOKUP(1,(LSM!$A$2:$A$370=I$4)*(LSM!$T$2:$T$370=I$5)*(LSM!$B$2:$B$370=$D10),LSM!$L$2:$L$370,"")</f>
        <v>59.472999999999999</v>
      </c>
      <c r="J10" s="56" t="str" cm="1">
        <f t="array" ref="J10">_xlfn.XLOOKUP(1,(LSM!$A$2:$A$370=I$4)*(LSM!$T$2:$T$370=I$5)*(LSM!$B$2:$B$370=$D10),LSM!$M$2:$M$370,"")</f>
        <v>BC</v>
      </c>
      <c r="K10" s="176" cm="1">
        <f t="array" ref="K10">_xlfn.XLOOKUP(1,(LSM!$A$2:$A$370=K$4)*(LSM!$T$2:$T$370=K$5)*(LSM!$B$2:$B$370=$D10),LSM!$G$2:$G$370,"")</f>
        <v>101.19</v>
      </c>
      <c r="L10" s="177" t="str" cm="1">
        <f t="array" ref="L10">_xlfn.XLOOKUP(1,(LSM!$A$2:$A$370=K$4)*(LSM!$T$2:$T$370=K$5)*(LSM!$B$2:$B$370=$D10),LSM!$H$2:$H$370,"")</f>
        <v>A</v>
      </c>
      <c r="M10" s="176" cm="1">
        <f t="array" ref="M10">_xlfn.XLOOKUP(1,(LSM!$A$2:$A$370=M$4)*(LSM!$T$2:$T$370=M$5)*(LSM!$B$2:$B$370=$D10),LSM!$I$2:$I$370,"")</f>
        <v>42.351900000000001</v>
      </c>
      <c r="N10" s="56" t="str" cm="1">
        <f t="array" ref="N10">_xlfn.XLOOKUP(1,(LSM!$A$2:$A$370=M$4)*(LSM!$T$2:$T$370=M$5)*(LSM!$B$2:$B$370=$D10),LSM!$J$2:$J$370,"")</f>
        <v>CD</v>
      </c>
      <c r="O10" s="176" cm="1">
        <f t="array" ref="O10">_xlfn.XLOOKUP(1,(LSM!$A$2:$A$370=O$4)*(LSM!$T$2:$T$370=O$5)*(LSM!$B$2:$B$370=$D10),LSM!$K$2:$K$370,"")</f>
        <v>0.28423772609999998</v>
      </c>
      <c r="P10" s="163" cm="1">
        <f t="array" ref="P10">_xlfn.XLOOKUP(1,(LSM!$A$2:$A$370=P$4)*(LSM!$T$2:$T$370=P$5)*(LSM!$B$2:$B$370=$D10),LSM!$N$2:$N$370,"")</f>
        <v>11.751099999999999</v>
      </c>
      <c r="Q10" s="177" t="str" cm="1">
        <f t="array" ref="Q10">_xlfn.XLOOKUP(1,(LSM!$A$2:$A$370=P$4)*(LSM!$T$2:$T$370=P$5)*(LSM!$B$2:$B$370=$D10),LSM!$O$2:$O$370,"")</f>
        <v>A</v>
      </c>
      <c r="R10" s="163" cm="1">
        <f t="array" ref="R10">_xlfn.XLOOKUP(1,(LSM!$A$2:$A$370=R$4)*(LSM!$T$2:$T$370=R$5)*(LSM!$B$2:$B$370=$D10),LSM!$P$2:$P$370,"")</f>
        <v>4.4440999999999997</v>
      </c>
      <c r="S10" s="56" t="str" cm="1">
        <f t="array" ref="S10">_xlfn.XLOOKUP(1,(LSM!$A$2:$A$370=R$4)*(LSM!$T$2:$T$370=R$5)*(LSM!$B$2:$B$370=$D10),LSM!$Q$2:$Q$370,"")</f>
        <v>AB</v>
      </c>
      <c r="T10" s="163" cm="1">
        <f t="array" ref="T10">_xlfn.XLOOKUP(1,(LSM!$A$2:$A$370=T$4)*(LSM!$T$2:$T$370=T$5)*(LSM!$B$2:$B$370=$D10),LSM!$R$2:$R$370,"")</f>
        <v>85.416499999999999</v>
      </c>
      <c r="U10" s="177" t="str" cm="1">
        <f t="array" ref="U10">_xlfn.XLOOKUP(1,(LSM!$A$2:$A$370=T$4)*(LSM!$T$2:$T$370=T$5)*(LSM!$B$2:$B$370=$D10),LSM!$S$2:$S$370,"")</f>
        <v>A</v>
      </c>
    </row>
    <row r="11" spans="1:21" x14ac:dyDescent="0.3">
      <c r="A11" s="31" t="str">
        <f t="shared" si="0"/>
        <v>Dyna-Gro D54TC77</v>
      </c>
      <c r="B11" s="131" t="str">
        <f t="shared" si="1"/>
        <v>RR</v>
      </c>
      <c r="C11" s="131">
        <f t="shared" si="2"/>
        <v>0</v>
      </c>
      <c r="D11" s="273" t="s">
        <v>290</v>
      </c>
      <c r="E11" s="178" cm="1">
        <f t="array" ref="E11">_xlfn.XLOOKUP(1,(LSM!$A$2:$A$370=E$4)*(LSM!$T$2:$T$370=E$5)*(LSM!$B$2:$B$370=$D11),LSM!$C$2:$C$370,"")</f>
        <v>237.37</v>
      </c>
      <c r="F11" s="179" t="str" cm="1">
        <f t="array" ref="F11">_xlfn.XLOOKUP(1,(LSM!$A$2:$A$370=E$4)*(LSM!$T$2:$T$370=E$5)*(LSM!$B$2:$B$370=$D11),LSM!$D$2:$D$370,"")</f>
        <v>BC</v>
      </c>
      <c r="G11" s="164" cm="1">
        <f t="array" ref="G11">_xlfn.XLOOKUP(1,(LSM!$A$2:$A$370=G$4)*(LSM!$T$2:$T$370=G$5)*(LSM!$B$2:$B$370=$D11),LSM!$E$2:$E$370,"")</f>
        <v>15.6233</v>
      </c>
      <c r="H11" s="179" t="str" cm="1">
        <f t="array" ref="H11">_xlfn.XLOOKUP(1,(LSM!$A$2:$A$370=G$4)*(LSM!$T$2:$T$370=G$5)*(LSM!$B$2:$B$370=$D11),LSM!$F$2:$F$370,"")</f>
        <v>C</v>
      </c>
      <c r="I11" s="178" cm="1">
        <f t="array" ref="I11">_xlfn.XLOOKUP(1,(LSM!$A$2:$A$370=I$4)*(LSM!$T$2:$T$370=I$5)*(LSM!$B$2:$B$370=$D11),LSM!$L$2:$L$370,"")</f>
        <v>59.838900000000002</v>
      </c>
      <c r="J11" s="167" t="str" cm="1">
        <f t="array" ref="J11">_xlfn.XLOOKUP(1,(LSM!$A$2:$A$370=I$4)*(LSM!$T$2:$T$370=I$5)*(LSM!$B$2:$B$370=$D11),LSM!$M$2:$M$370,"")</f>
        <v>B</v>
      </c>
      <c r="K11" s="178" cm="1">
        <f t="array" ref="K11">_xlfn.XLOOKUP(1,(LSM!$A$2:$A$370=K$4)*(LSM!$T$2:$T$370=K$5)*(LSM!$B$2:$B$370=$D11),LSM!$G$2:$G$370,"")</f>
        <v>102.52</v>
      </c>
      <c r="L11" s="179" t="str" cm="1">
        <f t="array" ref="L11">_xlfn.XLOOKUP(1,(LSM!$A$2:$A$370=K$4)*(LSM!$T$2:$T$370=K$5)*(LSM!$B$2:$B$370=$D11),LSM!$H$2:$H$370,"")</f>
        <v>A</v>
      </c>
      <c r="M11" s="178" cm="1">
        <f t="array" ref="M11">_xlfn.XLOOKUP(1,(LSM!$A$2:$A$370=M$4)*(LSM!$T$2:$T$370=M$5)*(LSM!$B$2:$B$370=$D11),LSM!$I$2:$I$370,"")</f>
        <v>40.814799999999998</v>
      </c>
      <c r="N11" s="167" t="str" cm="1">
        <f t="array" ref="N11">_xlfn.XLOOKUP(1,(LSM!$A$2:$A$370=M$4)*(LSM!$T$2:$T$370=M$5)*(LSM!$B$2:$B$370=$D11),LSM!$J$2:$J$370,"")</f>
        <v>D</v>
      </c>
      <c r="O11" s="178" cm="1">
        <f t="array" ref="O11">_xlfn.XLOOKUP(1,(LSM!$A$2:$A$370=O$4)*(LSM!$T$2:$T$370=O$5)*(LSM!$B$2:$B$370=$D11),LSM!$K$2:$K$370,"")</f>
        <v>0.53718588320000005</v>
      </c>
      <c r="P11" s="164" cm="1">
        <f t="array" ref="P11">_xlfn.XLOOKUP(1,(LSM!$A$2:$A$370=P$4)*(LSM!$T$2:$T$370=P$5)*(LSM!$B$2:$B$370=$D11),LSM!$N$2:$N$370,"")</f>
        <v>11.116300000000001</v>
      </c>
      <c r="Q11" s="179" t="str" cm="1">
        <f t="array" ref="Q11">_xlfn.XLOOKUP(1,(LSM!$A$2:$A$370=P$4)*(LSM!$T$2:$T$370=P$5)*(LSM!$B$2:$B$370=$D11),LSM!$O$2:$O$370,"")</f>
        <v>B</v>
      </c>
      <c r="R11" s="164" cm="1">
        <f t="array" ref="R11">_xlfn.XLOOKUP(1,(LSM!$A$2:$A$370=R$4)*(LSM!$T$2:$T$370=R$5)*(LSM!$B$2:$B$370=$D11),LSM!$P$2:$P$370,"")</f>
        <v>4.3494999999999999</v>
      </c>
      <c r="S11" s="167" t="str" cm="1">
        <f t="array" ref="S11">_xlfn.XLOOKUP(1,(LSM!$A$2:$A$370=R$4)*(LSM!$T$2:$T$370=R$5)*(LSM!$B$2:$B$370=$D11),LSM!$Q$2:$Q$370,"")</f>
        <v>A-D</v>
      </c>
      <c r="T11" s="164" cm="1">
        <f t="array" ref="T11">_xlfn.XLOOKUP(1,(LSM!$A$2:$A$370=T$4)*(LSM!$T$2:$T$370=T$5)*(LSM!$B$2:$B$370=$D11),LSM!$R$2:$R$370,"")</f>
        <v>85.428399999999996</v>
      </c>
      <c r="U11" s="179" t="str" cm="1">
        <f t="array" ref="U11">_xlfn.XLOOKUP(1,(LSM!$A$2:$A$370=T$4)*(LSM!$T$2:$T$370=T$5)*(LSM!$B$2:$B$370=$D11),LSM!$S$2:$S$370,"")</f>
        <v>A</v>
      </c>
    </row>
    <row r="12" spans="1:21" x14ac:dyDescent="0.3">
      <c r="A12" s="101" t="str">
        <f t="shared" si="0"/>
        <v>Gateway 4914TRE</v>
      </c>
      <c r="B12" s="132" t="str">
        <f t="shared" si="1"/>
        <v>RR</v>
      </c>
      <c r="C12" s="132" t="str">
        <f t="shared" si="2"/>
        <v>TRE</v>
      </c>
      <c r="D12" s="273" t="s">
        <v>292</v>
      </c>
      <c r="E12" s="176" cm="1">
        <f t="array" ref="E12">_xlfn.XLOOKUP(1,(LSM!$A$2:$A$370=E$4)*(LSM!$T$2:$T$370=E$5)*(LSM!$B$2:$B$370=$D12),LSM!$C$2:$C$370,"")</f>
        <v>235.57</v>
      </c>
      <c r="F12" s="177" t="str" cm="1">
        <f t="array" ref="F12">_xlfn.XLOOKUP(1,(LSM!$A$2:$A$370=E$4)*(LSM!$T$2:$T$370=E$5)*(LSM!$B$2:$B$370=$D12),LSM!$D$2:$D$370,"")</f>
        <v>BC</v>
      </c>
      <c r="G12" s="163" cm="1">
        <f t="array" ref="G12">_xlfn.XLOOKUP(1,(LSM!$A$2:$A$370=G$4)*(LSM!$T$2:$T$370=G$5)*(LSM!$B$2:$B$370=$D12),LSM!$E$2:$E$370,"")</f>
        <v>15.5471</v>
      </c>
      <c r="H12" s="177" t="str" cm="1">
        <f t="array" ref="H12">_xlfn.XLOOKUP(1,(LSM!$A$2:$A$370=G$4)*(LSM!$T$2:$T$370=G$5)*(LSM!$B$2:$B$370=$D12),LSM!$F$2:$F$370,"")</f>
        <v>C</v>
      </c>
      <c r="I12" s="176" cm="1">
        <f t="array" ref="I12">_xlfn.XLOOKUP(1,(LSM!$A$2:$A$370=I$4)*(LSM!$T$2:$T$370=I$5)*(LSM!$B$2:$B$370=$D12),LSM!$L$2:$L$370,"")</f>
        <v>58.311100000000003</v>
      </c>
      <c r="J12" s="56" t="str" cm="1">
        <f t="array" ref="J12">_xlfn.XLOOKUP(1,(LSM!$A$2:$A$370=I$4)*(LSM!$T$2:$T$370=I$5)*(LSM!$B$2:$B$370=$D12),LSM!$M$2:$M$370,"")</f>
        <v>E</v>
      </c>
      <c r="K12" s="176" cm="1">
        <f t="array" ref="K12">_xlfn.XLOOKUP(1,(LSM!$A$2:$A$370=K$4)*(LSM!$T$2:$T$370=K$5)*(LSM!$B$2:$B$370=$D12),LSM!$G$2:$G$370,"")</f>
        <v>105.56</v>
      </c>
      <c r="L12" s="177" t="str" cm="1">
        <f t="array" ref="L12">_xlfn.XLOOKUP(1,(LSM!$A$2:$A$370=K$4)*(LSM!$T$2:$T$370=K$5)*(LSM!$B$2:$B$370=$D12),LSM!$H$2:$H$370,"")</f>
        <v>A</v>
      </c>
      <c r="M12" s="176" cm="1">
        <f t="array" ref="M12">_xlfn.XLOOKUP(1,(LSM!$A$2:$A$370=M$4)*(LSM!$T$2:$T$370=M$5)*(LSM!$B$2:$B$370=$D12),LSM!$I$2:$I$370,"")</f>
        <v>42.666699999999999</v>
      </c>
      <c r="N12" s="56" t="str" cm="1">
        <f t="array" ref="N12">_xlfn.XLOOKUP(1,(LSM!$A$2:$A$370=M$4)*(LSM!$T$2:$T$370=M$5)*(LSM!$B$2:$B$370=$D12),LSM!$J$2:$J$370,"")</f>
        <v>CD</v>
      </c>
      <c r="O12" s="176" cm="1">
        <f t="array" ref="O12">_xlfn.XLOOKUP(1,(LSM!$A$2:$A$370=O$4)*(LSM!$T$2:$T$370=O$5)*(LSM!$B$2:$B$370=$D12),LSM!$K$2:$K$370,"")</f>
        <v>0.19455690510000001</v>
      </c>
      <c r="P12" s="163" cm="1">
        <f t="array" ref="P12">_xlfn.XLOOKUP(1,(LSM!$A$2:$A$370=P$4)*(LSM!$T$2:$T$370=P$5)*(LSM!$B$2:$B$370=$D12),LSM!$N$2:$N$370,"")</f>
        <v>10.923</v>
      </c>
      <c r="Q12" s="177" t="str" cm="1">
        <f t="array" ref="Q12">_xlfn.XLOOKUP(1,(LSM!$A$2:$A$370=P$4)*(LSM!$T$2:$T$370=P$5)*(LSM!$B$2:$B$370=$D12),LSM!$O$2:$O$370,"")</f>
        <v>B</v>
      </c>
      <c r="R12" s="163" cm="1">
        <f t="array" ref="R12">_xlfn.XLOOKUP(1,(LSM!$A$2:$A$370=R$4)*(LSM!$T$2:$T$370=R$5)*(LSM!$B$2:$B$370=$D12),LSM!$P$2:$P$370,"")</f>
        <v>4.3967999999999998</v>
      </c>
      <c r="S12" s="56" t="str" cm="1">
        <f t="array" ref="S12">_xlfn.XLOOKUP(1,(LSM!$A$2:$A$370=R$4)*(LSM!$T$2:$T$370=R$5)*(LSM!$B$2:$B$370=$D12),LSM!$Q$2:$Q$370,"")</f>
        <v>A-C</v>
      </c>
      <c r="T12" s="163" cm="1">
        <f t="array" ref="T12">_xlfn.XLOOKUP(1,(LSM!$A$2:$A$370=T$4)*(LSM!$T$2:$T$370=T$5)*(LSM!$B$2:$B$370=$D12),LSM!$R$2:$R$370,"")</f>
        <v>85.527000000000001</v>
      </c>
      <c r="U12" s="177" t="str" cm="1">
        <f t="array" ref="U12">_xlfn.XLOOKUP(1,(LSM!$A$2:$A$370=T$4)*(LSM!$T$2:$T$370=T$5)*(LSM!$B$2:$B$370=$D12),LSM!$S$2:$S$370,"")</f>
        <v>A</v>
      </c>
    </row>
    <row r="13" spans="1:21" x14ac:dyDescent="0.3">
      <c r="A13" s="31" t="str">
        <f t="shared" si="0"/>
        <v>Revere 116-P44</v>
      </c>
      <c r="B13" s="131" t="str">
        <f t="shared" si="1"/>
        <v>RR</v>
      </c>
      <c r="C13" s="131" t="str">
        <f t="shared" si="2"/>
        <v>VT2P</v>
      </c>
      <c r="D13" s="273" t="s">
        <v>295</v>
      </c>
      <c r="E13" s="178" cm="1">
        <f t="array" ref="E13">_xlfn.XLOOKUP(1,(LSM!$A$2:$A$370=E$4)*(LSM!$T$2:$T$370=E$5)*(LSM!$B$2:$B$370=$D13),LSM!$C$2:$C$370,"")</f>
        <v>227.43</v>
      </c>
      <c r="F13" s="179" t="str" cm="1">
        <f t="array" ref="F13">_xlfn.XLOOKUP(1,(LSM!$A$2:$A$370=E$4)*(LSM!$T$2:$T$370=E$5)*(LSM!$B$2:$B$370=$D13),LSM!$D$2:$D$370,"")</f>
        <v>C</v>
      </c>
      <c r="G13" s="164" cm="1">
        <f t="array" ref="G13">_xlfn.XLOOKUP(1,(LSM!$A$2:$A$370=G$4)*(LSM!$T$2:$T$370=G$5)*(LSM!$B$2:$B$370=$D13),LSM!$E$2:$E$370,"")</f>
        <v>17.968299999999999</v>
      </c>
      <c r="H13" s="179" t="str" cm="1">
        <f t="array" ref="H13">_xlfn.XLOOKUP(1,(LSM!$A$2:$A$370=G$4)*(LSM!$T$2:$T$370=G$5)*(LSM!$B$2:$B$370=$D13),LSM!$F$2:$F$370,"")</f>
        <v>A</v>
      </c>
      <c r="I13" s="178" cm="1">
        <f t="array" ref="I13">_xlfn.XLOOKUP(1,(LSM!$A$2:$A$370=I$4)*(LSM!$T$2:$T$370=I$5)*(LSM!$B$2:$B$370=$D13),LSM!$L$2:$L$370,"")</f>
        <v>59.277799999999999</v>
      </c>
      <c r="J13" s="167" t="str" cm="1">
        <f t="array" ref="J13">_xlfn.XLOOKUP(1,(LSM!$A$2:$A$370=I$4)*(LSM!$T$2:$T$370=I$5)*(LSM!$B$2:$B$370=$D13),LSM!$M$2:$M$370,"")</f>
        <v>BC</v>
      </c>
      <c r="K13" s="178" cm="1">
        <f t="array" ref="K13">_xlfn.XLOOKUP(1,(LSM!$A$2:$A$370=K$4)*(LSM!$T$2:$T$370=K$5)*(LSM!$B$2:$B$370=$D13),LSM!$G$2:$G$370,"")</f>
        <v>104.17</v>
      </c>
      <c r="L13" s="179" t="str" cm="1">
        <f t="array" ref="L13">_xlfn.XLOOKUP(1,(LSM!$A$2:$A$370=K$4)*(LSM!$T$2:$T$370=K$5)*(LSM!$B$2:$B$370=$D13),LSM!$H$2:$H$370,"")</f>
        <v>A</v>
      </c>
      <c r="M13" s="178" cm="1">
        <f t="array" ref="M13">_xlfn.XLOOKUP(1,(LSM!$A$2:$A$370=M$4)*(LSM!$T$2:$T$370=M$5)*(LSM!$B$2:$B$370=$D13),LSM!$I$2:$I$370,"")</f>
        <v>44.018500000000003</v>
      </c>
      <c r="N13" s="167" t="str" cm="1">
        <f t="array" ref="N13">_xlfn.XLOOKUP(1,(LSM!$A$2:$A$370=M$4)*(LSM!$T$2:$T$370=M$5)*(LSM!$B$2:$B$370=$D13),LSM!$J$2:$J$370,"")</f>
        <v>BC</v>
      </c>
      <c r="O13" s="178" cm="1">
        <f t="array" ref="O13">_xlfn.XLOOKUP(1,(LSM!$A$2:$A$370=O$4)*(LSM!$T$2:$T$370=O$5)*(LSM!$B$2:$B$370=$D13),LSM!$K$2:$K$370,"")</f>
        <v>0.43715888629999999</v>
      </c>
      <c r="P13" s="164" cm="1">
        <f t="array" ref="P13">_xlfn.XLOOKUP(1,(LSM!$A$2:$A$370=P$4)*(LSM!$T$2:$T$370=P$5)*(LSM!$B$2:$B$370=$D13),LSM!$N$2:$N$370,"")</f>
        <v>10.5642</v>
      </c>
      <c r="Q13" s="179" t="str" cm="1">
        <f t="array" ref="Q13">_xlfn.XLOOKUP(1,(LSM!$A$2:$A$370=P$4)*(LSM!$T$2:$T$370=P$5)*(LSM!$B$2:$B$370=$D13),LSM!$O$2:$O$370,"")</f>
        <v>B</v>
      </c>
      <c r="R13" s="164" cm="1">
        <f t="array" ref="R13">_xlfn.XLOOKUP(1,(LSM!$A$2:$A$370=R$4)*(LSM!$T$2:$T$370=R$5)*(LSM!$B$2:$B$370=$D13),LSM!$P$2:$P$370,"")</f>
        <v>4.3888999999999996</v>
      </c>
      <c r="S13" s="167" t="str" cm="1">
        <f t="array" ref="S13">_xlfn.XLOOKUP(1,(LSM!$A$2:$A$370=R$4)*(LSM!$T$2:$T$370=R$5)*(LSM!$B$2:$B$370=$D13),LSM!$Q$2:$Q$370,"")</f>
        <v>A-C</v>
      </c>
      <c r="T13" s="164" cm="1">
        <f t="array" ref="T13">_xlfn.XLOOKUP(1,(LSM!$A$2:$A$370=T$4)*(LSM!$T$2:$T$370=T$5)*(LSM!$B$2:$B$370=$D13),LSM!$R$2:$R$370,"")</f>
        <v>86.749399999999994</v>
      </c>
      <c r="U13" s="179" t="str" cm="1">
        <f t="array" ref="U13">_xlfn.XLOOKUP(1,(LSM!$A$2:$A$370=T$4)*(LSM!$T$2:$T$370=T$5)*(LSM!$B$2:$B$370=$D13),LSM!$S$2:$S$370,"")</f>
        <v>A</v>
      </c>
    </row>
    <row r="14" spans="1:21" x14ac:dyDescent="0.3">
      <c r="A14" s="31" t="str">
        <f t="shared" si="0"/>
        <v>Dekalb DKC 114-99</v>
      </c>
      <c r="B14" s="131" t="str">
        <f t="shared" si="1"/>
        <v>RR</v>
      </c>
      <c r="C14" s="131" t="str">
        <f t="shared" si="2"/>
        <v>VT4P</v>
      </c>
      <c r="D14" s="273" t="s">
        <v>198</v>
      </c>
      <c r="E14" s="176" cm="1">
        <f t="array" ref="E14">_xlfn.XLOOKUP(1,(LSM!$A$2:$A$370=E$4)*(LSM!$T$2:$T$370=E$5)*(LSM!$B$2:$B$370=$D14),LSM!$C$2:$C$370,"")</f>
        <v>226.1</v>
      </c>
      <c r="F14" s="177" t="str" cm="1">
        <f t="array" ref="F14">_xlfn.XLOOKUP(1,(LSM!$A$2:$A$370=E$4)*(LSM!$T$2:$T$370=E$5)*(LSM!$B$2:$B$370=$D14),LSM!$D$2:$D$370,"")</f>
        <v>C</v>
      </c>
      <c r="G14" s="163" cm="1">
        <f t="array" ref="G14">_xlfn.XLOOKUP(1,(LSM!$A$2:$A$370=G$4)*(LSM!$T$2:$T$370=G$5)*(LSM!$B$2:$B$370=$D14),LSM!$E$2:$E$370,"")</f>
        <v>16.496400000000001</v>
      </c>
      <c r="H14" s="177" t="str" cm="1">
        <f t="array" ref="H14">_xlfn.XLOOKUP(1,(LSM!$A$2:$A$370=G$4)*(LSM!$T$2:$T$370=G$5)*(LSM!$B$2:$B$370=$D14),LSM!$F$2:$F$370,"")</f>
        <v>B</v>
      </c>
      <c r="I14" s="176" cm="1">
        <f t="array" ref="I14">_xlfn.XLOOKUP(1,(LSM!$A$2:$A$370=I$4)*(LSM!$T$2:$T$370=I$5)*(LSM!$B$2:$B$370=$D14),LSM!$L$2:$L$370,"")</f>
        <v>59.281799999999997</v>
      </c>
      <c r="J14" s="56" t="str" cm="1">
        <f t="array" ref="J14">_xlfn.XLOOKUP(1,(LSM!$A$2:$A$370=I$4)*(LSM!$T$2:$T$370=I$5)*(LSM!$B$2:$B$370=$D14),LSM!$M$2:$M$370,"")</f>
        <v>BC</v>
      </c>
      <c r="K14" s="176" cm="1">
        <f t="array" ref="K14">_xlfn.XLOOKUP(1,(LSM!$A$2:$A$370=K$4)*(LSM!$T$2:$T$370=K$5)*(LSM!$B$2:$B$370=$D14),LSM!$G$2:$G$370,"")</f>
        <v>103.5</v>
      </c>
      <c r="L14" s="177" t="str" cm="1">
        <f t="array" ref="L14">_xlfn.XLOOKUP(1,(LSM!$A$2:$A$370=K$4)*(LSM!$T$2:$T$370=K$5)*(LSM!$B$2:$B$370=$D14),LSM!$H$2:$H$370,"")</f>
        <v>A</v>
      </c>
      <c r="M14" s="176" cm="1">
        <f t="array" ref="M14">_xlfn.XLOOKUP(1,(LSM!$A$2:$A$370=M$4)*(LSM!$T$2:$T$370=M$5)*(LSM!$B$2:$B$370=$D14),LSM!$I$2:$I$370,"")</f>
        <v>44.444400000000002</v>
      </c>
      <c r="N14" s="56" t="str" cm="1">
        <f t="array" ref="N14">_xlfn.XLOOKUP(1,(LSM!$A$2:$A$370=M$4)*(LSM!$T$2:$T$370=M$5)*(LSM!$B$2:$B$370=$D14),LSM!$J$2:$J$370,"")</f>
        <v>A-C</v>
      </c>
      <c r="O14" s="176" cm="1">
        <f t="array" ref="O14">_xlfn.XLOOKUP(1,(LSM!$A$2:$A$370=O$4)*(LSM!$T$2:$T$370=O$5)*(LSM!$B$2:$B$370=$D14),LSM!$K$2:$K$370,"")</f>
        <v>0.36413618269999998</v>
      </c>
      <c r="P14" s="163" cm="1">
        <f t="array" ref="P14">_xlfn.XLOOKUP(1,(LSM!$A$2:$A$370=P$4)*(LSM!$T$2:$T$370=P$5)*(LSM!$B$2:$B$370=$D14),LSM!$N$2:$N$370,"")</f>
        <v>11.1675</v>
      </c>
      <c r="Q14" s="177" t="str" cm="1">
        <f t="array" ref="Q14">_xlfn.XLOOKUP(1,(LSM!$A$2:$A$370=P$4)*(LSM!$T$2:$T$370=P$5)*(LSM!$B$2:$B$370=$D14),LSM!$O$2:$O$370,"")</f>
        <v>AB</v>
      </c>
      <c r="R14" s="163" cm="1">
        <f t="array" ref="R14">_xlfn.XLOOKUP(1,(LSM!$A$2:$A$370=R$4)*(LSM!$T$2:$T$370=R$5)*(LSM!$B$2:$B$370=$D14),LSM!$P$2:$P$370,"")</f>
        <v>4.1326000000000001</v>
      </c>
      <c r="S14" s="56" t="str" cm="1">
        <f t="array" ref="S14">_xlfn.XLOOKUP(1,(LSM!$A$2:$A$370=R$4)*(LSM!$T$2:$T$370=R$5)*(LSM!$B$2:$B$370=$D14),LSM!$Q$2:$Q$370,"")</f>
        <v>D</v>
      </c>
      <c r="T14" s="163" cm="1">
        <f t="array" ref="T14">_xlfn.XLOOKUP(1,(LSM!$A$2:$A$370=T$4)*(LSM!$T$2:$T$370=T$5)*(LSM!$B$2:$B$370=$D14),LSM!$R$2:$R$370,"")</f>
        <v>86.134200000000007</v>
      </c>
      <c r="U14" s="177" t="str" cm="1">
        <f t="array" ref="U14">_xlfn.XLOOKUP(1,(LSM!$A$2:$A$370=T$4)*(LSM!$T$2:$T$370=T$5)*(LSM!$B$2:$B$370=$D14),LSM!$S$2:$S$370,"")</f>
        <v>A</v>
      </c>
    </row>
    <row r="15" spans="1:21" x14ac:dyDescent="0.3">
      <c r="A15" s="31" t="str">
        <f t="shared" si="0"/>
        <v>Dekalb DKC 114-99</v>
      </c>
      <c r="B15" s="131" t="str">
        <f t="shared" si="1"/>
        <v>RR</v>
      </c>
      <c r="C15" s="131" t="str">
        <f t="shared" si="2"/>
        <v>VT4P</v>
      </c>
      <c r="D15" s="32" t="s">
        <v>198</v>
      </c>
      <c r="E15" s="176" cm="1">
        <f t="array" ref="E15">_xlfn.XLOOKUP(1,(LSM!$A$2:$A$370=E$4)*(LSM!$T$2:$T$370=E$5)*(LSM!$B$2:$B$370=$D15),LSM!$C$2:$C$370,"")</f>
        <v>226.1</v>
      </c>
      <c r="F15" s="177" t="str" cm="1">
        <f t="array" ref="F15">_xlfn.XLOOKUP(1,(LSM!$A$2:$A$370=E$4)*(LSM!$T$2:$T$370=E$5)*(LSM!$B$2:$B$370=$D15),LSM!$D$2:$D$370,"")</f>
        <v>C</v>
      </c>
      <c r="G15" s="163" cm="1">
        <f t="array" ref="G15">_xlfn.XLOOKUP(1,(LSM!$A$2:$A$370=G$4)*(LSM!$T$2:$T$370=G$5)*(LSM!$B$2:$B$370=$D15),LSM!$E$2:$E$370,"")</f>
        <v>16.496400000000001</v>
      </c>
      <c r="H15" s="177" t="str" cm="1">
        <f t="array" ref="H15">_xlfn.XLOOKUP(1,(LSM!$A$2:$A$370=G$4)*(LSM!$T$2:$T$370=G$5)*(LSM!$B$2:$B$370=$D15),LSM!$F$2:$F$370,"")</f>
        <v>B</v>
      </c>
      <c r="I15" s="176" cm="1">
        <f t="array" ref="I15">_xlfn.XLOOKUP(1,(LSM!$A$2:$A$370=I$4)*(LSM!$T$2:$T$370=I$5)*(LSM!$B$2:$B$370=$D15),LSM!$L$2:$L$370,"")</f>
        <v>59.281799999999997</v>
      </c>
      <c r="J15" s="56" t="str" cm="1">
        <f t="array" ref="J15">_xlfn.XLOOKUP(1,(LSM!$A$2:$A$370=I$4)*(LSM!$T$2:$T$370=I$5)*(LSM!$B$2:$B$370=$D15),LSM!$M$2:$M$370,"")</f>
        <v>BC</v>
      </c>
      <c r="K15" s="176" cm="1">
        <f t="array" ref="K15">_xlfn.XLOOKUP(1,(LSM!$A$2:$A$370=K$4)*(LSM!$T$2:$T$370=K$5)*(LSM!$B$2:$B$370=$D15),LSM!$G$2:$G$370,"")</f>
        <v>103.5</v>
      </c>
      <c r="L15" s="177" t="str" cm="1">
        <f t="array" ref="L15">_xlfn.XLOOKUP(1,(LSM!$A$2:$A$370=K$4)*(LSM!$T$2:$T$370=K$5)*(LSM!$B$2:$B$370=$D15),LSM!$H$2:$H$370,"")</f>
        <v>A</v>
      </c>
      <c r="M15" s="176" cm="1">
        <f t="array" ref="M15">_xlfn.XLOOKUP(1,(LSM!$A$2:$A$370=M$4)*(LSM!$T$2:$T$370=M$5)*(LSM!$B$2:$B$370=$D15),LSM!$I$2:$I$370,"")</f>
        <v>44.444400000000002</v>
      </c>
      <c r="N15" s="56" t="str" cm="1">
        <f t="array" ref="N15">_xlfn.XLOOKUP(1,(LSM!$A$2:$A$370=M$4)*(LSM!$T$2:$T$370=M$5)*(LSM!$B$2:$B$370=$D15),LSM!$J$2:$J$370,"")</f>
        <v>A-C</v>
      </c>
      <c r="O15" s="176" cm="1">
        <f t="array" ref="O15">_xlfn.XLOOKUP(1,(LSM!$A$2:$A$370=O$4)*(LSM!$T$2:$T$370=O$5)*(LSM!$B$2:$B$370=$D15),LSM!$K$2:$K$370,"")</f>
        <v>0.36413618269999998</v>
      </c>
      <c r="P15" s="163" cm="1">
        <f t="array" ref="P15">_xlfn.XLOOKUP(1,(LSM!$A$2:$A$370=P$4)*(LSM!$T$2:$T$370=P$5)*(LSM!$B$2:$B$370=$D15),LSM!$N$2:$N$370,"")</f>
        <v>11.1675</v>
      </c>
      <c r="Q15" s="177" t="str" cm="1">
        <f t="array" ref="Q15">_xlfn.XLOOKUP(1,(LSM!$A$2:$A$370=P$4)*(LSM!$T$2:$T$370=P$5)*(LSM!$B$2:$B$370=$D15),LSM!$O$2:$O$370,"")</f>
        <v>AB</v>
      </c>
      <c r="R15" s="163" cm="1">
        <f t="array" ref="R15">_xlfn.XLOOKUP(1,(LSM!$A$2:$A$370=R$4)*(LSM!$T$2:$T$370=R$5)*(LSM!$B$2:$B$370=$D15),LSM!$P$2:$P$370,"")</f>
        <v>4.1326000000000001</v>
      </c>
      <c r="S15" s="56" t="str" cm="1">
        <f t="array" ref="S15">_xlfn.XLOOKUP(1,(LSM!$A$2:$A$370=R$4)*(LSM!$T$2:$T$370=R$5)*(LSM!$B$2:$B$370=$D15),LSM!$Q$2:$Q$370,"")</f>
        <v>D</v>
      </c>
      <c r="T15" s="163" cm="1">
        <f t="array" ref="T15">_xlfn.XLOOKUP(1,(LSM!$A$2:$A$370=T$4)*(LSM!$T$2:$T$370=T$5)*(LSM!$B$2:$B$370=$D15),LSM!$R$2:$R$370,"")</f>
        <v>86.134200000000007</v>
      </c>
      <c r="U15" s="177" t="str" cm="1">
        <f t="array" ref="U15">_xlfn.XLOOKUP(1,(LSM!$A$2:$A$370=T$4)*(LSM!$T$2:$T$370=T$5)*(LSM!$B$2:$B$370=$D15),LSM!$S$2:$S$370,"")</f>
        <v>A</v>
      </c>
    </row>
    <row r="16" spans="1:21" x14ac:dyDescent="0.3">
      <c r="A16" s="42" t="s">
        <v>127</v>
      </c>
      <c r="B16" s="42"/>
      <c r="C16" s="42"/>
      <c r="D16" s="41"/>
      <c r="E16" s="180" cm="1">
        <f t="array" ref="E16">_xlfn.XLOOKUP(1,(ANOVA!$L$2:$L$160=E$4)*(ANOVA!$Q$2:$Q$401=E$5)*(ANOVA!$M$2:$M$401=E$3),ANOVA!$A$2:$A$401,"")</f>
        <v>239.77</v>
      </c>
      <c r="F16" s="181"/>
      <c r="G16" s="194" cm="1">
        <f t="array" ref="G16">_xlfn.XLOOKUP(1,(ANOVA!$L$2:$L$160=G$4)*(ANOVA!$Q$2:$Q$401=G$5)*(ANOVA!$M$2:$M$401=G$3),ANOVA!$A$2:$A$401,"")</f>
        <v>15.957100000000001</v>
      </c>
      <c r="H16" s="181"/>
      <c r="I16" s="72" cm="1">
        <f t="array" ref="I16">_xlfn.XLOOKUP(1,(ANOVA!$L$2:$L$160=I$4)*(ANOVA!$Q$2:$Q$401=I$5)*(ANOVA!$M$2:$M$401=I$3),ANOVA!$A$2:$A$401,"")</f>
        <v>59.182600000000001</v>
      </c>
      <c r="J16" s="62"/>
      <c r="K16" s="180" cm="1">
        <f t="array" ref="K16">_xlfn.XLOOKUP(1,(ANOVA!$L$2:$L$160=K$4)*(ANOVA!$Q$2:$Q$401=K$5)*(ANOVA!$M$2:$M$401=K$3),ANOVA!$A$2:$A$401,"")</f>
        <v>104.06</v>
      </c>
      <c r="L16" s="181"/>
      <c r="M16" s="72" cm="1">
        <f t="array" ref="M16">_xlfn.XLOOKUP(1,(ANOVA!$L$2:$L$160=M$4)*(ANOVA!$Q$2:$Q$401=M$5)*(ANOVA!$M$2:$M$401=M$3),ANOVA!$A$2:$A$401,"")</f>
        <v>43.825099999999999</v>
      </c>
      <c r="N16" s="62"/>
      <c r="O16" s="282" cm="1">
        <f t="array" ref="O16">_xlfn.XLOOKUP(1,(ANOVA!$L$2:$L$160=O$4)*(ANOVA!$Q$2:$Q$401=O$5)*(ANOVA!$M$2:$M$401=O$3),ANOVA!$A$2:$A$401,"")</f>
        <v>0.30420000000000003</v>
      </c>
      <c r="P16" s="194" cm="1">
        <f t="array" ref="P16">_xlfn.XLOOKUP(1,(ANOVA!$L$2:$L$160=P$4)*(ANOVA!$Q$2:$Q$401=P$5)*(ANOVA!$M$2:$M$401=P$3),ANOVA!$A$2:$A$401,"")</f>
        <v>10.990500000000001</v>
      </c>
      <c r="Q16" s="181"/>
      <c r="R16" s="77" cm="1">
        <f t="array" ref="R16">_xlfn.XLOOKUP(1,(ANOVA!$L$2:$L$160=R$4)*(ANOVA!$Q$2:$Q$401=R$5)*(ANOVA!$M$2:$M$401=R$3),ANOVA!$A$2:$A$401,"")</f>
        <v>4.3451000000000004</v>
      </c>
      <c r="S16" s="62"/>
      <c r="T16" s="194" cm="1">
        <f t="array" ref="T16">_xlfn.XLOOKUP(1,(ANOVA!$L$2:$L$160=T$4)*(ANOVA!$Q$2:$Q$401=T$5)*(ANOVA!$M$2:$M$401=T$3),ANOVA!$A$2:$A$401,"")</f>
        <v>86.0137</v>
      </c>
      <c r="U16" s="181"/>
    </row>
    <row r="17" spans="1:21" x14ac:dyDescent="0.3">
      <c r="A17" s="33" t="s">
        <v>128</v>
      </c>
      <c r="B17" s="33"/>
      <c r="C17" s="33"/>
      <c r="D17" s="35"/>
      <c r="E17" s="182" cm="1">
        <f t="array" ref="E17">_xlfn.XLOOKUP(1,(ANOVA!$L$2:$L$160=E$4)*(ANOVA!$Q$2:$Q$401=E$5)*(ANOVA!$M$2:$M$401=E$3),ANOVA!$B$2:$B$401,"")</f>
        <v>14.072100000000001</v>
      </c>
      <c r="F17" s="183"/>
      <c r="G17" s="195" cm="1">
        <f t="array" ref="G17">_xlfn.XLOOKUP(1,(ANOVA!$L$2:$L$160=G$4)*(ANOVA!$Q$2:$Q$401=G$5)*(ANOVA!$M$2:$M$401=G$3),ANOVA!$B$2:$B$401,"")</f>
        <v>1.05</v>
      </c>
      <c r="H17" s="183"/>
      <c r="I17" s="168" cm="1">
        <f t="array" ref="I17">_xlfn.XLOOKUP(1,(ANOVA!$L$2:$L$160=I$4)*(ANOVA!$Q$2:$Q$401=I$5)*(ANOVA!$M$2:$M$401=I$3),ANOVA!$B$2:$B$401,"")</f>
        <v>0.35270000000000001</v>
      </c>
      <c r="J17" s="169"/>
      <c r="K17" s="182" cm="1">
        <f t="array" ref="K17">_xlfn.XLOOKUP(1,(ANOVA!$L$2:$L$160=K$4)*(ANOVA!$Q$2:$Q$401=K$5)*(ANOVA!$M$2:$M$401=K$3),ANOVA!$B$2:$B$401,"")</f>
        <v>2.8214999999999999</v>
      </c>
      <c r="L17" s="183"/>
      <c r="M17" s="168" cm="1">
        <f t="array" ref="M17">_xlfn.XLOOKUP(1,(ANOVA!$L$2:$L$160=M$4)*(ANOVA!$Q$2:$Q$401=M$5)*(ANOVA!$M$2:$M$401=M$3),ANOVA!$B$2:$B$401,"")</f>
        <v>1.0953999999999999</v>
      </c>
      <c r="N17" s="169"/>
      <c r="O17" s="283" cm="1">
        <f t="array" ref="O17">_xlfn.XLOOKUP(1,(ANOVA!$L$2:$L$160=O$4)*(ANOVA!$Q$2:$Q$401=O$5)*(ANOVA!$M$2:$M$401=O$3),ANOVA!$B$2:$B$401,"")</f>
        <v>0.17369999999999999</v>
      </c>
      <c r="P17" s="195" cm="1">
        <f t="array" ref="P17">_xlfn.XLOOKUP(1,(ANOVA!$L$2:$L$160=P$4)*(ANOVA!$Q$2:$Q$401=P$5)*(ANOVA!$M$2:$M$401=P$3),ANOVA!$B$2:$B$401,"")</f>
        <v>0.20960000000000001</v>
      </c>
      <c r="Q17" s="183"/>
      <c r="R17" s="170" cm="1">
        <f t="array" ref="R17">_xlfn.XLOOKUP(1,(ANOVA!$L$2:$L$160=R$4)*(ANOVA!$Q$2:$Q$401=R$5)*(ANOVA!$M$2:$M$401=R$3),ANOVA!$B$2:$B$401,"")</f>
        <v>7.7799999999999994E-2</v>
      </c>
      <c r="S17" s="169"/>
      <c r="T17" s="195" cm="1">
        <f t="array" ref="T17">_xlfn.XLOOKUP(1,(ANOVA!$L$2:$L$160=T$4)*(ANOVA!$Q$2:$Q$401=T$5)*(ANOVA!$M$2:$M$401=T$3),ANOVA!$B$2:$B$401,"")</f>
        <v>0.40310000000000001</v>
      </c>
      <c r="U17" s="183"/>
    </row>
    <row r="18" spans="1:21" ht="15" x14ac:dyDescent="0.45">
      <c r="A18" s="34" t="s">
        <v>129</v>
      </c>
      <c r="B18" s="134"/>
      <c r="C18" s="134"/>
      <c r="D18" s="22"/>
      <c r="E18" s="184" cm="1">
        <f t="array" ref="E18">_xlfn.XLOOKUP(1,(ANOVA!$L$2:$L$160=E$4)*(ANOVA!$Q$2:$Q$401=E$5)*(ANOVA!$M$2:$M$401=E$3),ANOVA!$C$2:$C$401,"")</f>
        <v>13.3</v>
      </c>
      <c r="F18" s="185"/>
      <c r="G18" s="196" cm="1">
        <f t="array" ref="G18">_xlfn.XLOOKUP(1,(ANOVA!$L$2:$L$160=G$4)*(ANOVA!$Q$2:$Q$401=G$5)*(ANOVA!$M$2:$M$401=G$3),ANOVA!$C$2:$C$401,"")</f>
        <v>0.66</v>
      </c>
      <c r="H18" s="185"/>
      <c r="I18" s="171" cm="1">
        <f t="array" ref="I18">_xlfn.XLOOKUP(1,(ANOVA!$L$2:$L$160=I$4)*(ANOVA!$Q$2:$Q$401=I$5)*(ANOVA!$M$2:$M$401=I$3),ANOVA!$C$2:$C$401,"")</f>
        <v>0.67</v>
      </c>
      <c r="J18" s="172"/>
      <c r="K18" s="184" t="str" cm="1">
        <f t="array" ref="K18">_xlfn.XLOOKUP(1,(ANOVA!$L$2:$L$160=K$4)*(ANOVA!$Q$2:$Q$401=K$5)*(ANOVA!$M$2:$M$401=K$3),ANOVA!$C$2:$C$401,"")</f>
        <v>N.S.</v>
      </c>
      <c r="L18" s="185"/>
      <c r="M18" s="171" cm="1">
        <f t="array" ref="M18">_xlfn.XLOOKUP(1,(ANOVA!$L$2:$L$160=M$4)*(ANOVA!$Q$2:$Q$401=M$5)*(ANOVA!$M$2:$M$401=M$3),ANOVA!$C$2:$C$401,"")</f>
        <v>2.71</v>
      </c>
      <c r="N18" s="172"/>
      <c r="O18" s="284" cm="1">
        <f t="array" ref="O18">_xlfn.XLOOKUP(1,(ANOVA!$L$2:$L$160=O$4)*(ANOVA!$Q$2:$Q$401=O$5)*(ANOVA!$M$2:$M$401=O$3),ANOVA!$C$2:$C$401,"")</f>
        <v>0</v>
      </c>
      <c r="P18" s="196" cm="1">
        <f t="array" ref="P18">_xlfn.XLOOKUP(1,(ANOVA!$L$2:$L$160=P$4)*(ANOVA!$Q$2:$Q$401=P$5)*(ANOVA!$M$2:$M$401=P$3),ANOVA!$C$2:$C$401,"")</f>
        <v>0.62</v>
      </c>
      <c r="Q18" s="185"/>
      <c r="R18" s="173" cm="1">
        <f t="array" ref="R18">_xlfn.XLOOKUP(1,(ANOVA!$L$2:$L$160=R$4)*(ANOVA!$Q$2:$Q$401=R$5)*(ANOVA!$M$2:$M$401=R$3),ANOVA!$C$2:$C$401,"")</f>
        <v>0.23</v>
      </c>
      <c r="S18" s="172"/>
      <c r="T18" s="196" t="str" cm="1">
        <f t="array" ref="T18">_xlfn.XLOOKUP(1,(ANOVA!$L$2:$L$160=T$4)*(ANOVA!$Q$2:$Q$401=T$5)*(ANOVA!$M$2:$M$401=T$3),ANOVA!$C$2:$C$401,"")</f>
        <v>N.S.</v>
      </c>
      <c r="U18" s="185"/>
    </row>
    <row r="19" spans="1:21" x14ac:dyDescent="0.3">
      <c r="A19" s="34" t="s">
        <v>130</v>
      </c>
      <c r="B19" s="134"/>
      <c r="C19" s="134"/>
      <c r="D19" s="22"/>
      <c r="E19" s="184" cm="1">
        <f t="array" ref="E19">_xlfn.XLOOKUP(1,(ANOVA!$L$2:$L$160=E$4)*(ANOVA!$Q$2:$Q$401=E$5)*(ANOVA!$M$2:$M$401=E$3),ANOVA!$D$2:$D$401,"")</f>
        <v>9.5912607513000001</v>
      </c>
      <c r="F19" s="185"/>
      <c r="G19" s="184" cm="1">
        <f t="array" ref="G19">_xlfn.XLOOKUP(1,(ANOVA!$L$2:$L$160=G$4)*(ANOVA!$Q$2:$Q$401=G$5)*(ANOVA!$M$2:$M$401=G$3),ANOVA!$D$2:$D$401,"")</f>
        <v>4.2802960254000002</v>
      </c>
      <c r="H19" s="185"/>
      <c r="I19" s="171" cm="1">
        <f t="array" ref="I19">_xlfn.XLOOKUP(1,(ANOVA!$L$2:$L$160=I$4)*(ANOVA!$Q$2:$Q$401=I$5)*(ANOVA!$M$2:$M$401=I$3),ANOVA!$D$2:$D$401,"")</f>
        <v>1.1168618673999999</v>
      </c>
      <c r="J19" s="172"/>
      <c r="K19" s="184" cm="1">
        <f t="array" ref="K19">_xlfn.XLOOKUP(1,(ANOVA!$L$2:$L$160=K$4)*(ANOVA!$Q$2:$Q$401=K$5)*(ANOVA!$M$2:$M$401=K$3),ANOVA!$D$2:$D$401,"")</f>
        <v>4.3352643681999998</v>
      </c>
      <c r="L19" s="185"/>
      <c r="M19" s="171" cm="1">
        <f t="array" ref="M19">_xlfn.XLOOKUP(1,(ANOVA!$L$2:$L$160=M$4)*(ANOVA!$Q$2:$Q$401=M$5)*(ANOVA!$M$2:$M$401=M$3),ANOVA!$D$2:$D$401,"")</f>
        <v>8.0366813821999994</v>
      </c>
      <c r="N19" s="172"/>
      <c r="O19" s="284" cm="1">
        <f t="array" ref="O19">_xlfn.XLOOKUP(1,(ANOVA!$L$2:$L$160=O$4)*(ANOVA!$Q$2:$Q$401=O$5)*(ANOVA!$M$2:$M$401=O$3),ANOVA!$D$2:$D$401,"")</f>
        <v>0</v>
      </c>
      <c r="P19" s="196" cm="1">
        <f t="array" ref="P19">_xlfn.XLOOKUP(1,(ANOVA!$L$2:$L$160=P$4)*(ANOVA!$Q$2:$Q$401=P$5)*(ANOVA!$M$2:$M$401=P$3),ANOVA!$D$2:$D$401,"")</f>
        <v>3.2800433199999999</v>
      </c>
      <c r="Q19" s="185"/>
      <c r="R19" s="173" cm="1">
        <f t="array" ref="R19">_xlfn.XLOOKUP(1,(ANOVA!$L$2:$L$160=R$4)*(ANOVA!$Q$2:$Q$401=R$5)*(ANOVA!$M$2:$M$401=R$3),ANOVA!$D$2:$D$401,"")</f>
        <v>3.1011418904000001</v>
      </c>
      <c r="S19" s="172"/>
      <c r="T19" s="196" cm="1">
        <f t="array" ref="T19">_xlfn.XLOOKUP(1,(ANOVA!$L$2:$L$160=T$4)*(ANOVA!$Q$2:$Q$401=T$5)*(ANOVA!$M$2:$M$401=T$3),ANOVA!$D$2:$D$401,"")</f>
        <v>0.68050038079999997</v>
      </c>
      <c r="U19" s="185"/>
    </row>
    <row r="20" spans="1:21" ht="12.9" thickBot="1" x14ac:dyDescent="0.35">
      <c r="A20" s="159" t="s">
        <v>83</v>
      </c>
      <c r="B20" s="160"/>
      <c r="C20" s="160"/>
      <c r="D20" s="158"/>
      <c r="E20" s="186">
        <v>8</v>
      </c>
      <c r="F20" s="187"/>
      <c r="G20" s="186">
        <v>8</v>
      </c>
      <c r="H20" s="187"/>
      <c r="I20" s="189">
        <v>7</v>
      </c>
      <c r="J20" s="188"/>
      <c r="K20" s="186">
        <v>6</v>
      </c>
      <c r="L20" s="187"/>
      <c r="M20" s="189">
        <v>6</v>
      </c>
      <c r="N20" s="188"/>
      <c r="O20" s="193">
        <v>6</v>
      </c>
      <c r="P20" s="186">
        <v>1</v>
      </c>
      <c r="Q20" s="187"/>
      <c r="R20" s="189">
        <v>1</v>
      </c>
      <c r="S20" s="188"/>
      <c r="T20" s="186">
        <v>1</v>
      </c>
      <c r="U20" s="187"/>
    </row>
    <row r="21" spans="1:21" x14ac:dyDescent="0.3">
      <c r="A21" s="6"/>
      <c r="B21" s="7"/>
      <c r="C21" s="7"/>
      <c r="D21" s="6"/>
      <c r="E21" s="68"/>
      <c r="F21" s="58"/>
      <c r="G21" s="73"/>
      <c r="H21" s="63"/>
      <c r="I21" s="74"/>
      <c r="J21" s="40"/>
      <c r="M21" s="78"/>
      <c r="N21" s="66"/>
      <c r="O21" s="10"/>
      <c r="P21" s="74"/>
      <c r="Q21" s="40"/>
      <c r="R21" s="74"/>
      <c r="S21" s="40"/>
      <c r="T21" s="74"/>
      <c r="U21" s="40"/>
    </row>
    <row r="22" spans="1:21" x14ac:dyDescent="0.3">
      <c r="A22" s="9"/>
      <c r="B22" s="7"/>
      <c r="C22" s="7"/>
      <c r="D22" s="6"/>
      <c r="E22" s="38"/>
      <c r="F22" s="39"/>
      <c r="I22" s="74"/>
      <c r="J22" s="40"/>
      <c r="K22" s="78"/>
      <c r="L22" s="66"/>
      <c r="M22" s="74"/>
      <c r="N22" s="40"/>
      <c r="O22" s="3"/>
      <c r="P22" s="74"/>
      <c r="Q22" s="40"/>
      <c r="R22" s="74"/>
      <c r="S22" s="40"/>
      <c r="T22" s="74"/>
      <c r="U22" s="40"/>
    </row>
    <row r="23" spans="1:21" ht="12.75" customHeight="1" x14ac:dyDescent="0.3">
      <c r="A23" s="9"/>
      <c r="B23" s="7"/>
      <c r="C23" s="7"/>
      <c r="D23" s="6"/>
      <c r="E23" s="38"/>
      <c r="F23" s="39"/>
      <c r="I23" s="74"/>
      <c r="J23" s="40"/>
      <c r="K23" s="79"/>
      <c r="L23" s="7"/>
      <c r="M23" s="74"/>
      <c r="N23" s="40"/>
      <c r="O23" s="3"/>
      <c r="P23" s="74"/>
      <c r="Q23" s="40"/>
      <c r="R23" s="74"/>
      <c r="S23" s="40"/>
      <c r="T23" s="74"/>
      <c r="U23" s="40"/>
    </row>
    <row r="24" spans="1:21" ht="12.75" customHeight="1" x14ac:dyDescent="0.3">
      <c r="A24" s="9"/>
      <c r="B24" s="7"/>
      <c r="C24" s="7"/>
      <c r="D24" s="6"/>
      <c r="E24" s="38"/>
      <c r="F24" s="39"/>
      <c r="I24" s="74"/>
      <c r="J24" s="40"/>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ht="12.75" customHeight="1" x14ac:dyDescent="0.3">
      <c r="A26" s="9"/>
      <c r="B26" s="7"/>
      <c r="C26" s="7"/>
      <c r="D26" s="6"/>
      <c r="E26" s="38"/>
      <c r="F26" s="39"/>
      <c r="I26" s="74"/>
      <c r="J26" s="40"/>
      <c r="M26" s="74"/>
      <c r="N26" s="40"/>
      <c r="O26" s="3"/>
      <c r="P26" s="74"/>
      <c r="Q26" s="40"/>
      <c r="R26" s="74"/>
      <c r="S26" s="40"/>
      <c r="T26" s="74"/>
      <c r="U26" s="40"/>
    </row>
    <row r="27" spans="1:21" ht="12.75" customHeight="1" x14ac:dyDescent="0.3">
      <c r="A27" s="9"/>
      <c r="B27" s="7"/>
      <c r="C27" s="7"/>
      <c r="D27" s="6"/>
      <c r="E27" s="38"/>
      <c r="F27" s="39"/>
      <c r="I27" s="74"/>
      <c r="J27" s="40"/>
      <c r="M27" s="74"/>
      <c r="N27" s="40"/>
      <c r="O27" s="3"/>
      <c r="P27" s="74"/>
      <c r="Q27" s="40"/>
      <c r="R27" s="74"/>
      <c r="S27" s="40"/>
      <c r="T27" s="74"/>
      <c r="U27" s="40"/>
    </row>
    <row r="28" spans="1:21" x14ac:dyDescent="0.3">
      <c r="A28" s="9"/>
      <c r="B28" s="7"/>
      <c r="C28" s="7"/>
      <c r="D28" s="6"/>
      <c r="E28" s="38"/>
      <c r="F28" s="39"/>
      <c r="I28" s="74"/>
      <c r="J28" s="40"/>
      <c r="M28" s="74"/>
      <c r="N28" s="40"/>
      <c r="O28" s="3"/>
      <c r="P28" s="74"/>
      <c r="Q28" s="40"/>
      <c r="R28" s="74"/>
      <c r="S28" s="40"/>
      <c r="T28" s="74"/>
      <c r="U28" s="40"/>
    </row>
    <row r="29" spans="1:21" s="1" customFormat="1" x14ac:dyDescent="0.3">
      <c r="A29" s="8"/>
      <c r="B29" s="7"/>
      <c r="C29" s="7"/>
      <c r="D29" s="6"/>
      <c r="E29" s="69"/>
      <c r="F29" s="59"/>
      <c r="H29" s="64"/>
      <c r="I29" s="74"/>
      <c r="J29" s="40"/>
      <c r="K29" s="75"/>
      <c r="L29" s="64"/>
      <c r="M29" s="75"/>
      <c r="N29" s="64"/>
      <c r="O29" s="3"/>
      <c r="P29" s="74"/>
      <c r="Q29" s="40"/>
      <c r="R29" s="74"/>
      <c r="S29" s="40"/>
      <c r="T29" s="74"/>
      <c r="U29" s="40"/>
    </row>
    <row r="30" spans="1:21" s="1" customFormat="1" x14ac:dyDescent="0.3">
      <c r="A30" s="9"/>
      <c r="B30" s="7"/>
      <c r="C30" s="7"/>
      <c r="D30" s="6"/>
      <c r="E30" s="38"/>
      <c r="F30" s="39"/>
      <c r="G30" s="75"/>
      <c r="H30" s="40"/>
      <c r="I30" s="71"/>
      <c r="J30" s="11"/>
      <c r="K30" s="74"/>
      <c r="L30" s="40"/>
      <c r="M30" s="74"/>
      <c r="N30" s="40"/>
      <c r="O30" s="3"/>
      <c r="P30" s="71"/>
      <c r="Q30" s="11"/>
      <c r="R30" s="71"/>
      <c r="S30" s="11"/>
      <c r="T30" s="71"/>
      <c r="U30" s="11"/>
    </row>
    <row r="31" spans="1:21" s="1" customFormat="1" ht="14.15" x14ac:dyDescent="0.3">
      <c r="A31" s="4"/>
      <c r="B31" s="7"/>
      <c r="C31" s="7"/>
      <c r="D31" s="6"/>
      <c r="E31" s="70"/>
      <c r="F31" s="60"/>
      <c r="G31" s="76"/>
      <c r="H31" s="65"/>
      <c r="I31" s="71"/>
      <c r="J31" s="11"/>
      <c r="K31" s="76"/>
      <c r="L31" s="65"/>
      <c r="M31" s="80"/>
      <c r="N31" s="67"/>
      <c r="O31" s="2"/>
      <c r="P31" s="71"/>
      <c r="Q31" s="11"/>
      <c r="R31" s="71"/>
      <c r="S31" s="11"/>
      <c r="T31" s="71"/>
      <c r="U31" s="11"/>
    </row>
    <row r="32" spans="1:21" s="1" customFormat="1" x14ac:dyDescent="0.3">
      <c r="A32"/>
      <c r="B32" s="46"/>
      <c r="C32" s="46"/>
      <c r="D32" s="13"/>
      <c r="E32" s="71"/>
      <c r="F32" s="11"/>
      <c r="G32" s="74"/>
      <c r="H32" s="40"/>
      <c r="I32" s="71"/>
      <c r="J32" s="11"/>
      <c r="K32" s="74"/>
      <c r="L32" s="40"/>
      <c r="M32" s="80"/>
      <c r="N32" s="67"/>
      <c r="O32" s="2"/>
      <c r="P32" s="71"/>
      <c r="Q32" s="11"/>
      <c r="R32" s="71"/>
      <c r="S32" s="11"/>
      <c r="T32" s="71"/>
      <c r="U32" s="11"/>
    </row>
    <row r="33" spans="1:21" s="1" customFormat="1" x14ac:dyDescent="0.3">
      <c r="A33"/>
      <c r="B33" s="40"/>
      <c r="C33" s="40"/>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71"/>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row r="36" spans="1:21" s="1" customFormat="1" x14ac:dyDescent="0.3">
      <c r="A36"/>
      <c r="B36" s="40"/>
      <c r="C36" s="40"/>
      <c r="E36" s="71"/>
      <c r="F36" s="11"/>
      <c r="G36" s="74"/>
      <c r="H36" s="40"/>
      <c r="I36" s="71"/>
      <c r="J36" s="11"/>
      <c r="K36" s="74"/>
      <c r="L36" s="40"/>
      <c r="M36" s="80"/>
      <c r="N36" s="67"/>
      <c r="O36" s="2"/>
      <c r="P36" s="165" t="s">
        <v>19</v>
      </c>
      <c r="Q36" s="11"/>
      <c r="R36" s="71"/>
      <c r="S36" s="11"/>
      <c r="T36" s="71"/>
      <c r="U36" s="11"/>
    </row>
    <row r="37" spans="1:21" s="1" customFormat="1" x14ac:dyDescent="0.3">
      <c r="A37"/>
      <c r="B37" s="40"/>
      <c r="C37" s="40"/>
      <c r="E37" s="71"/>
      <c r="F37" s="11"/>
      <c r="G37" s="74"/>
      <c r="H37" s="40"/>
      <c r="I37" s="71"/>
      <c r="J37" s="11"/>
      <c r="K37" s="74"/>
      <c r="L37" s="40"/>
      <c r="M37" s="80"/>
      <c r="N37" s="67"/>
      <c r="O37" s="2"/>
      <c r="P37" s="71"/>
      <c r="Q37" s="11"/>
      <c r="R37" s="71"/>
      <c r="S37" s="11"/>
      <c r="T37" s="71"/>
      <c r="U37" s="11"/>
    </row>
  </sheetData>
  <sortState xmlns:xlrd2="http://schemas.microsoft.com/office/spreadsheetml/2017/richdata2" ref="A6:U15">
    <sortCondition descending="1" ref="E6:E15"/>
  </sortState>
  <mergeCells count="9">
    <mergeCell ref="A1:U1"/>
    <mergeCell ref="E2:F2"/>
    <mergeCell ref="G2:H2"/>
    <mergeCell ref="K2:L2"/>
    <mergeCell ref="M2:N2"/>
    <mergeCell ref="P2:Q2"/>
    <mergeCell ref="R2:S2"/>
    <mergeCell ref="T2:U2"/>
    <mergeCell ref="I2:J2"/>
  </mergeCells>
  <conditionalFormatting sqref="A6:D14">
    <cfRule type="expression" dxfId="951" priority="17">
      <formula>MOD(ROW(),2)=0</formula>
    </cfRule>
  </conditionalFormatting>
  <conditionalFormatting sqref="E6:E15">
    <cfRule type="top10" dxfId="950" priority="1871" stopIfTrue="1" percent="1" rank="25"/>
    <cfRule type="aboveAverage" dxfId="949" priority="2057" stopIfTrue="1"/>
  </conditionalFormatting>
  <conditionalFormatting sqref="E6:F14 A15:F15 G6:U15">
    <cfRule type="expression" dxfId="948" priority="2058">
      <formula>MOD(ROW(),2)=0</formula>
    </cfRule>
  </conditionalFormatting>
  <conditionalFormatting sqref="F6:F15 H6:H15 J6:J15 L6:L15 N6:N15 Q6:Q15 S6:S15 U6:U15">
    <cfRule type="containsText" priority="51" stopIfTrue="1" operator="containsText" text="AA">
      <formula>NOT(ISERROR(SEARCH("AA",F6)))</formula>
    </cfRule>
    <cfRule type="containsText" dxfId="947" priority="52" stopIfTrue="1" operator="containsText" text="A">
      <formula>NOT(ISERROR(SEARCH("A",F6)))</formula>
    </cfRule>
  </conditionalFormatting>
  <conditionalFormatting sqref="G6:G15">
    <cfRule type="top10" dxfId="946" priority="15" stopIfTrue="1" percent="1" rank="25"/>
    <cfRule type="aboveAverage" dxfId="945" priority="16" stopIfTrue="1"/>
  </conditionalFormatting>
  <conditionalFormatting sqref="I6:I15">
    <cfRule type="top10" dxfId="944" priority="13" stopIfTrue="1" percent="1" rank="25"/>
    <cfRule type="aboveAverage" dxfId="943" priority="14" stopIfTrue="1"/>
  </conditionalFormatting>
  <conditionalFormatting sqref="K6:K15">
    <cfRule type="top10" dxfId="942" priority="11" stopIfTrue="1" percent="1" rank="25"/>
    <cfRule type="aboveAverage" dxfId="941" priority="12" stopIfTrue="1"/>
  </conditionalFormatting>
  <conditionalFormatting sqref="M6:M15">
    <cfRule type="top10" dxfId="940" priority="9" stopIfTrue="1" percent="1" rank="25"/>
    <cfRule type="aboveAverage" dxfId="939" priority="10" stopIfTrue="1"/>
  </conditionalFormatting>
  <conditionalFormatting sqref="O6:O15">
    <cfRule type="top10" dxfId="938" priority="7" stopIfTrue="1" percent="1" rank="25"/>
    <cfRule type="aboveAverage" dxfId="937" priority="8" stopIfTrue="1"/>
  </conditionalFormatting>
  <conditionalFormatting sqref="P6:P15">
    <cfRule type="top10" dxfId="936" priority="5" stopIfTrue="1" percent="1" rank="25"/>
    <cfRule type="aboveAverage" dxfId="935" priority="6" stopIfTrue="1"/>
    <cfRule type="top10" dxfId="934" priority="2069" stopIfTrue="1" percent="1" rank="25"/>
    <cfRule type="aboveAverage" dxfId="933" priority="2070" stopIfTrue="1"/>
  </conditionalFormatting>
  <conditionalFormatting sqref="R6:R15">
    <cfRule type="top10" dxfId="932" priority="3" stopIfTrue="1" percent="1" rank="25"/>
    <cfRule type="aboveAverage" dxfId="931" priority="4" stopIfTrue="1"/>
    <cfRule type="top10" dxfId="930" priority="2071" stopIfTrue="1" percent="1" rank="25"/>
    <cfRule type="aboveAverage" dxfId="929" priority="2072" stopIfTrue="1"/>
  </conditionalFormatting>
  <conditionalFormatting sqref="T6:T15">
    <cfRule type="top10" dxfId="928" priority="1" stopIfTrue="1" percent="1" rank="25"/>
    <cfRule type="aboveAverage" dxfId="927" priority="2" stopIfTrue="1"/>
    <cfRule type="top10" dxfId="926" priority="2073" stopIfTrue="1" percent="1" rank="25"/>
    <cfRule type="aboveAverage" dxfId="925" priority="2074" stopIfTrue="1"/>
  </conditionalFormatting>
  <pageMargins left="0.5" right="0.5" top="0.5" bottom="0.5" header="0.3" footer="0.3"/>
  <pageSetup paperSize="5" scale="8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5B97D-0585-4779-AD8A-BC3D895E2F84}">
  <sheetPr>
    <tabColor theme="6" tint="0.59999389629810485"/>
    <pageSetUpPr fitToPage="1"/>
  </sheetPr>
  <dimension ref="A1:AJ30"/>
  <sheetViews>
    <sheetView zoomScaleNormal="100" workbookViewId="0">
      <selection activeCell="T27" sqref="T27"/>
    </sheetView>
  </sheetViews>
  <sheetFormatPr defaultColWidth="9.07421875" defaultRowHeight="12.45" x14ac:dyDescent="0.3"/>
  <cols>
    <col min="1" max="1" width="30.61328125" style="30" customWidth="1"/>
    <col min="2" max="3" width="17.23046875" style="139" customWidth="1"/>
    <col min="4" max="4" width="8.61328125" style="139" customWidth="1"/>
    <col min="5" max="5" width="10.61328125" style="30" customWidth="1"/>
    <col min="6" max="6" width="5.07421875" style="87" customWidth="1"/>
    <col min="7" max="7" width="5.07421875" style="86" customWidth="1"/>
    <col min="8" max="9" width="5.07421875" style="85" customWidth="1"/>
    <col min="10" max="11" width="5.61328125" style="85" customWidth="1"/>
    <col min="12" max="23" width="5.07421875" style="85" customWidth="1"/>
    <col min="24" max="25" width="5.07421875" style="85" hidden="1" customWidth="1"/>
    <col min="26" max="26" width="9.07421875" style="30" customWidth="1"/>
    <col min="27" max="36" width="9.07421875" style="30" hidden="1" customWidth="1"/>
    <col min="37" max="16384" width="9.07421875" style="30"/>
  </cols>
  <sheetData>
    <row r="1" spans="1:36" ht="30" customHeight="1" thickBot="1" x14ac:dyDescent="0.35">
      <c r="A1" s="301" t="s">
        <v>346</v>
      </c>
      <c r="B1" s="301"/>
      <c r="C1" s="301"/>
      <c r="D1" s="301"/>
      <c r="E1" s="301"/>
      <c r="F1" s="301"/>
      <c r="G1" s="301"/>
      <c r="H1" s="301"/>
      <c r="I1" s="301"/>
      <c r="J1" s="301"/>
      <c r="K1" s="301"/>
      <c r="L1" s="301"/>
      <c r="M1" s="301"/>
      <c r="N1" s="301"/>
      <c r="O1" s="301"/>
      <c r="P1" s="301"/>
      <c r="Q1" s="301"/>
      <c r="R1" s="301"/>
      <c r="S1" s="301"/>
      <c r="T1" s="301"/>
      <c r="U1" s="301"/>
      <c r="V1" s="301"/>
      <c r="W1" s="301"/>
      <c r="X1" s="301"/>
      <c r="Y1" s="301"/>
    </row>
    <row r="2" spans="1:36" ht="41.25" customHeight="1" x14ac:dyDescent="0.3">
      <c r="A2" s="24" t="s">
        <v>95</v>
      </c>
      <c r="B2" s="133" t="s">
        <v>93</v>
      </c>
      <c r="C2" s="133" t="s">
        <v>94</v>
      </c>
      <c r="D2" s="236" t="s">
        <v>153</v>
      </c>
      <c r="E2" s="99"/>
      <c r="F2" s="302" t="s">
        <v>34</v>
      </c>
      <c r="G2" s="303"/>
      <c r="H2" s="302" t="s">
        <v>50</v>
      </c>
      <c r="I2" s="303"/>
      <c r="J2" s="302" t="s">
        <v>91</v>
      </c>
      <c r="K2" s="303"/>
      <c r="L2" s="302" t="s">
        <v>51</v>
      </c>
      <c r="M2" s="304"/>
      <c r="N2" s="302" t="s">
        <v>52</v>
      </c>
      <c r="O2" s="303"/>
      <c r="P2" s="302" t="s">
        <v>82</v>
      </c>
      <c r="Q2" s="304"/>
      <c r="R2" s="302" t="s">
        <v>53</v>
      </c>
      <c r="S2" s="303"/>
      <c r="T2" s="302" t="s">
        <v>54</v>
      </c>
      <c r="U2" s="303"/>
      <c r="V2" s="302" t="s">
        <v>55</v>
      </c>
      <c r="W2" s="303"/>
      <c r="X2" s="302" t="s">
        <v>84</v>
      </c>
      <c r="Y2" s="303"/>
      <c r="AA2" s="30" t="s">
        <v>118</v>
      </c>
      <c r="AB2" s="30" t="s">
        <v>119</v>
      </c>
      <c r="AC2" s="30" t="s">
        <v>120</v>
      </c>
      <c r="AD2" s="30" t="s">
        <v>121</v>
      </c>
      <c r="AE2" s="30" t="s">
        <v>122</v>
      </c>
      <c r="AF2" s="30" t="s">
        <v>123</v>
      </c>
      <c r="AG2" s="30" t="s">
        <v>124</v>
      </c>
      <c r="AH2" s="30" t="s">
        <v>125</v>
      </c>
      <c r="AI2" s="30" t="s">
        <v>126</v>
      </c>
    </row>
    <row r="3" spans="1:36" ht="12.15" hidden="1" customHeight="1" x14ac:dyDescent="0.3">
      <c r="A3" s="232"/>
      <c r="B3" s="233"/>
      <c r="C3" s="233"/>
      <c r="D3" s="234"/>
      <c r="E3" s="232"/>
      <c r="F3" s="226" t="s">
        <v>219</v>
      </c>
      <c r="G3" s="235"/>
      <c r="H3" s="226" t="s">
        <v>219</v>
      </c>
      <c r="I3" s="129"/>
      <c r="J3" s="226" t="s">
        <v>219</v>
      </c>
      <c r="K3" s="129"/>
      <c r="L3" s="226" t="s">
        <v>219</v>
      </c>
      <c r="M3" s="222"/>
      <c r="N3" s="226" t="s">
        <v>219</v>
      </c>
      <c r="O3" s="129"/>
      <c r="P3" s="226" t="s">
        <v>219</v>
      </c>
      <c r="Q3" s="222"/>
      <c r="R3" s="226" t="s">
        <v>219</v>
      </c>
      <c r="S3" s="129"/>
      <c r="T3" s="226" t="s">
        <v>219</v>
      </c>
      <c r="U3" s="129"/>
      <c r="V3" s="226" t="s">
        <v>219</v>
      </c>
      <c r="W3" s="129"/>
      <c r="X3" s="226" t="s">
        <v>219</v>
      </c>
      <c r="Y3" s="129"/>
    </row>
    <row r="4" spans="1:36" ht="12.15" hidden="1" customHeight="1" x14ac:dyDescent="0.3">
      <c r="A4" s="232"/>
      <c r="B4" s="233"/>
      <c r="C4" s="233"/>
      <c r="D4" s="234"/>
      <c r="E4" s="232"/>
      <c r="F4" s="226" t="s">
        <v>106</v>
      </c>
      <c r="G4" s="235"/>
      <c r="H4" s="226" t="s">
        <v>191</v>
      </c>
      <c r="I4" s="129"/>
      <c r="J4" s="226" t="s">
        <v>100</v>
      </c>
      <c r="K4" s="129"/>
      <c r="L4" s="226" t="s">
        <v>150</v>
      </c>
      <c r="M4" s="222"/>
      <c r="N4" s="226" t="s">
        <v>192</v>
      </c>
      <c r="O4" s="129"/>
      <c r="P4" s="226" t="s">
        <v>195</v>
      </c>
      <c r="Q4" s="222"/>
      <c r="R4" s="226" t="s">
        <v>193</v>
      </c>
      <c r="S4" s="129"/>
      <c r="T4" s="226" t="s">
        <v>194</v>
      </c>
      <c r="U4" s="129"/>
      <c r="V4" s="226" t="s">
        <v>196</v>
      </c>
      <c r="W4" s="129"/>
      <c r="X4" s="226" t="s">
        <v>248</v>
      </c>
      <c r="Y4" s="129"/>
    </row>
    <row r="5" spans="1:36" ht="12.15" hidden="1" customHeight="1" x14ac:dyDescent="0.3">
      <c r="A5" s="98"/>
      <c r="B5" s="135"/>
      <c r="C5" s="135"/>
      <c r="D5" s="207"/>
      <c r="E5" s="97"/>
      <c r="F5" s="226" t="s">
        <v>233</v>
      </c>
      <c r="G5" s="96"/>
      <c r="H5" s="226" t="s">
        <v>233</v>
      </c>
      <c r="I5" s="95"/>
      <c r="J5" s="226" t="s">
        <v>233</v>
      </c>
      <c r="K5" s="95"/>
      <c r="L5" s="226" t="s">
        <v>233</v>
      </c>
      <c r="M5" s="221"/>
      <c r="N5" s="226" t="s">
        <v>233</v>
      </c>
      <c r="O5" s="95"/>
      <c r="P5" s="226" t="s">
        <v>233</v>
      </c>
      <c r="Q5" s="221"/>
      <c r="R5" s="226" t="s">
        <v>233</v>
      </c>
      <c r="S5" s="95"/>
      <c r="T5" s="226" t="s">
        <v>233</v>
      </c>
      <c r="U5" s="95"/>
      <c r="V5" s="226" t="s">
        <v>233</v>
      </c>
      <c r="W5" s="95"/>
      <c r="X5" s="226" t="s">
        <v>233</v>
      </c>
      <c r="Y5" s="95"/>
    </row>
    <row r="6" spans="1:36" ht="12.75" customHeight="1" x14ac:dyDescent="0.3">
      <c r="A6" s="50" t="str">
        <f t="shared" ref="A6:A14" si="0">VLOOKUP(E6,VL_2020,2,FALSE)</f>
        <v>Innvictis A1414T</v>
      </c>
      <c r="B6" s="130" t="str">
        <f t="shared" ref="B6:B14" si="1">VLOOKUP(E6,VL_2020,3,FALSE)</f>
        <v>RR</v>
      </c>
      <c r="C6" s="130" t="str">
        <f t="shared" ref="C6:C14" si="2">VLOOKUP(E6,VL_2020,4,FALSE)</f>
        <v>TRE</v>
      </c>
      <c r="D6" s="208">
        <f t="shared" ref="D6:D14" si="3">AJ6</f>
        <v>0.875</v>
      </c>
      <c r="E6" s="273" t="s">
        <v>199</v>
      </c>
      <c r="F6" s="199" cm="1">
        <f t="array" ref="F6">_xlfn.XLOOKUP(1,(LSM!$A$2:$A$370=F$4)*(LSM!$T$2:$T$370=F$5)*(LSM!$B$2:$B$370=$E6),LSM!$C$2:$C$370,"")</f>
        <v>254.59</v>
      </c>
      <c r="G6" s="152" t="str" cm="1">
        <f t="array" ref="G6">_xlfn.XLOOKUP(1,(LSM!$A$2:$A$370=F$4)*(LSM!$T$2:$T$370=F$5)*(LSM!$B$2:$B$370=$E6),LSM!$D$2:$D$370,"")</f>
        <v>A</v>
      </c>
      <c r="H6" s="199" cm="1">
        <f t="array" ref="H6">_xlfn.XLOOKUP(1,(LSM!$A$2:$A$370=H$4)*(LSM!$T$2:$T$370=H$5)*(LSM!$B$2:$B$370=$E6),LSM!$C$2:$C$370,"")</f>
        <v>283.70999999999998</v>
      </c>
      <c r="I6" s="152" t="str" cm="1">
        <f t="array" ref="I6">_xlfn.XLOOKUP(1,(LSM!$A$2:$A$370=H$4)*(LSM!$T$2:$T$370=H$5)*(LSM!$B$2:$B$370=$E6),LSM!$D$2:$D$370,"")</f>
        <v>A</v>
      </c>
      <c r="J6" s="199" cm="1">
        <f t="array" ref="J6">_xlfn.XLOOKUP(1,(LSM!$A$2:$A$370=J$4)*(LSM!$T$2:$T$370=J$5)*(LSM!$B$2:$B$370=$E6),LSM!$C$2:$C$370,"")</f>
        <v>311.73</v>
      </c>
      <c r="K6" s="152" t="str" cm="1">
        <f t="array" ref="K6">_xlfn.XLOOKUP(1,(LSM!$A$2:$A$370=J$4)*(LSM!$T$2:$T$370=J$5)*(LSM!$B$2:$B$370=$E6),LSM!$D$2:$D$370,"")</f>
        <v>A</v>
      </c>
      <c r="L6" s="199" cm="1">
        <f t="array" ref="L6">_xlfn.XLOOKUP(1,(LSM!$A$2:$A$370=L$4)*(LSM!$T$2:$T$370=L$5)*(LSM!$B$2:$B$370=$E6),LSM!$C$2:$C$370,"")</f>
        <v>262.24</v>
      </c>
      <c r="M6" s="211" t="str" cm="1">
        <f t="array" ref="M6">_xlfn.XLOOKUP(1,(LSM!$A$2:$A$370=L$4)*(LSM!$T$2:$T$370=L$5)*(LSM!$B$2:$B$370=$E6),LSM!$D$2:$D$370,"")</f>
        <v>A</v>
      </c>
      <c r="N6" s="199" cm="1">
        <f t="array" ref="N6">_xlfn.XLOOKUP(1,(LSM!$A$2:$A$370=N$4)*(LSM!$T$2:$T$370=N$5)*(LSM!$B$2:$B$370=$E6),LSM!$C$2:$C$370,"")</f>
        <v>169.85</v>
      </c>
      <c r="O6" s="152" t="str" cm="1">
        <f t="array" ref="O6">_xlfn.XLOOKUP(1,(LSM!$A$2:$A$370=N$4)*(LSM!$T$2:$T$370=N$5)*(LSM!$B$2:$B$370=$E6),LSM!$D$2:$D$370,"")</f>
        <v>A</v>
      </c>
      <c r="P6" s="199" cm="1">
        <f t="array" ref="P6">_xlfn.XLOOKUP(1,(LSM!$A$2:$A$370=P$4)*(LSM!$T$2:$T$370=P$5)*(LSM!$B$2:$B$370=$E6),LSM!$C$2:$C$370,"")</f>
        <v>194.46</v>
      </c>
      <c r="Q6" s="211" t="str" cm="1">
        <f t="array" ref="Q6">_xlfn.XLOOKUP(1,(LSM!$A$2:$A$370=P$4)*(LSM!$T$2:$T$370=P$5)*(LSM!$B$2:$B$370=$E6),LSM!$D$2:$D$370,"")</f>
        <v>A</v>
      </c>
      <c r="R6" s="199" cm="1">
        <f t="array" ref="R6">_xlfn.XLOOKUP(1,(LSM!$A$2:$A$370=R$4)*(LSM!$T$2:$T$370=R$5)*(LSM!$B$2:$B$370=$E6),LSM!$C$2:$C$370,"")</f>
        <v>269.64999999999998</v>
      </c>
      <c r="S6" s="152" t="str" cm="1">
        <f t="array" ref="S6">_xlfn.XLOOKUP(1,(LSM!$A$2:$A$370=R$4)*(LSM!$T$2:$T$370=R$5)*(LSM!$B$2:$B$370=$E6),LSM!$D$2:$D$370,"")</f>
        <v>A</v>
      </c>
      <c r="T6" s="199" cm="1">
        <f t="array" ref="T6">_xlfn.XLOOKUP(1,(LSM!$A$2:$A$370=T$4)*(LSM!$T$2:$T$370=T$5)*(LSM!$B$2:$B$370=$E6),LSM!$C$2:$C$370,"")</f>
        <v>291.76</v>
      </c>
      <c r="U6" s="152" t="str" cm="1">
        <f t="array" ref="U6">_xlfn.XLOOKUP(1,(LSM!$A$2:$A$370=T$4)*(LSM!$T$2:$T$370=T$5)*(LSM!$B$2:$B$370=$E6),LSM!$D$2:$D$370,"")</f>
        <v>A</v>
      </c>
      <c r="V6" s="199" cm="1">
        <f t="array" ref="V6">_xlfn.XLOOKUP(1,(LSM!$A$2:$A$370=V$4)*(LSM!$T$2:$T$370=V$5)*(LSM!$B$2:$B$370=$E6),LSM!$C$2:$C$370,"")</f>
        <v>253.34</v>
      </c>
      <c r="W6" s="152" t="str" cm="1">
        <f t="array" ref="W6">_xlfn.XLOOKUP(1,(LSM!$A$2:$A$370=V$4)*(LSM!$T$2:$T$370=V$5)*(LSM!$B$2:$B$370=$E6),LSM!$D$2:$D$370,"")</f>
        <v>A</v>
      </c>
      <c r="X6" s="199" t="str" cm="1">
        <f t="array" ref="X6">_xlfn.XLOOKUP(1,(LSM!$A$2:$A$370=X$4)*(LSM!$T$2:$T$370=X$5)*(LSM!$B$2:$B$370=$E6),LSM!$C$2:$C$370,"")</f>
        <v/>
      </c>
      <c r="Y6" s="152" t="str" cm="1">
        <f t="array" ref="Y6">_xlfn.XLOOKUP(1,(LSM!$A$2:$A$370=X$4)*(LSM!$T$2:$T$370=X$5)*(LSM!$B$2:$B$370=$E6),LSM!$D$2:$D$370,"")</f>
        <v/>
      </c>
      <c r="AA6" s="30">
        <f t="shared" ref="AA6:AA14" si="4">IF(H6&gt;H$15,1,0)</f>
        <v>1</v>
      </c>
      <c r="AB6" s="30">
        <f t="shared" ref="AB6:AB14" si="5">IF(J6&gt;J$15,1,0)</f>
        <v>1</v>
      </c>
      <c r="AC6" s="30">
        <f t="shared" ref="AC6:AC14" si="6">IF(L6&gt;L$15,1,0)</f>
        <v>1</v>
      </c>
      <c r="AD6" s="30">
        <f t="shared" ref="AD6:AD14" si="7">IF(N6&gt;N$15,1,0)</f>
        <v>0</v>
      </c>
      <c r="AE6" s="30">
        <f t="shared" ref="AE6:AE14" si="8">IF(P6&gt;P$15,1,0)</f>
        <v>1</v>
      </c>
      <c r="AF6" s="30">
        <f t="shared" ref="AF6:AF14" si="9">IF(R6&gt;R$15,1,0)</f>
        <v>1</v>
      </c>
      <c r="AG6" s="30">
        <f t="shared" ref="AG6:AG14" si="10">IF(T6&gt;T$15,1,0)</f>
        <v>1</v>
      </c>
      <c r="AH6" s="30">
        <f t="shared" ref="AH6:AH14" si="11">IF(V6&gt;V$15,1,0)</f>
        <v>1</v>
      </c>
      <c r="AJ6" s="30">
        <f t="shared" ref="AJ6:AJ14" si="12">SUM(AA6:AI6)/COUNT(AA6:AI6)</f>
        <v>0.875</v>
      </c>
    </row>
    <row r="7" spans="1:36" ht="12.75" customHeight="1" x14ac:dyDescent="0.3">
      <c r="A7" s="101" t="str">
        <f t="shared" si="0"/>
        <v>Dyna-Gro D55VC86RIB</v>
      </c>
      <c r="B7" s="132" t="str">
        <f t="shared" si="1"/>
        <v>RR</v>
      </c>
      <c r="C7" s="132">
        <f t="shared" si="2"/>
        <v>0</v>
      </c>
      <c r="D7" s="209">
        <f t="shared" si="3"/>
        <v>0.875</v>
      </c>
      <c r="E7" s="273" t="s">
        <v>291</v>
      </c>
      <c r="F7" s="176" cm="1">
        <f t="array" ref="F7">_xlfn.XLOOKUP(1,(LSM!$A$2:$A$370=F$4)*(LSM!$T$2:$T$370=F$5)*(LSM!$B$2:$B$370=$E7),LSM!$C$2:$C$370,"")</f>
        <v>245.45</v>
      </c>
      <c r="G7" s="153" t="str" cm="1">
        <f t="array" ref="G7">_xlfn.XLOOKUP(1,(LSM!$A$2:$A$370=F$4)*(LSM!$T$2:$T$370=F$5)*(LSM!$B$2:$B$370=$E7),LSM!$D$2:$D$370,"")</f>
        <v>AB</v>
      </c>
      <c r="H7" s="176" cm="1">
        <f t="array" ref="H7">_xlfn.XLOOKUP(1,(LSM!$A$2:$A$370=H$4)*(LSM!$T$2:$T$370=H$5)*(LSM!$B$2:$B$370=$E7),LSM!$C$2:$C$370,"")</f>
        <v>268.23</v>
      </c>
      <c r="I7" s="153" t="str" cm="1">
        <f t="array" ref="I7">_xlfn.XLOOKUP(1,(LSM!$A$2:$A$370=H$4)*(LSM!$T$2:$T$370=H$5)*(LSM!$B$2:$B$370=$E7),LSM!$D$2:$D$370,"")</f>
        <v>A</v>
      </c>
      <c r="J7" s="176" cm="1">
        <f t="array" ref="J7">_xlfn.XLOOKUP(1,(LSM!$A$2:$A$370=J$4)*(LSM!$T$2:$T$370=J$5)*(LSM!$B$2:$B$370=$E7),LSM!$C$2:$C$370,"")</f>
        <v>279</v>
      </c>
      <c r="K7" s="153" t="str" cm="1">
        <f t="array" ref="K7">_xlfn.XLOOKUP(1,(LSM!$A$2:$A$370=J$4)*(LSM!$T$2:$T$370=J$5)*(LSM!$B$2:$B$370=$E7),LSM!$D$2:$D$370,"")</f>
        <v>A</v>
      </c>
      <c r="L7" s="176" cm="1">
        <f t="array" ref="L7">_xlfn.XLOOKUP(1,(LSM!$A$2:$A$370=L$4)*(LSM!$T$2:$T$370=L$5)*(LSM!$B$2:$B$370=$E7),LSM!$C$2:$C$370,"")</f>
        <v>255.99</v>
      </c>
      <c r="M7" s="212" t="str" cm="1">
        <f t="array" ref="M7">_xlfn.XLOOKUP(1,(LSM!$A$2:$A$370=L$4)*(LSM!$T$2:$T$370=L$5)*(LSM!$B$2:$B$370=$E7),LSM!$D$2:$D$370,"")</f>
        <v>A</v>
      </c>
      <c r="N7" s="176" cm="1">
        <f t="array" ref="N7">_xlfn.XLOOKUP(1,(LSM!$A$2:$A$370=N$4)*(LSM!$T$2:$T$370=N$5)*(LSM!$B$2:$B$370=$E7),LSM!$C$2:$C$370,"")</f>
        <v>185.13</v>
      </c>
      <c r="O7" s="153" t="str" cm="1">
        <f t="array" ref="O7">_xlfn.XLOOKUP(1,(LSM!$A$2:$A$370=N$4)*(LSM!$T$2:$T$370=N$5)*(LSM!$B$2:$B$370=$E7),LSM!$D$2:$D$370,"")</f>
        <v>A</v>
      </c>
      <c r="P7" s="176" cm="1">
        <f t="array" ref="P7">_xlfn.XLOOKUP(1,(LSM!$A$2:$A$370=P$4)*(LSM!$T$2:$T$370=P$5)*(LSM!$B$2:$B$370=$E7),LSM!$C$2:$C$370,"")</f>
        <v>191.92</v>
      </c>
      <c r="Q7" s="212" t="str" cm="1">
        <f t="array" ref="Q7">_xlfn.XLOOKUP(1,(LSM!$A$2:$A$370=P$4)*(LSM!$T$2:$T$370=P$5)*(LSM!$B$2:$B$370=$E7),LSM!$D$2:$D$370,"")</f>
        <v>A</v>
      </c>
      <c r="R7" s="176" cm="1">
        <f t="array" ref="R7">_xlfn.XLOOKUP(1,(LSM!$A$2:$A$370=R$4)*(LSM!$T$2:$T$370=R$5)*(LSM!$B$2:$B$370=$E7),LSM!$C$2:$C$370,"")</f>
        <v>270.85000000000002</v>
      </c>
      <c r="S7" s="153" t="str" cm="1">
        <f t="array" ref="S7">_xlfn.XLOOKUP(1,(LSM!$A$2:$A$370=R$4)*(LSM!$T$2:$T$370=R$5)*(LSM!$B$2:$B$370=$E7),LSM!$D$2:$D$370,"")</f>
        <v>A</v>
      </c>
      <c r="T7" s="176" cm="1">
        <f t="array" ref="T7">_xlfn.XLOOKUP(1,(LSM!$A$2:$A$370=T$4)*(LSM!$T$2:$T$370=T$5)*(LSM!$B$2:$B$370=$E7),LSM!$C$2:$C$370,"")</f>
        <v>286.08999999999997</v>
      </c>
      <c r="U7" s="153" t="str" cm="1">
        <f t="array" ref="U7">_xlfn.XLOOKUP(1,(LSM!$A$2:$A$370=T$4)*(LSM!$T$2:$T$370=T$5)*(LSM!$B$2:$B$370=$E7),LSM!$D$2:$D$370,"")</f>
        <v>AB</v>
      </c>
      <c r="V7" s="176" cm="1">
        <f t="array" ref="V7">_xlfn.XLOOKUP(1,(LSM!$A$2:$A$370=V$4)*(LSM!$T$2:$T$370=V$5)*(LSM!$B$2:$B$370=$E7),LSM!$C$2:$C$370,"")</f>
        <v>231.94</v>
      </c>
      <c r="W7" s="153" t="str" cm="1">
        <f t="array" ref="W7">_xlfn.XLOOKUP(1,(LSM!$A$2:$A$370=V$4)*(LSM!$T$2:$T$370=V$5)*(LSM!$B$2:$B$370=$E7),LSM!$D$2:$D$370,"")</f>
        <v>A</v>
      </c>
      <c r="X7" s="176" t="str" cm="1">
        <f t="array" ref="X7">_xlfn.XLOOKUP(1,(LSM!$A$2:$A$370=X$4)*(LSM!$T$2:$T$370=X$5)*(LSM!$B$2:$B$370=$E7),LSM!$C$2:$C$370,"")</f>
        <v/>
      </c>
      <c r="Y7" s="153" t="str" cm="1">
        <f t="array" ref="Y7">_xlfn.XLOOKUP(1,(LSM!$A$2:$A$370=X$4)*(LSM!$T$2:$T$370=X$5)*(LSM!$B$2:$B$370=$E7),LSM!$D$2:$D$370,"")</f>
        <v/>
      </c>
      <c r="AA7" s="30">
        <f t="shared" si="4"/>
        <v>1</v>
      </c>
      <c r="AB7" s="30">
        <f t="shared" si="5"/>
        <v>1</v>
      </c>
      <c r="AC7" s="30">
        <f t="shared" si="6"/>
        <v>0</v>
      </c>
      <c r="AD7" s="30">
        <f t="shared" si="7"/>
        <v>1</v>
      </c>
      <c r="AE7" s="30">
        <f t="shared" si="8"/>
        <v>1</v>
      </c>
      <c r="AF7" s="30">
        <f t="shared" si="9"/>
        <v>1</v>
      </c>
      <c r="AG7" s="30">
        <f t="shared" si="10"/>
        <v>1</v>
      </c>
      <c r="AH7" s="30">
        <f t="shared" si="11"/>
        <v>1</v>
      </c>
      <c r="AJ7" s="30">
        <f t="shared" si="12"/>
        <v>0.875</v>
      </c>
    </row>
    <row r="8" spans="1:36" ht="12.75" customHeight="1" x14ac:dyDescent="0.3">
      <c r="A8" s="31" t="str">
        <f t="shared" si="0"/>
        <v>Pioneer P16647PWE</v>
      </c>
      <c r="B8" s="131" t="str">
        <f t="shared" si="1"/>
        <v>RR, LL, ENL, FOP</v>
      </c>
      <c r="C8" s="131" t="str">
        <f t="shared" si="2"/>
        <v>VT2P, HX1</v>
      </c>
      <c r="D8" s="208">
        <f t="shared" si="3"/>
        <v>0.5</v>
      </c>
      <c r="E8" s="273" t="s">
        <v>294</v>
      </c>
      <c r="F8" s="178" cm="1">
        <f t="array" ref="F8">_xlfn.XLOOKUP(1,(LSM!$A$2:$A$370=F$4)*(LSM!$T$2:$T$370=F$5)*(LSM!$B$2:$B$370=$E8),LSM!$C$2:$C$370,"")</f>
        <v>245.1</v>
      </c>
      <c r="G8" s="153" t="str" cm="1">
        <f t="array" ref="G8">_xlfn.XLOOKUP(1,(LSM!$A$2:$A$370=F$4)*(LSM!$T$2:$T$370=F$5)*(LSM!$B$2:$B$370=$E8),LSM!$D$2:$D$370,"")</f>
        <v>AB</v>
      </c>
      <c r="H8" s="178" cm="1">
        <f t="array" ref="H8">_xlfn.XLOOKUP(1,(LSM!$A$2:$A$370=H$4)*(LSM!$T$2:$T$370=H$5)*(LSM!$B$2:$B$370=$E8),LSM!$C$2:$C$370,"")</f>
        <v>259.39999999999998</v>
      </c>
      <c r="I8" s="153" t="str" cm="1">
        <f t="array" ref="I8">_xlfn.XLOOKUP(1,(LSM!$A$2:$A$370=H$4)*(LSM!$T$2:$T$370=H$5)*(LSM!$B$2:$B$370=$E8),LSM!$D$2:$D$370,"")</f>
        <v>A</v>
      </c>
      <c r="J8" s="178" cm="1">
        <f t="array" ref="J8">_xlfn.XLOOKUP(1,(LSM!$A$2:$A$370=J$4)*(LSM!$T$2:$T$370=J$5)*(LSM!$B$2:$B$370=$E8),LSM!$C$2:$C$370,"")</f>
        <v>289.20999999999998</v>
      </c>
      <c r="K8" s="153" t="str" cm="1">
        <f t="array" ref="K8">_xlfn.XLOOKUP(1,(LSM!$A$2:$A$370=J$4)*(LSM!$T$2:$T$370=J$5)*(LSM!$B$2:$B$370=$E8),LSM!$D$2:$D$370,"")</f>
        <v>A</v>
      </c>
      <c r="L8" s="178" cm="1">
        <f t="array" ref="L8">_xlfn.XLOOKUP(1,(LSM!$A$2:$A$370=L$4)*(LSM!$T$2:$T$370=L$5)*(LSM!$B$2:$B$370=$E8),LSM!$C$2:$C$370,"")</f>
        <v>265.55</v>
      </c>
      <c r="M8" s="212" t="str" cm="1">
        <f t="array" ref="M8">_xlfn.XLOOKUP(1,(LSM!$A$2:$A$370=L$4)*(LSM!$T$2:$T$370=L$5)*(LSM!$B$2:$B$370=$E8),LSM!$D$2:$D$370,"")</f>
        <v>A</v>
      </c>
      <c r="N8" s="178" cm="1">
        <f t="array" ref="N8">_xlfn.XLOOKUP(1,(LSM!$A$2:$A$370=N$4)*(LSM!$T$2:$T$370=N$5)*(LSM!$B$2:$B$370=$E8),LSM!$C$2:$C$370,"")</f>
        <v>175.6</v>
      </c>
      <c r="O8" s="153" t="str" cm="1">
        <f t="array" ref="O8">_xlfn.XLOOKUP(1,(LSM!$A$2:$A$370=N$4)*(LSM!$T$2:$T$370=N$5)*(LSM!$B$2:$B$370=$E8),LSM!$D$2:$D$370,"")</f>
        <v>A</v>
      </c>
      <c r="P8" s="178" cm="1">
        <f t="array" ref="P8">_xlfn.XLOOKUP(1,(LSM!$A$2:$A$370=P$4)*(LSM!$T$2:$T$370=P$5)*(LSM!$B$2:$B$370=$E8),LSM!$C$2:$C$370,"")</f>
        <v>207.38</v>
      </c>
      <c r="Q8" s="212" t="str" cm="1">
        <f t="array" ref="Q8">_xlfn.XLOOKUP(1,(LSM!$A$2:$A$370=P$4)*(LSM!$T$2:$T$370=P$5)*(LSM!$B$2:$B$370=$E8),LSM!$D$2:$D$370,"")</f>
        <v>A</v>
      </c>
      <c r="R8" s="178" cm="1">
        <f t="array" ref="R8">_xlfn.XLOOKUP(1,(LSM!$A$2:$A$370=R$4)*(LSM!$T$2:$T$370=R$5)*(LSM!$B$2:$B$370=$E8),LSM!$C$2:$C$370,"")</f>
        <v>259.39</v>
      </c>
      <c r="S8" s="153" t="str" cm="1">
        <f t="array" ref="S8">_xlfn.XLOOKUP(1,(LSM!$A$2:$A$370=R$4)*(LSM!$T$2:$T$370=R$5)*(LSM!$B$2:$B$370=$E8),LSM!$D$2:$D$370,"")</f>
        <v>A</v>
      </c>
      <c r="T8" s="178" cm="1">
        <f t="array" ref="T8">_xlfn.XLOOKUP(1,(LSM!$A$2:$A$370=T$4)*(LSM!$T$2:$T$370=T$5)*(LSM!$B$2:$B$370=$E8),LSM!$C$2:$C$370,"")</f>
        <v>281.42</v>
      </c>
      <c r="U8" s="153" t="str" cm="1">
        <f t="array" ref="U8">_xlfn.XLOOKUP(1,(LSM!$A$2:$A$370=T$4)*(LSM!$T$2:$T$370=T$5)*(LSM!$B$2:$B$370=$E8),LSM!$D$2:$D$370,"")</f>
        <v>A-C</v>
      </c>
      <c r="V8" s="178" cm="1">
        <f t="array" ref="V8">_xlfn.XLOOKUP(1,(LSM!$A$2:$A$370=V$4)*(LSM!$T$2:$T$370=V$5)*(LSM!$B$2:$B$370=$E8),LSM!$C$2:$C$370,"")</f>
        <v>222.86</v>
      </c>
      <c r="W8" s="153" t="str" cm="1">
        <f t="array" ref="W8">_xlfn.XLOOKUP(1,(LSM!$A$2:$A$370=V$4)*(LSM!$T$2:$T$370=V$5)*(LSM!$B$2:$B$370=$E8),LSM!$D$2:$D$370,"")</f>
        <v>A</v>
      </c>
      <c r="X8" s="178" t="str" cm="1">
        <f t="array" ref="X8">_xlfn.XLOOKUP(1,(LSM!$A$2:$A$370=X$4)*(LSM!$T$2:$T$370=X$5)*(LSM!$B$2:$B$370=$E8),LSM!$C$2:$C$370,"")</f>
        <v/>
      </c>
      <c r="Y8" s="153" t="str" cm="1">
        <f t="array" ref="Y8">_xlfn.XLOOKUP(1,(LSM!$A$2:$A$370=X$4)*(LSM!$T$2:$T$370=X$5)*(LSM!$B$2:$B$370=$E8),LSM!$D$2:$D$370,"")</f>
        <v/>
      </c>
      <c r="AA8" s="30">
        <f t="shared" si="4"/>
        <v>0</v>
      </c>
      <c r="AB8" s="30">
        <f t="shared" si="5"/>
        <v>1</v>
      </c>
      <c r="AC8" s="30">
        <f t="shared" si="6"/>
        <v>1</v>
      </c>
      <c r="AD8" s="30">
        <f t="shared" si="7"/>
        <v>0</v>
      </c>
      <c r="AE8" s="30">
        <f t="shared" si="8"/>
        <v>1</v>
      </c>
      <c r="AF8" s="30">
        <f t="shared" si="9"/>
        <v>0</v>
      </c>
      <c r="AG8" s="30">
        <f t="shared" si="10"/>
        <v>1</v>
      </c>
      <c r="AH8" s="30">
        <f t="shared" si="11"/>
        <v>0</v>
      </c>
      <c r="AJ8" s="30">
        <f t="shared" si="12"/>
        <v>0.5</v>
      </c>
    </row>
    <row r="9" spans="1:36" ht="12.75" customHeight="1" x14ac:dyDescent="0.3">
      <c r="A9" s="31" t="str">
        <f t="shared" si="0"/>
        <v>Pioneer P15395PWE</v>
      </c>
      <c r="B9" s="131" t="str">
        <f t="shared" si="1"/>
        <v>RR, LL, ENL, FOP</v>
      </c>
      <c r="C9" s="131" t="str">
        <f t="shared" si="2"/>
        <v>VT2P, HX1</v>
      </c>
      <c r="D9" s="208">
        <f t="shared" si="3"/>
        <v>0.75</v>
      </c>
      <c r="E9" s="273" t="s">
        <v>293</v>
      </c>
      <c r="F9" s="178" cm="1">
        <f t="array" ref="F9">_xlfn.XLOOKUP(1,(LSM!$A$2:$A$370=F$4)*(LSM!$T$2:$T$370=F$5)*(LSM!$B$2:$B$370=$E9),LSM!$C$2:$C$370,"")</f>
        <v>244.49</v>
      </c>
      <c r="G9" s="153" t="str" cm="1">
        <f t="array" ref="G9">_xlfn.XLOOKUP(1,(LSM!$A$2:$A$370=F$4)*(LSM!$T$2:$T$370=F$5)*(LSM!$B$2:$B$370=$E9),LSM!$D$2:$D$370,"")</f>
        <v>AB</v>
      </c>
      <c r="H9" s="178" cm="1">
        <f t="array" ref="H9">_xlfn.XLOOKUP(1,(LSM!$A$2:$A$370=H$4)*(LSM!$T$2:$T$370=H$5)*(LSM!$B$2:$B$370=$E9),LSM!$C$2:$C$370,"")</f>
        <v>272.51</v>
      </c>
      <c r="I9" s="153" t="str" cm="1">
        <f t="array" ref="I9">_xlfn.XLOOKUP(1,(LSM!$A$2:$A$370=H$4)*(LSM!$T$2:$T$370=H$5)*(LSM!$B$2:$B$370=$E9),LSM!$D$2:$D$370,"")</f>
        <v>A</v>
      </c>
      <c r="J9" s="178" cm="1">
        <f t="array" ref="J9">_xlfn.XLOOKUP(1,(LSM!$A$2:$A$370=J$4)*(LSM!$T$2:$T$370=J$5)*(LSM!$B$2:$B$370=$E9),LSM!$C$2:$C$370,"")</f>
        <v>229.27</v>
      </c>
      <c r="K9" s="153" t="str" cm="1">
        <f t="array" ref="K9">_xlfn.XLOOKUP(1,(LSM!$A$2:$A$370=J$4)*(LSM!$T$2:$T$370=J$5)*(LSM!$B$2:$B$370=$E9),LSM!$D$2:$D$370,"")</f>
        <v>A</v>
      </c>
      <c r="L9" s="178" cm="1">
        <f t="array" ref="L9">_xlfn.XLOOKUP(1,(LSM!$A$2:$A$370=L$4)*(LSM!$T$2:$T$370=L$5)*(LSM!$B$2:$B$370=$E9),LSM!$C$2:$C$370,"")</f>
        <v>260.81</v>
      </c>
      <c r="M9" s="212" t="str" cm="1">
        <f t="array" ref="M9">_xlfn.XLOOKUP(1,(LSM!$A$2:$A$370=L$4)*(LSM!$T$2:$T$370=L$5)*(LSM!$B$2:$B$370=$E9),LSM!$D$2:$D$370,"")</f>
        <v>A</v>
      </c>
      <c r="N9" s="178" cm="1">
        <f t="array" ref="N9">_xlfn.XLOOKUP(1,(LSM!$A$2:$A$370=N$4)*(LSM!$T$2:$T$370=N$5)*(LSM!$B$2:$B$370=$E9),LSM!$C$2:$C$370,"")</f>
        <v>188.15</v>
      </c>
      <c r="O9" s="153" t="str" cm="1">
        <f t="array" ref="O9">_xlfn.XLOOKUP(1,(LSM!$A$2:$A$370=N$4)*(LSM!$T$2:$T$370=N$5)*(LSM!$B$2:$B$370=$E9),LSM!$D$2:$D$370,"")</f>
        <v>A</v>
      </c>
      <c r="P9" s="178" cm="1">
        <f t="array" ref="P9">_xlfn.XLOOKUP(1,(LSM!$A$2:$A$370=P$4)*(LSM!$T$2:$T$370=P$5)*(LSM!$B$2:$B$370=$E9),LSM!$C$2:$C$370,"")</f>
        <v>207.68</v>
      </c>
      <c r="Q9" s="212" t="str" cm="1">
        <f t="array" ref="Q9">_xlfn.XLOOKUP(1,(LSM!$A$2:$A$370=P$4)*(LSM!$T$2:$T$370=P$5)*(LSM!$B$2:$B$370=$E9),LSM!$D$2:$D$370,"")</f>
        <v>A</v>
      </c>
      <c r="R9" s="178" cm="1">
        <f t="array" ref="R9">_xlfn.XLOOKUP(1,(LSM!$A$2:$A$370=R$4)*(LSM!$T$2:$T$370=R$5)*(LSM!$B$2:$B$370=$E9),LSM!$C$2:$C$370,"")</f>
        <v>263.20999999999998</v>
      </c>
      <c r="S9" s="153" t="str" cm="1">
        <f t="array" ref="S9">_xlfn.XLOOKUP(1,(LSM!$A$2:$A$370=R$4)*(LSM!$T$2:$T$370=R$5)*(LSM!$B$2:$B$370=$E9),LSM!$D$2:$D$370,"")</f>
        <v>A</v>
      </c>
      <c r="T9" s="178" cm="1">
        <f t="array" ref="T9">_xlfn.XLOOKUP(1,(LSM!$A$2:$A$370=T$4)*(LSM!$T$2:$T$370=T$5)*(LSM!$B$2:$B$370=$E9),LSM!$C$2:$C$370,"")</f>
        <v>282.57</v>
      </c>
      <c r="U9" s="153" t="str" cm="1">
        <f t="array" ref="U9">_xlfn.XLOOKUP(1,(LSM!$A$2:$A$370=T$4)*(LSM!$T$2:$T$370=T$5)*(LSM!$B$2:$B$370=$E9),LSM!$D$2:$D$370,"")</f>
        <v>A-C</v>
      </c>
      <c r="V9" s="178" cm="1">
        <f t="array" ref="V9">_xlfn.XLOOKUP(1,(LSM!$A$2:$A$370=V$4)*(LSM!$T$2:$T$370=V$5)*(LSM!$B$2:$B$370=$E9),LSM!$C$2:$C$370,"")</f>
        <v>251.73</v>
      </c>
      <c r="W9" s="153" t="str" cm="1">
        <f t="array" ref="W9">_xlfn.XLOOKUP(1,(LSM!$A$2:$A$370=V$4)*(LSM!$T$2:$T$370=V$5)*(LSM!$B$2:$B$370=$E9),LSM!$D$2:$D$370,"")</f>
        <v>A</v>
      </c>
      <c r="X9" s="178" t="str" cm="1">
        <f t="array" ref="X9">_xlfn.XLOOKUP(1,(LSM!$A$2:$A$370=X$4)*(LSM!$T$2:$T$370=X$5)*(LSM!$B$2:$B$370=$E9),LSM!$C$2:$C$370,"")</f>
        <v/>
      </c>
      <c r="Y9" s="153" t="str" cm="1">
        <f t="array" ref="Y9">_xlfn.XLOOKUP(1,(LSM!$A$2:$A$370=X$4)*(LSM!$T$2:$T$370=X$5)*(LSM!$B$2:$B$370=$E9),LSM!$D$2:$D$370,"")</f>
        <v/>
      </c>
      <c r="AA9" s="30">
        <f t="shared" si="4"/>
        <v>1</v>
      </c>
      <c r="AB9" s="30">
        <f t="shared" si="5"/>
        <v>0</v>
      </c>
      <c r="AC9" s="30">
        <f t="shared" si="6"/>
        <v>1</v>
      </c>
      <c r="AD9" s="30">
        <f t="shared" si="7"/>
        <v>1</v>
      </c>
      <c r="AE9" s="30">
        <f t="shared" si="8"/>
        <v>1</v>
      </c>
      <c r="AF9" s="30">
        <f t="shared" si="9"/>
        <v>0</v>
      </c>
      <c r="AG9" s="30">
        <f t="shared" si="10"/>
        <v>1</v>
      </c>
      <c r="AH9" s="30">
        <f t="shared" si="11"/>
        <v>1</v>
      </c>
      <c r="AJ9" s="30">
        <f t="shared" si="12"/>
        <v>0.75</v>
      </c>
    </row>
    <row r="10" spans="1:36" ht="12.75" customHeight="1" x14ac:dyDescent="0.3">
      <c r="A10" s="31" t="str">
        <f t="shared" si="0"/>
        <v>Dekalb DKC 115-55</v>
      </c>
      <c r="B10" s="131" t="str">
        <f t="shared" si="1"/>
        <v>RR</v>
      </c>
      <c r="C10" s="131" t="str">
        <f t="shared" si="2"/>
        <v>TRE</v>
      </c>
      <c r="D10" s="208">
        <f t="shared" si="3"/>
        <v>0.5</v>
      </c>
      <c r="E10" s="273" t="s">
        <v>289</v>
      </c>
      <c r="F10" s="176" cm="1">
        <f t="array" ref="F10">_xlfn.XLOOKUP(1,(LSM!$A$2:$A$370=F$4)*(LSM!$T$2:$T$370=F$5)*(LSM!$B$2:$B$370=$E10),LSM!$C$2:$C$370,"")</f>
        <v>241.83</v>
      </c>
      <c r="G10" s="153" t="str" cm="1">
        <f t="array" ref="G10">_xlfn.XLOOKUP(1,(LSM!$A$2:$A$370=F$4)*(LSM!$T$2:$T$370=F$5)*(LSM!$B$2:$B$370=$E10),LSM!$D$2:$D$370,"")</f>
        <v>AB</v>
      </c>
      <c r="H10" s="176" cm="1">
        <f t="array" ref="H10">_xlfn.XLOOKUP(1,(LSM!$A$2:$A$370=H$4)*(LSM!$T$2:$T$370=H$5)*(LSM!$B$2:$B$370=$E10),LSM!$C$2:$C$370,"")</f>
        <v>259.47000000000003</v>
      </c>
      <c r="I10" s="153" t="str" cm="1">
        <f t="array" ref="I10">_xlfn.XLOOKUP(1,(LSM!$A$2:$A$370=H$4)*(LSM!$T$2:$T$370=H$5)*(LSM!$B$2:$B$370=$E10),LSM!$D$2:$D$370,"")</f>
        <v>A</v>
      </c>
      <c r="J10" s="176" cm="1">
        <f t="array" ref="J10">_xlfn.XLOOKUP(1,(LSM!$A$2:$A$370=J$4)*(LSM!$T$2:$T$370=J$5)*(LSM!$B$2:$B$370=$E10),LSM!$C$2:$C$370,"")</f>
        <v>272.54000000000002</v>
      </c>
      <c r="K10" s="153" t="str" cm="1">
        <f t="array" ref="K10">_xlfn.XLOOKUP(1,(LSM!$A$2:$A$370=J$4)*(LSM!$T$2:$T$370=J$5)*(LSM!$B$2:$B$370=$E10),LSM!$D$2:$D$370,"")</f>
        <v>A</v>
      </c>
      <c r="L10" s="176" cm="1">
        <f t="array" ref="L10">_xlfn.XLOOKUP(1,(LSM!$A$2:$A$370=L$4)*(LSM!$T$2:$T$370=L$5)*(LSM!$B$2:$B$370=$E10),LSM!$C$2:$C$370,"")</f>
        <v>256.43</v>
      </c>
      <c r="M10" s="212" t="str" cm="1">
        <f t="array" ref="M10">_xlfn.XLOOKUP(1,(LSM!$A$2:$A$370=L$4)*(LSM!$T$2:$T$370=L$5)*(LSM!$B$2:$B$370=$E10),LSM!$D$2:$D$370,"")</f>
        <v>A</v>
      </c>
      <c r="N10" s="176" cm="1">
        <f t="array" ref="N10">_xlfn.XLOOKUP(1,(LSM!$A$2:$A$370=N$4)*(LSM!$T$2:$T$370=N$5)*(LSM!$B$2:$B$370=$E10),LSM!$C$2:$C$370,"")</f>
        <v>162.63999999999999</v>
      </c>
      <c r="O10" s="153" t="str" cm="1">
        <f t="array" ref="O10">_xlfn.XLOOKUP(1,(LSM!$A$2:$A$370=N$4)*(LSM!$T$2:$T$370=N$5)*(LSM!$B$2:$B$370=$E10),LSM!$D$2:$D$370,"")</f>
        <v>A</v>
      </c>
      <c r="P10" s="176" cm="1">
        <f t="array" ref="P10">_xlfn.XLOOKUP(1,(LSM!$A$2:$A$370=P$4)*(LSM!$T$2:$T$370=P$5)*(LSM!$B$2:$B$370=$E10),LSM!$C$2:$C$370,"")</f>
        <v>184.61</v>
      </c>
      <c r="Q10" s="212" t="str" cm="1">
        <f t="array" ref="Q10">_xlfn.XLOOKUP(1,(LSM!$A$2:$A$370=P$4)*(LSM!$T$2:$T$370=P$5)*(LSM!$B$2:$B$370=$E10),LSM!$D$2:$D$370,"")</f>
        <v>A</v>
      </c>
      <c r="R10" s="176" cm="1">
        <f t="array" ref="R10">_xlfn.XLOOKUP(1,(LSM!$A$2:$A$370=R$4)*(LSM!$T$2:$T$370=R$5)*(LSM!$B$2:$B$370=$E10),LSM!$C$2:$C$370,"")</f>
        <v>272.47000000000003</v>
      </c>
      <c r="S10" s="153" t="str" cm="1">
        <f t="array" ref="S10">_xlfn.XLOOKUP(1,(LSM!$A$2:$A$370=R$4)*(LSM!$T$2:$T$370=R$5)*(LSM!$B$2:$B$370=$E10),LSM!$D$2:$D$370,"")</f>
        <v>A</v>
      </c>
      <c r="T10" s="176" cm="1">
        <f t="array" ref="T10">_xlfn.XLOOKUP(1,(LSM!$A$2:$A$370=T$4)*(LSM!$T$2:$T$370=T$5)*(LSM!$B$2:$B$370=$E10),LSM!$C$2:$C$370,"")</f>
        <v>286.26</v>
      </c>
      <c r="U10" s="153" t="str" cm="1">
        <f t="array" ref="U10">_xlfn.XLOOKUP(1,(LSM!$A$2:$A$370=T$4)*(LSM!$T$2:$T$370=T$5)*(LSM!$B$2:$B$370=$E10),LSM!$D$2:$D$370,"")</f>
        <v>AB</v>
      </c>
      <c r="V10" s="176" cm="1">
        <f t="array" ref="V10">_xlfn.XLOOKUP(1,(LSM!$A$2:$A$370=V$4)*(LSM!$T$2:$T$370=V$5)*(LSM!$B$2:$B$370=$E10),LSM!$C$2:$C$370,"")</f>
        <v>240.22</v>
      </c>
      <c r="W10" s="153" t="str" cm="1">
        <f t="array" ref="W10">_xlfn.XLOOKUP(1,(LSM!$A$2:$A$370=V$4)*(LSM!$T$2:$T$370=V$5)*(LSM!$B$2:$B$370=$E10),LSM!$D$2:$D$370,"")</f>
        <v>A</v>
      </c>
      <c r="X10" s="176" t="str" cm="1">
        <f t="array" ref="X10">_xlfn.XLOOKUP(1,(LSM!$A$2:$A$370=X$4)*(LSM!$T$2:$T$370=X$5)*(LSM!$B$2:$B$370=$E10),LSM!$C$2:$C$370,"")</f>
        <v/>
      </c>
      <c r="Y10" s="153" t="str" cm="1">
        <f t="array" ref="Y10">_xlfn.XLOOKUP(1,(LSM!$A$2:$A$370=X$4)*(LSM!$T$2:$T$370=X$5)*(LSM!$B$2:$B$370=$E10),LSM!$D$2:$D$370,"")</f>
        <v/>
      </c>
      <c r="AA10" s="30">
        <f t="shared" si="4"/>
        <v>0</v>
      </c>
      <c r="AB10" s="30">
        <f t="shared" si="5"/>
        <v>1</v>
      </c>
      <c r="AC10" s="30">
        <f t="shared" si="6"/>
        <v>0</v>
      </c>
      <c r="AD10" s="30">
        <f t="shared" si="7"/>
        <v>0</v>
      </c>
      <c r="AE10" s="30">
        <f t="shared" si="8"/>
        <v>0</v>
      </c>
      <c r="AF10" s="30">
        <f t="shared" si="9"/>
        <v>1</v>
      </c>
      <c r="AG10" s="30">
        <f t="shared" si="10"/>
        <v>1</v>
      </c>
      <c r="AH10" s="30">
        <f t="shared" si="11"/>
        <v>1</v>
      </c>
      <c r="AJ10" s="30">
        <f t="shared" si="12"/>
        <v>0.5</v>
      </c>
    </row>
    <row r="11" spans="1:36" ht="12.75" customHeight="1" x14ac:dyDescent="0.3">
      <c r="A11" s="101" t="str">
        <f t="shared" si="0"/>
        <v>Dyna-Gro D54TC77</v>
      </c>
      <c r="B11" s="132" t="str">
        <f t="shared" si="1"/>
        <v>RR</v>
      </c>
      <c r="C11" s="132">
        <f t="shared" si="2"/>
        <v>0</v>
      </c>
      <c r="D11" s="209">
        <f t="shared" si="3"/>
        <v>0.375</v>
      </c>
      <c r="E11" s="273" t="s">
        <v>290</v>
      </c>
      <c r="F11" s="178" cm="1">
        <f t="array" ref="F11">_xlfn.XLOOKUP(1,(LSM!$A$2:$A$370=F$4)*(LSM!$T$2:$T$370=F$5)*(LSM!$B$2:$B$370=$E11),LSM!$C$2:$C$370,"")</f>
        <v>237.37</v>
      </c>
      <c r="G11" s="153" t="str" cm="1">
        <f t="array" ref="G11">_xlfn.XLOOKUP(1,(LSM!$A$2:$A$370=F$4)*(LSM!$T$2:$T$370=F$5)*(LSM!$B$2:$B$370=$E11),LSM!$D$2:$D$370,"")</f>
        <v>BC</v>
      </c>
      <c r="H11" s="178" cm="1">
        <f t="array" ref="H11">_xlfn.XLOOKUP(1,(LSM!$A$2:$A$370=H$4)*(LSM!$T$2:$T$370=H$5)*(LSM!$B$2:$B$370=$E11),LSM!$C$2:$C$370,"")</f>
        <v>286.24</v>
      </c>
      <c r="I11" s="153" t="str" cm="1">
        <f t="array" ref="I11">_xlfn.XLOOKUP(1,(LSM!$A$2:$A$370=H$4)*(LSM!$T$2:$T$370=H$5)*(LSM!$B$2:$B$370=$E11),LSM!$D$2:$D$370,"")</f>
        <v>A</v>
      </c>
      <c r="J11" s="178" cm="1">
        <f t="array" ref="J11">_xlfn.XLOOKUP(1,(LSM!$A$2:$A$370=J$4)*(LSM!$T$2:$T$370=J$5)*(LSM!$B$2:$B$370=$E11),LSM!$C$2:$C$370,"")</f>
        <v>223.68</v>
      </c>
      <c r="K11" s="153" t="str" cm="1">
        <f t="array" ref="K11">_xlfn.XLOOKUP(1,(LSM!$A$2:$A$370=J$4)*(LSM!$T$2:$T$370=J$5)*(LSM!$B$2:$B$370=$E11),LSM!$D$2:$D$370,"")</f>
        <v>A</v>
      </c>
      <c r="L11" s="178" cm="1">
        <f t="array" ref="L11">_xlfn.XLOOKUP(1,(LSM!$A$2:$A$370=L$4)*(LSM!$T$2:$T$370=L$5)*(LSM!$B$2:$B$370=$E11),LSM!$C$2:$C$370,"")</f>
        <v>254.91</v>
      </c>
      <c r="M11" s="212" t="str" cm="1">
        <f t="array" ref="M11">_xlfn.XLOOKUP(1,(LSM!$A$2:$A$370=L$4)*(LSM!$T$2:$T$370=L$5)*(LSM!$B$2:$B$370=$E11),LSM!$D$2:$D$370,"")</f>
        <v>A</v>
      </c>
      <c r="N11" s="178" cm="1">
        <f t="array" ref="N11">_xlfn.XLOOKUP(1,(LSM!$A$2:$A$370=N$4)*(LSM!$T$2:$T$370=N$5)*(LSM!$B$2:$B$370=$E11),LSM!$C$2:$C$370,"")</f>
        <v>181.44</v>
      </c>
      <c r="O11" s="153" t="str" cm="1">
        <f t="array" ref="O11">_xlfn.XLOOKUP(1,(LSM!$A$2:$A$370=N$4)*(LSM!$T$2:$T$370=N$5)*(LSM!$B$2:$B$370=$E11),LSM!$D$2:$D$370,"")</f>
        <v>A</v>
      </c>
      <c r="P11" s="178" cm="1">
        <f t="array" ref="P11">_xlfn.XLOOKUP(1,(LSM!$A$2:$A$370=P$4)*(LSM!$T$2:$T$370=P$5)*(LSM!$B$2:$B$370=$E11),LSM!$C$2:$C$370,"")</f>
        <v>184.72</v>
      </c>
      <c r="Q11" s="212" t="str" cm="1">
        <f t="array" ref="Q11">_xlfn.XLOOKUP(1,(LSM!$A$2:$A$370=P$4)*(LSM!$T$2:$T$370=P$5)*(LSM!$B$2:$B$370=$E11),LSM!$D$2:$D$370,"")</f>
        <v>A</v>
      </c>
      <c r="R11" s="178" cm="1">
        <f t="array" ref="R11">_xlfn.XLOOKUP(1,(LSM!$A$2:$A$370=R$4)*(LSM!$T$2:$T$370=R$5)*(LSM!$B$2:$B$370=$E11),LSM!$C$2:$C$370,"")</f>
        <v>272.95999999999998</v>
      </c>
      <c r="S11" s="153" t="str" cm="1">
        <f t="array" ref="S11">_xlfn.XLOOKUP(1,(LSM!$A$2:$A$370=R$4)*(LSM!$T$2:$T$370=R$5)*(LSM!$B$2:$B$370=$E11),LSM!$D$2:$D$370,"")</f>
        <v>A</v>
      </c>
      <c r="T11" s="178" cm="1">
        <f t="array" ref="T11">_xlfn.XLOOKUP(1,(LSM!$A$2:$A$370=T$4)*(LSM!$T$2:$T$370=T$5)*(LSM!$B$2:$B$370=$E11),LSM!$C$2:$C$370,"")</f>
        <v>269.99</v>
      </c>
      <c r="U11" s="153" t="str" cm="1">
        <f t="array" ref="U11">_xlfn.XLOOKUP(1,(LSM!$A$2:$A$370=T$4)*(LSM!$T$2:$T$370=T$5)*(LSM!$B$2:$B$370=$E11),LSM!$D$2:$D$370,"")</f>
        <v>B-D</v>
      </c>
      <c r="V11" s="178" cm="1">
        <f t="array" ref="V11">_xlfn.XLOOKUP(1,(LSM!$A$2:$A$370=V$4)*(LSM!$T$2:$T$370=V$5)*(LSM!$B$2:$B$370=$E11),LSM!$C$2:$C$370,"")</f>
        <v>225.05</v>
      </c>
      <c r="W11" s="153" t="str" cm="1">
        <f t="array" ref="W11">_xlfn.XLOOKUP(1,(LSM!$A$2:$A$370=V$4)*(LSM!$T$2:$T$370=V$5)*(LSM!$B$2:$B$370=$E11),LSM!$D$2:$D$370,"")</f>
        <v>A</v>
      </c>
      <c r="X11" s="178" t="str" cm="1">
        <f t="array" ref="X11">_xlfn.XLOOKUP(1,(LSM!$A$2:$A$370=X$4)*(LSM!$T$2:$T$370=X$5)*(LSM!$B$2:$B$370=$E11),LSM!$C$2:$C$370,"")</f>
        <v/>
      </c>
      <c r="Y11" s="153" t="str" cm="1">
        <f t="array" ref="Y11">_xlfn.XLOOKUP(1,(LSM!$A$2:$A$370=X$4)*(LSM!$T$2:$T$370=X$5)*(LSM!$B$2:$B$370=$E11),LSM!$D$2:$D$370,"")</f>
        <v/>
      </c>
      <c r="AA11" s="30">
        <f t="shared" si="4"/>
        <v>1</v>
      </c>
      <c r="AB11" s="30">
        <f t="shared" si="5"/>
        <v>0</v>
      </c>
      <c r="AC11" s="30">
        <f t="shared" si="6"/>
        <v>0</v>
      </c>
      <c r="AD11" s="30">
        <f t="shared" si="7"/>
        <v>1</v>
      </c>
      <c r="AE11" s="30">
        <f t="shared" si="8"/>
        <v>0</v>
      </c>
      <c r="AF11" s="30">
        <f t="shared" si="9"/>
        <v>1</v>
      </c>
      <c r="AG11" s="30">
        <f t="shared" si="10"/>
        <v>0</v>
      </c>
      <c r="AH11" s="30">
        <f t="shared" si="11"/>
        <v>0</v>
      </c>
      <c r="AJ11" s="30">
        <f t="shared" si="12"/>
        <v>0.375</v>
      </c>
    </row>
    <row r="12" spans="1:36" ht="12.75" customHeight="1" x14ac:dyDescent="0.3">
      <c r="A12" s="101" t="str">
        <f t="shared" si="0"/>
        <v>Gateway 4914TRE</v>
      </c>
      <c r="B12" s="132" t="str">
        <f t="shared" si="1"/>
        <v>RR</v>
      </c>
      <c r="C12" s="132" t="str">
        <f t="shared" si="2"/>
        <v>TRE</v>
      </c>
      <c r="D12" s="209">
        <f t="shared" si="3"/>
        <v>0.375</v>
      </c>
      <c r="E12" s="273" t="s">
        <v>292</v>
      </c>
      <c r="F12" s="176" cm="1">
        <f t="array" ref="F12">_xlfn.XLOOKUP(1,(LSM!$A$2:$A$370=F$4)*(LSM!$T$2:$T$370=F$5)*(LSM!$B$2:$B$370=$E12),LSM!$C$2:$C$370,"")</f>
        <v>235.57</v>
      </c>
      <c r="G12" s="153" t="str" cm="1">
        <f t="array" ref="G12">_xlfn.XLOOKUP(1,(LSM!$A$2:$A$370=F$4)*(LSM!$T$2:$T$370=F$5)*(LSM!$B$2:$B$370=$E12),LSM!$D$2:$D$370,"")</f>
        <v>BC</v>
      </c>
      <c r="H12" s="176" cm="1">
        <f t="array" ref="H12">_xlfn.XLOOKUP(1,(LSM!$A$2:$A$370=H$4)*(LSM!$T$2:$T$370=H$5)*(LSM!$B$2:$B$370=$E12),LSM!$C$2:$C$370,"")</f>
        <v>276</v>
      </c>
      <c r="I12" s="153" t="str" cm="1">
        <f t="array" ref="I12">_xlfn.XLOOKUP(1,(LSM!$A$2:$A$370=H$4)*(LSM!$T$2:$T$370=H$5)*(LSM!$B$2:$B$370=$E12),LSM!$D$2:$D$370,"")</f>
        <v>A</v>
      </c>
      <c r="J12" s="176" cm="1">
        <f t="array" ref="J12">_xlfn.XLOOKUP(1,(LSM!$A$2:$A$370=J$4)*(LSM!$T$2:$T$370=J$5)*(LSM!$B$2:$B$370=$E12),LSM!$C$2:$C$370,"")</f>
        <v>237.96</v>
      </c>
      <c r="K12" s="153" t="str" cm="1">
        <f t="array" ref="K12">_xlfn.XLOOKUP(1,(LSM!$A$2:$A$370=J$4)*(LSM!$T$2:$T$370=J$5)*(LSM!$B$2:$B$370=$E12),LSM!$D$2:$D$370,"")</f>
        <v>A</v>
      </c>
      <c r="L12" s="176" cm="1">
        <f t="array" ref="L12">_xlfn.XLOOKUP(1,(LSM!$A$2:$A$370=L$4)*(LSM!$T$2:$T$370=L$5)*(LSM!$B$2:$B$370=$E12),LSM!$C$2:$C$370,"")</f>
        <v>257.02999999999997</v>
      </c>
      <c r="M12" s="212" t="str" cm="1">
        <f t="array" ref="M12">_xlfn.XLOOKUP(1,(LSM!$A$2:$A$370=L$4)*(LSM!$T$2:$T$370=L$5)*(LSM!$B$2:$B$370=$E12),LSM!$D$2:$D$370,"")</f>
        <v>A</v>
      </c>
      <c r="N12" s="176" cm="1">
        <f t="array" ref="N12">_xlfn.XLOOKUP(1,(LSM!$A$2:$A$370=N$4)*(LSM!$T$2:$T$370=N$5)*(LSM!$B$2:$B$370=$E12),LSM!$C$2:$C$370,"")</f>
        <v>179.89</v>
      </c>
      <c r="O12" s="153" t="str" cm="1">
        <f t="array" ref="O12">_xlfn.XLOOKUP(1,(LSM!$A$2:$A$370=N$4)*(LSM!$T$2:$T$370=N$5)*(LSM!$B$2:$B$370=$E12),LSM!$D$2:$D$370,"")</f>
        <v>A</v>
      </c>
      <c r="P12" s="176" cm="1">
        <f t="array" ref="P12">_xlfn.XLOOKUP(1,(LSM!$A$2:$A$370=P$4)*(LSM!$T$2:$T$370=P$5)*(LSM!$B$2:$B$370=$E12),LSM!$C$2:$C$370,"")</f>
        <v>193.47</v>
      </c>
      <c r="Q12" s="212" t="str" cm="1">
        <f t="array" ref="Q12">_xlfn.XLOOKUP(1,(LSM!$A$2:$A$370=P$4)*(LSM!$T$2:$T$370=P$5)*(LSM!$B$2:$B$370=$E12),LSM!$D$2:$D$370,"")</f>
        <v>A</v>
      </c>
      <c r="R12" s="176" cm="1">
        <f t="array" ref="R12">_xlfn.XLOOKUP(1,(LSM!$A$2:$A$370=R$4)*(LSM!$T$2:$T$370=R$5)*(LSM!$B$2:$B$370=$E12),LSM!$C$2:$C$370,"")</f>
        <v>262.86</v>
      </c>
      <c r="S12" s="153" t="str" cm="1">
        <f t="array" ref="S12">_xlfn.XLOOKUP(1,(LSM!$A$2:$A$370=R$4)*(LSM!$T$2:$T$370=R$5)*(LSM!$B$2:$B$370=$E12),LSM!$D$2:$D$370,"")</f>
        <v>A</v>
      </c>
      <c r="T12" s="176" cm="1">
        <f t="array" ref="T12">_xlfn.XLOOKUP(1,(LSM!$A$2:$A$370=T$4)*(LSM!$T$2:$T$370=T$5)*(LSM!$B$2:$B$370=$E12),LSM!$C$2:$C$370,"")</f>
        <v>256.86</v>
      </c>
      <c r="U12" s="153" t="str" cm="1">
        <f t="array" ref="U12">_xlfn.XLOOKUP(1,(LSM!$A$2:$A$370=T$4)*(LSM!$T$2:$T$370=T$5)*(LSM!$B$2:$B$370=$E12),LSM!$D$2:$D$370,"")</f>
        <v>D</v>
      </c>
      <c r="V12" s="176" cm="1">
        <f t="array" ref="V12">_xlfn.XLOOKUP(1,(LSM!$A$2:$A$370=V$4)*(LSM!$T$2:$T$370=V$5)*(LSM!$B$2:$B$370=$E12),LSM!$C$2:$C$370,"")</f>
        <v>220.51</v>
      </c>
      <c r="W12" s="153" t="str" cm="1">
        <f t="array" ref="W12">_xlfn.XLOOKUP(1,(LSM!$A$2:$A$370=V$4)*(LSM!$T$2:$T$370=V$5)*(LSM!$B$2:$B$370=$E12),LSM!$D$2:$D$370,"")</f>
        <v>A</v>
      </c>
      <c r="X12" s="176" t="str" cm="1">
        <f t="array" ref="X12">_xlfn.XLOOKUP(1,(LSM!$A$2:$A$370=X$4)*(LSM!$T$2:$T$370=X$5)*(LSM!$B$2:$B$370=$E12),LSM!$C$2:$C$370,"")</f>
        <v/>
      </c>
      <c r="Y12" s="153" t="str" cm="1">
        <f t="array" ref="Y12">_xlfn.XLOOKUP(1,(LSM!$A$2:$A$370=X$4)*(LSM!$T$2:$T$370=X$5)*(LSM!$B$2:$B$370=$E12),LSM!$D$2:$D$370,"")</f>
        <v/>
      </c>
      <c r="AA12" s="30">
        <f t="shared" si="4"/>
        <v>1</v>
      </c>
      <c r="AB12" s="30">
        <f t="shared" si="5"/>
        <v>0</v>
      </c>
      <c r="AC12" s="30">
        <f t="shared" si="6"/>
        <v>0</v>
      </c>
      <c r="AD12" s="30">
        <f t="shared" si="7"/>
        <v>1</v>
      </c>
      <c r="AE12" s="30">
        <f t="shared" si="8"/>
        <v>1</v>
      </c>
      <c r="AF12" s="30">
        <f t="shared" si="9"/>
        <v>0</v>
      </c>
      <c r="AG12" s="30">
        <f t="shared" si="10"/>
        <v>0</v>
      </c>
      <c r="AH12" s="30">
        <f t="shared" si="11"/>
        <v>0</v>
      </c>
      <c r="AJ12" s="30">
        <f t="shared" si="12"/>
        <v>0.375</v>
      </c>
    </row>
    <row r="13" spans="1:36" ht="12.75" customHeight="1" x14ac:dyDescent="0.3">
      <c r="A13" s="31" t="str">
        <f t="shared" si="0"/>
        <v>Revere 116-P44</v>
      </c>
      <c r="B13" s="131" t="str">
        <f t="shared" si="1"/>
        <v>RR</v>
      </c>
      <c r="C13" s="131" t="str">
        <f t="shared" si="2"/>
        <v>VT2P</v>
      </c>
      <c r="D13" s="208">
        <f t="shared" si="3"/>
        <v>0</v>
      </c>
      <c r="E13" s="273" t="s">
        <v>295</v>
      </c>
      <c r="F13" s="176" cm="1">
        <f t="array" ref="F13">_xlfn.XLOOKUP(1,(LSM!$A$2:$A$370=F$4)*(LSM!$T$2:$T$370=F$5)*(LSM!$B$2:$B$370=$E13),LSM!$C$2:$C$370,"")</f>
        <v>227.43</v>
      </c>
      <c r="G13" s="153" t="str" cm="1">
        <f t="array" ref="G13">_xlfn.XLOOKUP(1,(LSM!$A$2:$A$370=F$4)*(LSM!$T$2:$T$370=F$5)*(LSM!$B$2:$B$370=$E13),LSM!$D$2:$D$370,"")</f>
        <v>C</v>
      </c>
      <c r="H13" s="176" cm="1">
        <f t="array" ref="H13">_xlfn.XLOOKUP(1,(LSM!$A$2:$A$370=H$4)*(LSM!$T$2:$T$370=H$5)*(LSM!$B$2:$B$370=$E13),LSM!$C$2:$C$370,"")</f>
        <v>255.1</v>
      </c>
      <c r="I13" s="153" t="str" cm="1">
        <f t="array" ref="I13">_xlfn.XLOOKUP(1,(LSM!$A$2:$A$370=H$4)*(LSM!$T$2:$T$370=H$5)*(LSM!$B$2:$B$370=$E13),LSM!$D$2:$D$370,"")</f>
        <v>A</v>
      </c>
      <c r="J13" s="176" cm="1">
        <f t="array" ref="J13">_xlfn.XLOOKUP(1,(LSM!$A$2:$A$370=J$4)*(LSM!$T$2:$T$370=J$5)*(LSM!$B$2:$B$370=$E13),LSM!$C$2:$C$370,"")</f>
        <v>233.85</v>
      </c>
      <c r="K13" s="153" t="str" cm="1">
        <f t="array" ref="K13">_xlfn.XLOOKUP(1,(LSM!$A$2:$A$370=J$4)*(LSM!$T$2:$T$370=J$5)*(LSM!$B$2:$B$370=$E13),LSM!$D$2:$D$370,"")</f>
        <v>A</v>
      </c>
      <c r="L13" s="176" cm="1">
        <f t="array" ref="L13">_xlfn.XLOOKUP(1,(LSM!$A$2:$A$370=L$4)*(LSM!$T$2:$T$370=L$5)*(LSM!$B$2:$B$370=$E13),LSM!$C$2:$C$370,"")</f>
        <v>247.49</v>
      </c>
      <c r="M13" s="212" t="str" cm="1">
        <f t="array" ref="M13">_xlfn.XLOOKUP(1,(LSM!$A$2:$A$370=L$4)*(LSM!$T$2:$T$370=L$5)*(LSM!$B$2:$B$370=$E13),LSM!$D$2:$D$370,"")</f>
        <v>A</v>
      </c>
      <c r="N13" s="176" cm="1">
        <f t="array" ref="N13">_xlfn.XLOOKUP(1,(LSM!$A$2:$A$370=N$4)*(LSM!$T$2:$T$370=N$5)*(LSM!$B$2:$B$370=$E13),LSM!$C$2:$C$370,"")</f>
        <v>169.95</v>
      </c>
      <c r="O13" s="153" t="str" cm="1">
        <f t="array" ref="O13">_xlfn.XLOOKUP(1,(LSM!$A$2:$A$370=N$4)*(LSM!$T$2:$T$370=N$5)*(LSM!$B$2:$B$370=$E13),LSM!$D$2:$D$370,"")</f>
        <v>A</v>
      </c>
      <c r="P13" s="176" cm="1">
        <f t="array" ref="P13">_xlfn.XLOOKUP(1,(LSM!$A$2:$A$370=P$4)*(LSM!$T$2:$T$370=P$5)*(LSM!$B$2:$B$370=$E13),LSM!$C$2:$C$370,"")</f>
        <v>172.6</v>
      </c>
      <c r="Q13" s="212" t="str" cm="1">
        <f t="array" ref="Q13">_xlfn.XLOOKUP(1,(LSM!$A$2:$A$370=P$4)*(LSM!$T$2:$T$370=P$5)*(LSM!$B$2:$B$370=$E13),LSM!$D$2:$D$370,"")</f>
        <v>A</v>
      </c>
      <c r="R13" s="176" cm="1">
        <f t="array" ref="R13">_xlfn.XLOOKUP(1,(LSM!$A$2:$A$370=R$4)*(LSM!$T$2:$T$370=R$5)*(LSM!$B$2:$B$370=$E13),LSM!$C$2:$C$370,"")</f>
        <v>261.48</v>
      </c>
      <c r="S13" s="153" t="str" cm="1">
        <f t="array" ref="S13">_xlfn.XLOOKUP(1,(LSM!$A$2:$A$370=R$4)*(LSM!$T$2:$T$370=R$5)*(LSM!$B$2:$B$370=$E13),LSM!$D$2:$D$370,"")</f>
        <v>A</v>
      </c>
      <c r="T13" s="176" cm="1">
        <f t="array" ref="T13">_xlfn.XLOOKUP(1,(LSM!$A$2:$A$370=T$4)*(LSM!$T$2:$T$370=T$5)*(LSM!$B$2:$B$370=$E13),LSM!$C$2:$C$370,"")</f>
        <v>266.38</v>
      </c>
      <c r="U13" s="153" t="str" cm="1">
        <f t="array" ref="U13">_xlfn.XLOOKUP(1,(LSM!$A$2:$A$370=T$4)*(LSM!$T$2:$T$370=T$5)*(LSM!$B$2:$B$370=$E13),LSM!$D$2:$D$370,"")</f>
        <v>CD</v>
      </c>
      <c r="V13" s="176" cm="1">
        <f t="array" ref="V13">_xlfn.XLOOKUP(1,(LSM!$A$2:$A$370=V$4)*(LSM!$T$2:$T$370=V$5)*(LSM!$B$2:$B$370=$E13),LSM!$C$2:$C$370,"")</f>
        <v>212.57</v>
      </c>
      <c r="W13" s="153" t="str" cm="1">
        <f t="array" ref="W13">_xlfn.XLOOKUP(1,(LSM!$A$2:$A$370=V$4)*(LSM!$T$2:$T$370=V$5)*(LSM!$B$2:$B$370=$E13),LSM!$D$2:$D$370,"")</f>
        <v>A</v>
      </c>
      <c r="X13" s="176" t="str" cm="1">
        <f t="array" ref="X13">_xlfn.XLOOKUP(1,(LSM!$A$2:$A$370=X$4)*(LSM!$T$2:$T$370=X$5)*(LSM!$B$2:$B$370=$E13),LSM!$C$2:$C$370,"")</f>
        <v/>
      </c>
      <c r="Y13" s="153" t="str" cm="1">
        <f t="array" ref="Y13">_xlfn.XLOOKUP(1,(LSM!$A$2:$A$370=X$4)*(LSM!$T$2:$T$370=X$5)*(LSM!$B$2:$B$370=$E13),LSM!$D$2:$D$370,"")</f>
        <v/>
      </c>
      <c r="AA13" s="30">
        <f t="shared" si="4"/>
        <v>0</v>
      </c>
      <c r="AB13" s="30">
        <f t="shared" si="5"/>
        <v>0</v>
      </c>
      <c r="AC13" s="30">
        <f t="shared" si="6"/>
        <v>0</v>
      </c>
      <c r="AD13" s="30">
        <f t="shared" si="7"/>
        <v>0</v>
      </c>
      <c r="AE13" s="30">
        <f t="shared" si="8"/>
        <v>0</v>
      </c>
      <c r="AF13" s="30">
        <f t="shared" si="9"/>
        <v>0</v>
      </c>
      <c r="AG13" s="30">
        <f t="shared" si="10"/>
        <v>0</v>
      </c>
      <c r="AH13" s="30">
        <f t="shared" si="11"/>
        <v>0</v>
      </c>
      <c r="AJ13" s="30">
        <f t="shared" si="12"/>
        <v>0</v>
      </c>
    </row>
    <row r="14" spans="1:36" ht="12.75" customHeight="1" x14ac:dyDescent="0.3">
      <c r="A14" s="31" t="str">
        <f t="shared" si="0"/>
        <v>Dekalb DKC 114-99</v>
      </c>
      <c r="B14" s="131" t="str">
        <f t="shared" si="1"/>
        <v>RR</v>
      </c>
      <c r="C14" s="131" t="str">
        <f t="shared" si="2"/>
        <v>VT4P</v>
      </c>
      <c r="D14" s="208">
        <f t="shared" si="3"/>
        <v>0.25</v>
      </c>
      <c r="E14" s="273" t="s">
        <v>198</v>
      </c>
      <c r="F14" s="176" cm="1">
        <f t="array" ref="F14">_xlfn.XLOOKUP(1,(LSM!$A$2:$A$370=F$4)*(LSM!$T$2:$T$370=F$5)*(LSM!$B$2:$B$370=$E14),LSM!$C$2:$C$370,"")</f>
        <v>226.1</v>
      </c>
      <c r="G14" s="153" t="str" cm="1">
        <f t="array" ref="G14">_xlfn.XLOOKUP(1,(LSM!$A$2:$A$370=F$4)*(LSM!$T$2:$T$370=F$5)*(LSM!$B$2:$B$370=$E14),LSM!$D$2:$D$370,"")</f>
        <v>C</v>
      </c>
      <c r="H14" s="176" cm="1">
        <f t="array" ref="H14">_xlfn.XLOOKUP(1,(LSM!$A$2:$A$370=H$4)*(LSM!$T$2:$T$370=H$5)*(LSM!$B$2:$B$370=$E14),LSM!$C$2:$C$370,"")</f>
        <v>248.73</v>
      </c>
      <c r="I14" s="153" t="str" cm="1">
        <f t="array" ref="I14">_xlfn.XLOOKUP(1,(LSM!$A$2:$A$370=H$4)*(LSM!$T$2:$T$370=H$5)*(LSM!$B$2:$B$370=$E14),LSM!$D$2:$D$370,"")</f>
        <v>A</v>
      </c>
      <c r="J14" s="176" cm="1">
        <f t="array" ref="J14">_xlfn.XLOOKUP(1,(LSM!$A$2:$A$370=J$4)*(LSM!$T$2:$T$370=J$5)*(LSM!$B$2:$B$370=$E14),LSM!$C$2:$C$370,"")</f>
        <v>251.5</v>
      </c>
      <c r="K14" s="153" t="str" cm="1">
        <f t="array" ref="K14">_xlfn.XLOOKUP(1,(LSM!$A$2:$A$370=J$4)*(LSM!$T$2:$T$370=J$5)*(LSM!$B$2:$B$370=$E14),LSM!$D$2:$D$370,"")</f>
        <v>A</v>
      </c>
      <c r="L14" s="176" cm="1">
        <f t="array" ref="L14">_xlfn.XLOOKUP(1,(LSM!$A$2:$A$370=L$4)*(LSM!$T$2:$T$370=L$5)*(LSM!$B$2:$B$370=$E14),LSM!$C$2:$C$370,"")</f>
        <v>261.77</v>
      </c>
      <c r="M14" s="212" t="str" cm="1">
        <f t="array" ref="M14">_xlfn.XLOOKUP(1,(LSM!$A$2:$A$370=L$4)*(LSM!$T$2:$T$370=L$5)*(LSM!$B$2:$B$370=$E14),LSM!$D$2:$D$370,"")</f>
        <v>A</v>
      </c>
      <c r="N14" s="176" cm="1">
        <f t="array" ref="N14">_xlfn.XLOOKUP(1,(LSM!$A$2:$A$370=N$4)*(LSM!$T$2:$T$370=N$5)*(LSM!$B$2:$B$370=$E14),LSM!$C$2:$C$370,"")</f>
        <v>178.93</v>
      </c>
      <c r="O14" s="153" t="str" cm="1">
        <f t="array" ref="O14">_xlfn.XLOOKUP(1,(LSM!$A$2:$A$370=N$4)*(LSM!$T$2:$T$370=N$5)*(LSM!$B$2:$B$370=$E14),LSM!$D$2:$D$370,"")</f>
        <v>A</v>
      </c>
      <c r="P14" s="176" cm="1">
        <f t="array" ref="P14">_xlfn.XLOOKUP(1,(LSM!$A$2:$A$370=P$4)*(LSM!$T$2:$T$370=P$5)*(LSM!$B$2:$B$370=$E14),LSM!$C$2:$C$370,"")</f>
        <v>167.96</v>
      </c>
      <c r="Q14" s="212" t="str" cm="1">
        <f t="array" ref="Q14">_xlfn.XLOOKUP(1,(LSM!$A$2:$A$370=P$4)*(LSM!$T$2:$T$370=P$5)*(LSM!$B$2:$B$370=$E14),LSM!$D$2:$D$370,"")</f>
        <v>A</v>
      </c>
      <c r="R14" s="176" cm="1">
        <f t="array" ref="R14">_xlfn.XLOOKUP(1,(LSM!$A$2:$A$370=R$4)*(LSM!$T$2:$T$370=R$5)*(LSM!$B$2:$B$370=$E14),LSM!$C$2:$C$370,"")</f>
        <v>244.41</v>
      </c>
      <c r="S14" s="153" t="str" cm="1">
        <f t="array" ref="S14">_xlfn.XLOOKUP(1,(LSM!$A$2:$A$370=R$4)*(LSM!$T$2:$T$370=R$5)*(LSM!$B$2:$B$370=$E14),LSM!$D$2:$D$370,"")</f>
        <v>A</v>
      </c>
      <c r="T14" s="176" cm="1">
        <f t="array" ref="T14">_xlfn.XLOOKUP(1,(LSM!$A$2:$A$370=T$4)*(LSM!$T$2:$T$370=T$5)*(LSM!$B$2:$B$370=$E14),LSM!$C$2:$C$370,"")</f>
        <v>253.74</v>
      </c>
      <c r="U14" s="153" t="str" cm="1">
        <f t="array" ref="U14">_xlfn.XLOOKUP(1,(LSM!$A$2:$A$370=T$4)*(LSM!$T$2:$T$370=T$5)*(LSM!$B$2:$B$370=$E14),LSM!$D$2:$D$370,"")</f>
        <v>D</v>
      </c>
      <c r="V14" s="176" cm="1">
        <f t="array" ref="V14">_xlfn.XLOOKUP(1,(LSM!$A$2:$A$370=V$4)*(LSM!$T$2:$T$370=V$5)*(LSM!$B$2:$B$370=$E14),LSM!$C$2:$C$370,"")</f>
        <v>208.12</v>
      </c>
      <c r="W14" s="153" t="str" cm="1">
        <f t="array" ref="W14">_xlfn.XLOOKUP(1,(LSM!$A$2:$A$370=V$4)*(LSM!$T$2:$T$370=V$5)*(LSM!$B$2:$B$370=$E14),LSM!$D$2:$D$370,"")</f>
        <v>A</v>
      </c>
      <c r="X14" s="176" t="str" cm="1">
        <f t="array" ref="X14">_xlfn.XLOOKUP(1,(LSM!$A$2:$A$370=X$4)*(LSM!$T$2:$T$370=X$5)*(LSM!$B$2:$B$370=$E14),LSM!$C$2:$C$370,"")</f>
        <v/>
      </c>
      <c r="Y14" s="153" t="str" cm="1">
        <f t="array" ref="Y14">_xlfn.XLOOKUP(1,(LSM!$A$2:$A$370=X$4)*(LSM!$T$2:$T$370=X$5)*(LSM!$B$2:$B$370=$E14),LSM!$D$2:$D$370,"")</f>
        <v/>
      </c>
      <c r="AA14" s="30">
        <f t="shared" si="4"/>
        <v>0</v>
      </c>
      <c r="AB14" s="30">
        <f t="shared" si="5"/>
        <v>0</v>
      </c>
      <c r="AC14" s="30">
        <f t="shared" si="6"/>
        <v>1</v>
      </c>
      <c r="AD14" s="30">
        <f t="shared" si="7"/>
        <v>1</v>
      </c>
      <c r="AE14" s="30">
        <f t="shared" si="8"/>
        <v>0</v>
      </c>
      <c r="AF14" s="30">
        <f t="shared" si="9"/>
        <v>0</v>
      </c>
      <c r="AG14" s="30">
        <f t="shared" si="10"/>
        <v>0</v>
      </c>
      <c r="AH14" s="30">
        <f t="shared" si="11"/>
        <v>0</v>
      </c>
      <c r="AJ14" s="30">
        <f t="shared" si="12"/>
        <v>0.25</v>
      </c>
    </row>
    <row r="15" spans="1:36" x14ac:dyDescent="0.3">
      <c r="A15" s="94" t="s">
        <v>13</v>
      </c>
      <c r="B15" s="136"/>
      <c r="C15" s="136"/>
      <c r="D15" s="204"/>
      <c r="E15" s="94"/>
      <c r="F15" s="213" cm="1">
        <f t="array" ref="F15">_xlfn.XLOOKUP(1,(ANOVA!$L$2:$L$160=F$4)*(ANOVA!$Q$2:$Q$401=F$5)*(ANOVA!$M$2:$M$401=F$3),ANOVA!$A$2:$A$401,"")</f>
        <v>239.77</v>
      </c>
      <c r="G15" s="103"/>
      <c r="H15" s="213" cm="1">
        <f t="array" ref="H15">_xlfn.XLOOKUP(1,(ANOVA!$L$2:$L$160=H$4)*(ANOVA!$Q$2:$Q$401=H$5)*(ANOVA!$M$2:$M$401=H$3),ANOVA!$A$2:$A$401,"")</f>
        <v>267.70999999999998</v>
      </c>
      <c r="I15" s="103"/>
      <c r="J15" s="213" cm="1">
        <f t="array" ref="J15">_xlfn.XLOOKUP(1,(ANOVA!$L$2:$L$160=J$4)*(ANOVA!$Q$2:$Q$401=J$5)*(ANOVA!$M$2:$M$401=J$3),ANOVA!$A$2:$A$401,"")</f>
        <v>258.75</v>
      </c>
      <c r="K15" s="103"/>
      <c r="L15" s="213" cm="1">
        <f t="array" ref="L15">_xlfn.XLOOKUP(1,(ANOVA!$L$2:$L$160=L$4)*(ANOVA!$Q$2:$Q$401=L$5)*(ANOVA!$M$2:$M$401=L$3),ANOVA!$A$2:$A$401,"")</f>
        <v>258.02</v>
      </c>
      <c r="M15" s="214"/>
      <c r="N15" s="213" cm="1">
        <f t="array" ref="N15">_xlfn.XLOOKUP(1,(ANOVA!$L$2:$L$160=N$4)*(ANOVA!$Q$2:$Q$401=N$5)*(ANOVA!$M$2:$M$401=N$3),ANOVA!$A$2:$A$401,"")</f>
        <v>176.84</v>
      </c>
      <c r="O15" s="103"/>
      <c r="P15" s="213" cm="1">
        <f t="array" ref="P15">_xlfn.XLOOKUP(1,(ANOVA!$L$2:$L$160=P$4)*(ANOVA!$Q$2:$Q$401=P$5)*(ANOVA!$M$2:$M$401=P$3),ANOVA!$A$2:$A$401,"")</f>
        <v>189.42</v>
      </c>
      <c r="Q15" s="214"/>
      <c r="R15" s="213" cm="1">
        <f t="array" ref="R15">_xlfn.XLOOKUP(1,(ANOVA!$L$2:$L$160=R$4)*(ANOVA!$Q$2:$Q$401=R$5)*(ANOVA!$M$2:$M$401=R$3),ANOVA!$A$2:$A$401,"")</f>
        <v>264.14</v>
      </c>
      <c r="S15" s="103"/>
      <c r="T15" s="213" cm="1">
        <f t="array" ref="T15">_xlfn.XLOOKUP(1,(ANOVA!$L$2:$L$160=T$4)*(ANOVA!$Q$2:$Q$401=T$5)*(ANOVA!$M$2:$M$401=T$3),ANOVA!$A$2:$A$401,"")</f>
        <v>275.01</v>
      </c>
      <c r="U15" s="103"/>
      <c r="V15" s="213" cm="1">
        <f t="array" ref="V15">_xlfn.XLOOKUP(1,(ANOVA!$L$2:$L$160=V$4)*(ANOVA!$Q$2:$Q$401=V$5)*(ANOVA!$M$2:$M$401=V$3),ANOVA!$A$2:$A$401,"")</f>
        <v>229.59</v>
      </c>
      <c r="W15" s="103"/>
      <c r="X15" s="213" t="str" cm="1">
        <f t="array" ref="X15">_xlfn.XLOOKUP(1,(ANOVA!$L$2:$L$160=X$4)*(ANOVA!$Q$2:$Q$401=X$5)*(ANOVA!$M$2:$M$401=X$3),ANOVA!$A$2:$A$401,"")</f>
        <v/>
      </c>
      <c r="Y15" s="103"/>
    </row>
    <row r="16" spans="1:36" x14ac:dyDescent="0.3">
      <c r="A16" s="94" t="s">
        <v>57</v>
      </c>
      <c r="B16" s="136"/>
      <c r="C16" s="136"/>
      <c r="D16" s="204"/>
      <c r="E16" s="94"/>
      <c r="F16" s="215" cm="1">
        <f t="array" ref="F16">_xlfn.XLOOKUP(1,(ANOVA!$L$2:$L$160=F$4)*(ANOVA!$Q$2:$Q$401=F$5)*(ANOVA!$M$2:$M$401=F$3),ANOVA!$B$2:$B$401,"")</f>
        <v>14.072100000000001</v>
      </c>
      <c r="G16" s="104"/>
      <c r="H16" s="215" cm="1">
        <f t="array" ref="H16">_xlfn.XLOOKUP(1,(ANOVA!$L$2:$L$160=H$4)*(ANOVA!$Q$2:$Q$401=H$5)*(ANOVA!$M$2:$M$401=H$3),ANOVA!$B$2:$B$401,"")</f>
        <v>9.8927999999999994</v>
      </c>
      <c r="I16" s="104"/>
      <c r="J16" s="215" cm="1">
        <f t="array" ref="J16">_xlfn.XLOOKUP(1,(ANOVA!$L$2:$L$160=J$4)*(ANOVA!$Q$2:$Q$401=J$5)*(ANOVA!$M$2:$M$401=J$3),ANOVA!$B$2:$B$401,"")</f>
        <v>22.1313</v>
      </c>
      <c r="K16" s="104"/>
      <c r="L16" s="215" cm="1">
        <f t="array" ref="L16">_xlfn.XLOOKUP(1,(ANOVA!$L$2:$L$160=L$4)*(ANOVA!$Q$2:$Q$401=L$5)*(ANOVA!$M$2:$M$401=L$3),ANOVA!$B$2:$B$401,"")</f>
        <v>19.340900000000001</v>
      </c>
      <c r="M16" s="216"/>
      <c r="N16" s="215" cm="1">
        <f t="array" ref="N16">_xlfn.XLOOKUP(1,(ANOVA!$L$2:$L$160=N$4)*(ANOVA!$Q$2:$Q$401=N$5)*(ANOVA!$M$2:$M$401=N$3),ANOVA!$B$2:$B$401,"")</f>
        <v>15.161799999999999</v>
      </c>
      <c r="O16" s="104"/>
      <c r="P16" s="215" cm="1">
        <f t="array" ref="P16">_xlfn.XLOOKUP(1,(ANOVA!$L$2:$L$160=P$4)*(ANOVA!$Q$2:$Q$401=P$5)*(ANOVA!$M$2:$M$401=P$3),ANOVA!$B$2:$B$401,"")</f>
        <v>15.444599999999999</v>
      </c>
      <c r="Q16" s="216"/>
      <c r="R16" s="215" cm="1">
        <f t="array" ref="R16">_xlfn.XLOOKUP(1,(ANOVA!$L$2:$L$160=R$4)*(ANOVA!$Q$2:$Q$401=R$5)*(ANOVA!$M$2:$M$401=R$3),ANOVA!$B$2:$B$401,"")</f>
        <v>11.7151</v>
      </c>
      <c r="S16" s="104"/>
      <c r="T16" s="215" cm="1">
        <f t="array" ref="T16">_xlfn.XLOOKUP(1,(ANOVA!$L$2:$L$160=T$4)*(ANOVA!$Q$2:$Q$401=T$5)*(ANOVA!$M$2:$M$401=T$3),ANOVA!$B$2:$B$401,"")</f>
        <v>6.1364999999999998</v>
      </c>
      <c r="U16" s="104"/>
      <c r="V16" s="215" cm="1">
        <f t="array" ref="V16">_xlfn.XLOOKUP(1,(ANOVA!$L$2:$L$160=V$4)*(ANOVA!$Q$2:$Q$401=V$5)*(ANOVA!$M$2:$M$401=V$3),ANOVA!$B$2:$B$401,"")</f>
        <v>13.214399999999999</v>
      </c>
      <c r="W16" s="104"/>
      <c r="X16" s="215" t="str" cm="1">
        <f t="array" ref="X16">_xlfn.XLOOKUP(1,(ANOVA!$L$2:$L$160=X$4)*(ANOVA!$Q$2:$Q$401=X$5)*(ANOVA!$M$2:$M$401=X$3),ANOVA!$B$2:$B$401,"")</f>
        <v/>
      </c>
      <c r="Y16" s="104"/>
    </row>
    <row r="17" spans="1:25" ht="15" x14ac:dyDescent="0.45">
      <c r="A17" s="93" t="s">
        <v>49</v>
      </c>
      <c r="B17" s="137"/>
      <c r="C17" s="137"/>
      <c r="D17" s="205"/>
      <c r="E17" s="93"/>
      <c r="F17" s="217" cm="1">
        <f t="array" ref="F17">_xlfn.XLOOKUP(1,(ANOVA!$L$2:$L$160=F$4)*(ANOVA!$Q$2:$Q$401=F$5)*(ANOVA!$M$2:$M$401=F$3),ANOVA!$C$2:$C$401,"")</f>
        <v>13.3</v>
      </c>
      <c r="G17" s="105"/>
      <c r="H17" s="217" t="str" cm="1">
        <f t="array" ref="H17">_xlfn.XLOOKUP(1,(ANOVA!$L$2:$L$160=H$4)*(ANOVA!$Q$2:$Q$401=H$5)*(ANOVA!$M$2:$M$401=H$3),ANOVA!$C$2:$C$401,"")</f>
        <v>N.S.</v>
      </c>
      <c r="I17" s="105"/>
      <c r="J17" s="217" t="str" cm="1">
        <f t="array" ref="J17">_xlfn.XLOOKUP(1,(ANOVA!$L$2:$L$160=J$4)*(ANOVA!$Q$2:$Q$401=J$5)*(ANOVA!$M$2:$M$401=J$3),ANOVA!$C$2:$C$401,"")</f>
        <v>N.S.</v>
      </c>
      <c r="K17" s="105"/>
      <c r="L17" s="217" t="str" cm="1">
        <f t="array" ref="L17">_xlfn.XLOOKUP(1,(ANOVA!$L$2:$L$160=L$4)*(ANOVA!$Q$2:$Q$401=L$5)*(ANOVA!$M$2:$M$401=L$3),ANOVA!$C$2:$C$401,"")</f>
        <v>N.S.</v>
      </c>
      <c r="M17" s="218"/>
      <c r="N17" s="217" t="str" cm="1">
        <f t="array" ref="N17">_xlfn.XLOOKUP(1,(ANOVA!$L$2:$L$160=N$4)*(ANOVA!$Q$2:$Q$401=N$5)*(ANOVA!$M$2:$M$401=N$3),ANOVA!$C$2:$C$401,"")</f>
        <v>N.S.</v>
      </c>
      <c r="O17" s="105"/>
      <c r="P17" s="217" t="str" cm="1">
        <f t="array" ref="P17">_xlfn.XLOOKUP(1,(ANOVA!$L$2:$L$160=P$4)*(ANOVA!$Q$2:$Q$401=P$5)*(ANOVA!$M$2:$M$401=P$3),ANOVA!$C$2:$C$401,"")</f>
        <v>N.S.</v>
      </c>
      <c r="Q17" s="218"/>
      <c r="R17" s="217" t="str" cm="1">
        <f t="array" ref="R17">_xlfn.XLOOKUP(1,(ANOVA!$L$2:$L$160=R$4)*(ANOVA!$Q$2:$Q$401=R$5)*(ANOVA!$M$2:$M$401=R$3),ANOVA!$C$2:$C$401,"")</f>
        <v>N.S.</v>
      </c>
      <c r="S17" s="105"/>
      <c r="T17" s="217" cm="1">
        <f t="array" ref="T17">_xlfn.XLOOKUP(1,(ANOVA!$L$2:$L$160=T$4)*(ANOVA!$Q$2:$Q$401=T$5)*(ANOVA!$M$2:$M$401=T$3),ANOVA!$C$2:$C$401,"")</f>
        <v>18.399999999999999</v>
      </c>
      <c r="U17" s="105"/>
      <c r="V17" s="217" t="str" cm="1">
        <f t="array" ref="V17">_xlfn.XLOOKUP(1,(ANOVA!$L$2:$L$160=V$4)*(ANOVA!$Q$2:$Q$401=V$5)*(ANOVA!$M$2:$M$401=V$3),ANOVA!$C$2:$C$401,"")</f>
        <v>N.S.</v>
      </c>
      <c r="W17" s="105"/>
      <c r="X17" s="217" t="str" cm="1">
        <f t="array" ref="X17">_xlfn.XLOOKUP(1,(ANOVA!$L$2:$L$160=X$4)*(ANOVA!$Q$2:$Q$401=X$5)*(ANOVA!$M$2:$M$401=X$3),ANOVA!$C$2:$C$401,"")</f>
        <v/>
      </c>
      <c r="Y17" s="105"/>
    </row>
    <row r="18" spans="1:25" ht="12.9" thickBot="1" x14ac:dyDescent="0.35">
      <c r="A18" s="141" t="s">
        <v>58</v>
      </c>
      <c r="B18" s="142"/>
      <c r="C18" s="142"/>
      <c r="D18" s="206"/>
      <c r="E18" s="143"/>
      <c r="F18" s="219" cm="1">
        <f t="array" ref="F18">_xlfn.XLOOKUP(1,(ANOVA!$L$2:$L$160=F$4)*(ANOVA!$Q$2:$Q$401=F$5)*(ANOVA!$M$2:$M$401=F$3),ANOVA!$D$2:$D$401,"")</f>
        <v>9.5912607513000001</v>
      </c>
      <c r="G18" s="210"/>
      <c r="H18" s="219" cm="1">
        <f t="array" ref="H18">_xlfn.XLOOKUP(1,(ANOVA!$L$2:$L$160=H$4)*(ANOVA!$Q$2:$Q$401=H$5)*(ANOVA!$M$2:$M$401=H$3),ANOVA!$D$2:$D$401,"")</f>
        <v>6.4004896194000001</v>
      </c>
      <c r="I18" s="210"/>
      <c r="J18" s="219" cm="1">
        <f t="array" ref="J18">_xlfn.XLOOKUP(1,(ANOVA!$L$2:$L$160=J$4)*(ANOVA!$Q$2:$Q$401=J$5)*(ANOVA!$M$2:$M$401=J$3),ANOVA!$D$2:$D$401,"")</f>
        <v>13.168760336</v>
      </c>
      <c r="K18" s="210"/>
      <c r="L18" s="219" cm="1">
        <f t="array" ref="L18">_xlfn.XLOOKUP(1,(ANOVA!$L$2:$L$160=L$4)*(ANOVA!$Q$2:$Q$401=L$5)*(ANOVA!$M$2:$M$401=L$3),ANOVA!$D$2:$D$401,"")</f>
        <v>9.2523072591000002</v>
      </c>
      <c r="M18" s="220"/>
      <c r="N18" s="219" cm="1">
        <f t="array" ref="N18">_xlfn.XLOOKUP(1,(ANOVA!$L$2:$L$160=N$4)*(ANOVA!$Q$2:$Q$401=N$5)*(ANOVA!$M$2:$M$401=N$3),ANOVA!$D$2:$D$401,"")</f>
        <v>14.318311071</v>
      </c>
      <c r="O18" s="210"/>
      <c r="P18" s="219" cm="1">
        <f t="array" ref="P18">_xlfn.XLOOKUP(1,(ANOVA!$L$2:$L$160=P$4)*(ANOVA!$Q$2:$Q$401=P$5)*(ANOVA!$M$2:$M$401=P$3),ANOVA!$D$2:$D$401,"")</f>
        <v>14.122372</v>
      </c>
      <c r="Q18" s="220"/>
      <c r="R18" s="219" cm="1">
        <f t="array" ref="R18">_xlfn.XLOOKUP(1,(ANOVA!$L$2:$L$160=R$4)*(ANOVA!$Q$2:$Q$401=R$5)*(ANOVA!$M$2:$M$401=R$3),ANOVA!$D$2:$D$401,"")</f>
        <v>4.9332944622000001</v>
      </c>
      <c r="S18" s="210"/>
      <c r="T18" s="219" cm="1">
        <f t="array" ref="T18">_xlfn.XLOOKUP(1,(ANOVA!$L$2:$L$160=T$4)*(ANOVA!$Q$2:$Q$401=T$5)*(ANOVA!$M$2:$M$401=T$3),ANOVA!$D$2:$D$401,"")</f>
        <v>3.8648718846999999</v>
      </c>
      <c r="U18" s="210"/>
      <c r="V18" s="219" cm="1">
        <f t="array" ref="V18">_xlfn.XLOOKUP(1,(ANOVA!$L$2:$L$160=V$4)*(ANOVA!$Q$2:$Q$401=V$5)*(ANOVA!$M$2:$M$401=V$3),ANOVA!$D$2:$D$401,"")</f>
        <v>9.9689763736000003</v>
      </c>
      <c r="W18" s="210"/>
      <c r="X18" s="219" t="str" cm="1">
        <f t="array" ref="X18">_xlfn.XLOOKUP(1,(ANOVA!$L$2:$L$160=X$4)*(ANOVA!$Q$2:$Q$401=X$5)*(ANOVA!$M$2:$M$401=X$3),ANOVA!$D$2:$D$401,"")</f>
        <v/>
      </c>
      <c r="Y18" s="210"/>
    </row>
    <row r="19" spans="1:25" x14ac:dyDescent="0.3">
      <c r="A19" s="88"/>
      <c r="B19" s="89"/>
      <c r="C19" s="89"/>
      <c r="D19" s="89"/>
      <c r="E19" s="88"/>
      <c r="F19" s="92">
        <v>8</v>
      </c>
      <c r="G19" s="91"/>
      <c r="H19" s="90">
        <v>7</v>
      </c>
      <c r="I19" s="90"/>
      <c r="J19" s="90">
        <v>7</v>
      </c>
      <c r="K19" s="90"/>
      <c r="L19" s="90">
        <v>7</v>
      </c>
      <c r="M19" s="90"/>
      <c r="N19" s="30">
        <v>7</v>
      </c>
      <c r="O19" s="30"/>
      <c r="P19" s="30"/>
      <c r="Q19" s="30"/>
      <c r="R19" s="30">
        <v>7</v>
      </c>
      <c r="S19" s="30"/>
      <c r="T19" s="30">
        <v>7</v>
      </c>
      <c r="U19" s="30"/>
      <c r="V19" s="30">
        <v>7</v>
      </c>
      <c r="W19" s="30"/>
      <c r="X19" s="30">
        <v>7</v>
      </c>
      <c r="Y19" s="30"/>
    </row>
    <row r="20" spans="1:25" x14ac:dyDescent="0.3">
      <c r="A20" s="88"/>
      <c r="B20" s="89"/>
      <c r="C20" s="89"/>
      <c r="D20" s="89"/>
      <c r="E20" s="88"/>
      <c r="F20" s="92"/>
      <c r="G20" s="91"/>
      <c r="H20" s="90"/>
      <c r="I20" s="90"/>
      <c r="J20" s="90"/>
      <c r="K20" s="90"/>
      <c r="L20" s="90"/>
      <c r="M20" s="90"/>
      <c r="N20" s="90"/>
      <c r="O20" s="90"/>
      <c r="P20" s="90"/>
      <c r="Q20" s="90"/>
      <c r="R20" s="90"/>
      <c r="S20" s="90"/>
      <c r="T20" s="90"/>
      <c r="U20" s="90"/>
      <c r="V20" s="90"/>
      <c r="W20" s="90"/>
      <c r="X20" s="90"/>
      <c r="Y20" s="90"/>
    </row>
    <row r="21" spans="1:25" x14ac:dyDescent="0.3">
      <c r="A21" s="88"/>
      <c r="B21" s="89"/>
      <c r="C21" s="89"/>
      <c r="D21" s="89"/>
      <c r="E21" s="88"/>
      <c r="F21" s="92"/>
      <c r="G21" s="91"/>
      <c r="H21" s="90"/>
      <c r="I21" s="90"/>
      <c r="J21" s="90"/>
      <c r="K21" s="90"/>
      <c r="L21" s="90"/>
      <c r="M21" s="90"/>
      <c r="N21" s="90"/>
      <c r="O21" s="90"/>
      <c r="P21" s="90"/>
      <c r="Q21" s="90"/>
      <c r="R21" s="90"/>
      <c r="S21" s="90"/>
      <c r="T21" s="90"/>
      <c r="U21" s="90"/>
      <c r="V21" s="90"/>
      <c r="W21" s="90"/>
      <c r="X21" s="90"/>
      <c r="Y21" s="90"/>
    </row>
    <row r="22" spans="1:25" x14ac:dyDescent="0.3">
      <c r="A22" s="88"/>
      <c r="B22" s="89"/>
      <c r="C22" s="89"/>
      <c r="D22" s="89"/>
      <c r="E22" s="88"/>
    </row>
    <row r="23" spans="1:25" x14ac:dyDescent="0.3">
      <c r="A23" s="88"/>
      <c r="B23" s="89"/>
      <c r="C23" s="89"/>
      <c r="D23" s="89"/>
      <c r="E23" s="88"/>
      <c r="H23" s="89"/>
      <c r="I23" s="89"/>
      <c r="J23" s="89"/>
      <c r="K23" s="89"/>
      <c r="R23" s="30"/>
      <c r="S23" s="30"/>
      <c r="T23" s="30"/>
      <c r="U23" s="30"/>
      <c r="V23" s="30"/>
      <c r="W23" s="30"/>
      <c r="X23" s="30"/>
      <c r="Y23" s="30"/>
    </row>
    <row r="24" spans="1:25" x14ac:dyDescent="0.3">
      <c r="A24" s="88"/>
      <c r="B24" s="89"/>
      <c r="C24" s="89"/>
      <c r="D24" s="89"/>
      <c r="E24" s="88"/>
      <c r="H24" s="89"/>
      <c r="I24" s="89"/>
      <c r="J24" s="89"/>
      <c r="K24" s="89"/>
      <c r="R24" s="30"/>
      <c r="S24" s="30"/>
      <c r="T24" s="30"/>
      <c r="U24" s="30"/>
      <c r="V24" s="30"/>
      <c r="W24" s="30"/>
      <c r="X24" s="30"/>
      <c r="Y24" s="30"/>
    </row>
    <row r="25" spans="1:25" x14ac:dyDescent="0.3">
      <c r="A25" s="88"/>
      <c r="B25" s="89"/>
      <c r="C25" s="89"/>
      <c r="D25" s="89"/>
      <c r="E25" s="88"/>
      <c r="N25" s="30"/>
      <c r="O25" s="30"/>
      <c r="P25" s="30"/>
      <c r="Q25" s="30"/>
    </row>
    <row r="26" spans="1:25" x14ac:dyDescent="0.3">
      <c r="A26" s="88"/>
      <c r="B26" s="89"/>
      <c r="C26" s="89"/>
      <c r="D26" s="89"/>
      <c r="E26" s="88"/>
      <c r="N26" s="88"/>
      <c r="O26" s="88"/>
      <c r="P26" s="88"/>
      <c r="Q26" s="88"/>
    </row>
    <row r="27" spans="1:25" x14ac:dyDescent="0.3">
      <c r="A27" s="88"/>
      <c r="B27" s="89"/>
      <c r="C27" s="89"/>
      <c r="D27" s="89"/>
      <c r="E27" s="88"/>
      <c r="N27" s="30"/>
      <c r="O27" s="30"/>
      <c r="P27" s="30"/>
      <c r="Q27" s="30"/>
    </row>
    <row r="28" spans="1:25" x14ac:dyDescent="0.3">
      <c r="A28" s="88"/>
      <c r="B28" s="89"/>
      <c r="C28" s="89"/>
      <c r="D28" s="89"/>
      <c r="E28" s="88"/>
      <c r="N28" s="88"/>
      <c r="O28" s="88"/>
      <c r="P28" s="88"/>
      <c r="Q28" s="88"/>
    </row>
    <row r="29" spans="1:25" s="87" customFormat="1" hidden="1" x14ac:dyDescent="0.3">
      <c r="A29" s="88"/>
      <c r="B29" s="89"/>
      <c r="C29" s="89"/>
      <c r="D29" s="89"/>
      <c r="E29" s="88"/>
      <c r="F29" s="151" t="e">
        <f>#REF!</f>
        <v>#REF!</v>
      </c>
      <c r="G29" s="152" t="e">
        <f>'Early Corn Avg'!#REF!</f>
        <v>#REF!</v>
      </c>
      <c r="H29" s="151" t="e">
        <f>#REF!</f>
        <v>#REF!</v>
      </c>
      <c r="I29" s="152" t="e">
        <f>#REF!</f>
        <v>#REF!</v>
      </c>
      <c r="J29" s="151" t="e">
        <f>#REF!</f>
        <v>#REF!</v>
      </c>
      <c r="K29" s="152" t="e">
        <f>#REF!</f>
        <v>#REF!</v>
      </c>
      <c r="L29" s="151" t="e">
        <f>#REF!</f>
        <v>#REF!</v>
      </c>
      <c r="M29" s="152" t="e">
        <f>#REF!</f>
        <v>#REF!</v>
      </c>
      <c r="N29" s="151" t="e">
        <f>#REF!</f>
        <v>#REF!</v>
      </c>
      <c r="O29" s="152" t="e">
        <f>#REF!</f>
        <v>#REF!</v>
      </c>
      <c r="P29" s="151" t="e">
        <f>#REF!</f>
        <v>#REF!</v>
      </c>
      <c r="Q29" s="151" t="e">
        <f>#REF!</f>
        <v>#REF!</v>
      </c>
      <c r="R29" s="151" t="e">
        <f>#REF!</f>
        <v>#REF!</v>
      </c>
      <c r="S29" s="152" t="e">
        <f>#REF!</f>
        <v>#REF!</v>
      </c>
      <c r="T29" s="151" t="e">
        <f>#REF!</f>
        <v>#REF!</v>
      </c>
      <c r="U29" s="152" t="e">
        <f>#REF!</f>
        <v>#REF!</v>
      </c>
      <c r="V29" s="151" t="e">
        <f>#REF!</f>
        <v>#REF!</v>
      </c>
      <c r="W29" s="152" t="e">
        <f>#REF!</f>
        <v>#REF!</v>
      </c>
      <c r="X29" s="151" t="e">
        <f>#REF!</f>
        <v>#REF!</v>
      </c>
      <c r="Y29" s="153" t="e">
        <f>#REF!</f>
        <v>#REF!</v>
      </c>
    </row>
    <row r="30" spans="1:25" s="87" customFormat="1" x14ac:dyDescent="0.3">
      <c r="A30" s="29"/>
      <c r="B30" s="138"/>
      <c r="C30" s="138"/>
      <c r="D30" s="138"/>
      <c r="E30" s="29"/>
      <c r="G30" s="86"/>
      <c r="H30" s="85"/>
      <c r="I30" s="85"/>
      <c r="J30" s="85"/>
      <c r="K30" s="85"/>
      <c r="L30" s="85"/>
      <c r="M30" s="85"/>
      <c r="N30" s="85"/>
      <c r="O30" s="85"/>
      <c r="P30" s="85"/>
      <c r="Q30" s="85"/>
      <c r="R30" s="85"/>
      <c r="S30" s="85"/>
      <c r="T30" s="85"/>
      <c r="U30" s="85"/>
      <c r="V30" s="85"/>
      <c r="W30" s="85"/>
      <c r="X30" s="85"/>
      <c r="Y30" s="85"/>
    </row>
  </sheetData>
  <sortState xmlns:xlrd2="http://schemas.microsoft.com/office/spreadsheetml/2017/richdata2" ref="A6:AJ14">
    <sortCondition descending="1" ref="F6:F14"/>
  </sortState>
  <mergeCells count="11">
    <mergeCell ref="X2:Y2"/>
    <mergeCell ref="A1:Y1"/>
    <mergeCell ref="F2:G2"/>
    <mergeCell ref="H2:I2"/>
    <mergeCell ref="J2:K2"/>
    <mergeCell ref="L2:M2"/>
    <mergeCell ref="N2:O2"/>
    <mergeCell ref="P2:Q2"/>
    <mergeCell ref="R2:S2"/>
    <mergeCell ref="T2:U2"/>
    <mergeCell ref="V2:W2"/>
  </mergeCells>
  <conditionalFormatting sqref="A6:E14">
    <cfRule type="expression" dxfId="924" priority="1">
      <formula>MOD(ROW(),2)=0</formula>
    </cfRule>
  </conditionalFormatting>
  <conditionalFormatting sqref="F6:F14">
    <cfRule type="top10" dxfId="923" priority="1963" percent="1" rank="25"/>
    <cfRule type="expression" dxfId="922" priority="1965">
      <formula>MOD(ROW(),2)=0</formula>
    </cfRule>
    <cfRule type="aboveAverage" dxfId="921" priority="1964" stopIfTrue="1"/>
  </conditionalFormatting>
  <conditionalFormatting sqref="F29">
    <cfRule type="aboveAverage" dxfId="920" priority="65" stopIfTrue="1"/>
  </conditionalFormatting>
  <conditionalFormatting sqref="F29:Y29">
    <cfRule type="expression" dxfId="919" priority="78">
      <formula>MOD(ROW(),2)=0</formula>
    </cfRule>
  </conditionalFormatting>
  <conditionalFormatting sqref="G6:G14 I6:I14 Y6:Y14 M6:M14 O6:O14 Q6:Q14 S6:S14 U6:U14 W6:W14 K6:K14">
    <cfRule type="expression" dxfId="918" priority="101">
      <formula>MOD(ROW(),2)=0</formula>
    </cfRule>
  </conditionalFormatting>
  <conditionalFormatting sqref="G6:G14">
    <cfRule type="containsText" priority="33" stopIfTrue="1" operator="containsText" text="AA">
      <formula>NOT(ISERROR(SEARCH("AA",G6)))</formula>
    </cfRule>
    <cfRule type="containsText" dxfId="917" priority="34" operator="containsText" text="A">
      <formula>NOT(ISERROR(SEARCH("A",G6)))</formula>
    </cfRule>
    <cfRule type="containsText" priority="99" stopIfTrue="1" operator="containsText" text="AA">
      <formula>NOT(ISERROR(SEARCH("AA",G6)))</formula>
    </cfRule>
    <cfRule type="containsText" dxfId="916" priority="100" stopIfTrue="1" operator="containsText" text="A">
      <formula>NOT(ISERROR(SEARCH("A",G6)))</formula>
    </cfRule>
  </conditionalFormatting>
  <conditionalFormatting sqref="G29">
    <cfRule type="containsText" dxfId="915" priority="64" stopIfTrue="1" operator="containsText" text="A">
      <formula>NOT(ISERROR(SEARCH("A",G29)))</formula>
    </cfRule>
    <cfRule type="containsText" priority="63" stopIfTrue="1" operator="containsText" text="AA">
      <formula>NOT(ISERROR(SEARCH("AA",G29)))</formula>
    </cfRule>
  </conditionalFormatting>
  <conditionalFormatting sqref="H6:H14">
    <cfRule type="aboveAverage" dxfId="914" priority="1967" stopIfTrue="1"/>
    <cfRule type="top10" dxfId="913" priority="1966" stopIfTrue="1" percent="1" rank="25"/>
    <cfRule type="expression" dxfId="912" priority="1968">
      <formula>MOD(ROW(),2)=0</formula>
    </cfRule>
  </conditionalFormatting>
  <conditionalFormatting sqref="H29">
    <cfRule type="aboveAverage" dxfId="911" priority="66" stopIfTrue="1"/>
  </conditionalFormatting>
  <conditionalFormatting sqref="I6:I14">
    <cfRule type="containsText" dxfId="910" priority="98" stopIfTrue="1" operator="containsText" text="A">
      <formula>NOT(ISERROR(SEARCH("A",I6)))</formula>
    </cfRule>
    <cfRule type="containsText" priority="97" stopIfTrue="1" operator="containsText" text="AA">
      <formula>NOT(ISERROR(SEARCH("AA",I6)))</formula>
    </cfRule>
  </conditionalFormatting>
  <conditionalFormatting sqref="I29">
    <cfRule type="containsText" dxfId="909" priority="62" stopIfTrue="1" operator="containsText" text="A">
      <formula>NOT(ISERROR(SEARCH("A",I29)))</formula>
    </cfRule>
    <cfRule type="containsText" priority="61" stopIfTrue="1" operator="containsText" text="AA">
      <formula>NOT(ISERROR(SEARCH("AA",I29)))</formula>
    </cfRule>
  </conditionalFormatting>
  <conditionalFormatting sqref="J6:J14">
    <cfRule type="top10" dxfId="908" priority="1969" percent="1" rank="25"/>
    <cfRule type="aboveAverage" dxfId="907" priority="1970" stopIfTrue="1"/>
    <cfRule type="expression" dxfId="906" priority="1971">
      <formula>MOD(ROW(),2)=0</formula>
    </cfRule>
  </conditionalFormatting>
  <conditionalFormatting sqref="J29">
    <cfRule type="aboveAverage" dxfId="905" priority="67" stopIfTrue="1"/>
  </conditionalFormatting>
  <conditionalFormatting sqref="K6:K14">
    <cfRule type="containsText" priority="79" stopIfTrue="1" operator="containsText" text="AA">
      <formula>NOT(ISERROR(SEARCH("AA",K6)))</formula>
    </cfRule>
    <cfRule type="containsText" dxfId="904" priority="80" stopIfTrue="1" operator="containsText" text="A">
      <formula>NOT(ISERROR(SEARCH("A",K6)))</formula>
    </cfRule>
  </conditionalFormatting>
  <conditionalFormatting sqref="K29">
    <cfRule type="containsText" dxfId="903" priority="44" stopIfTrue="1" operator="containsText" text="A">
      <formula>NOT(ISERROR(SEARCH("A",K29)))</formula>
    </cfRule>
    <cfRule type="containsText" priority="43" stopIfTrue="1" operator="containsText" text="AA">
      <formula>NOT(ISERROR(SEARCH("AA",K29)))</formula>
    </cfRule>
  </conditionalFormatting>
  <conditionalFormatting sqref="L6:L14">
    <cfRule type="top10" dxfId="902" priority="1972" percent="1" rank="25"/>
    <cfRule type="aboveAverage" dxfId="901" priority="1973" stopIfTrue="1"/>
    <cfRule type="expression" dxfId="900" priority="1974">
      <formula>MOD(ROW(),2)=0</formula>
    </cfRule>
  </conditionalFormatting>
  <conditionalFormatting sqref="L29">
    <cfRule type="aboveAverage" dxfId="899" priority="68" stopIfTrue="1"/>
  </conditionalFormatting>
  <conditionalFormatting sqref="M6:M14">
    <cfRule type="containsText" dxfId="898" priority="92" stopIfTrue="1" operator="containsText" text="A">
      <formula>NOT(ISERROR(SEARCH("A",M6)))</formula>
    </cfRule>
    <cfRule type="containsText" priority="91" stopIfTrue="1" operator="containsText" text="AA">
      <formula>NOT(ISERROR(SEARCH("AA",M6)))</formula>
    </cfRule>
  </conditionalFormatting>
  <conditionalFormatting sqref="M29">
    <cfRule type="containsText" dxfId="897" priority="56" stopIfTrue="1" operator="containsText" text="A">
      <formula>NOT(ISERROR(SEARCH("A",M29)))</formula>
    </cfRule>
    <cfRule type="containsText" priority="55" stopIfTrue="1" operator="containsText" text="AA">
      <formula>NOT(ISERROR(SEARCH("AA",M29)))</formula>
    </cfRule>
  </conditionalFormatting>
  <conditionalFormatting sqref="N6:N14">
    <cfRule type="top10" dxfId="896" priority="1975" percent="1" rank="25"/>
    <cfRule type="aboveAverage" dxfId="895" priority="1976" stopIfTrue="1"/>
    <cfRule type="expression" dxfId="894" priority="1977">
      <formula>MOD(ROW(),2)=0</formula>
    </cfRule>
  </conditionalFormatting>
  <conditionalFormatting sqref="N29">
    <cfRule type="aboveAverage" dxfId="893" priority="69" stopIfTrue="1"/>
  </conditionalFormatting>
  <conditionalFormatting sqref="O6:O14">
    <cfRule type="containsText" priority="89" stopIfTrue="1" operator="containsText" text="AA">
      <formula>NOT(ISERROR(SEARCH("AA",O6)))</formula>
    </cfRule>
    <cfRule type="containsText" dxfId="892" priority="90" stopIfTrue="1" operator="containsText" text="A">
      <formula>NOT(ISERROR(SEARCH("A",O6)))</formula>
    </cfRule>
  </conditionalFormatting>
  <conditionalFormatting sqref="O29">
    <cfRule type="containsText" priority="53" stopIfTrue="1" operator="containsText" text="AA">
      <formula>NOT(ISERROR(SEARCH("AA",O29)))</formula>
    </cfRule>
    <cfRule type="containsText" dxfId="891" priority="54" stopIfTrue="1" operator="containsText" text="A">
      <formula>NOT(ISERROR(SEARCH("A",O29)))</formula>
    </cfRule>
  </conditionalFormatting>
  <conditionalFormatting sqref="P6:P14">
    <cfRule type="top10" dxfId="890" priority="1978" percent="1" rank="25"/>
    <cfRule type="aboveAverage" dxfId="889" priority="1979" stopIfTrue="1"/>
    <cfRule type="expression" dxfId="888" priority="1980">
      <formula>MOD(ROW(),2)=0</formula>
    </cfRule>
  </conditionalFormatting>
  <conditionalFormatting sqref="P29">
    <cfRule type="aboveAverage" dxfId="887" priority="70" stopIfTrue="1"/>
  </conditionalFormatting>
  <conditionalFormatting sqref="Q6">
    <cfRule type="aboveAverage" dxfId="886" priority="77" stopIfTrue="1"/>
  </conditionalFormatting>
  <conditionalFormatting sqref="Q6:Q14">
    <cfRule type="containsText" priority="37" stopIfTrue="1" operator="containsText" text="AA">
      <formula>NOT(ISERROR(SEARCH("AA",Q6)))</formula>
    </cfRule>
    <cfRule type="containsText" dxfId="885" priority="38" stopIfTrue="1" operator="containsText" text="A">
      <formula>NOT(ISERROR(SEARCH("A",Q6)))</formula>
    </cfRule>
    <cfRule type="containsText" priority="87" stopIfTrue="1" operator="containsText" text="AA">
      <formula>NOT(ISERROR(SEARCH("AA",Q6)))</formula>
    </cfRule>
    <cfRule type="containsText" dxfId="884" priority="88" stopIfTrue="1" operator="containsText" text="A">
      <formula>NOT(ISERROR(SEARCH("A",Q6)))</formula>
    </cfRule>
  </conditionalFormatting>
  <conditionalFormatting sqref="Q29">
    <cfRule type="aboveAverage" dxfId="883" priority="42" stopIfTrue="1"/>
    <cfRule type="containsText" priority="51" stopIfTrue="1" operator="containsText" text="AA">
      <formula>NOT(ISERROR(SEARCH("AA",Q29)))</formula>
    </cfRule>
    <cfRule type="containsText" dxfId="882" priority="52" stopIfTrue="1" operator="containsText" text="A">
      <formula>NOT(ISERROR(SEARCH("A",Q29)))</formula>
    </cfRule>
  </conditionalFormatting>
  <conditionalFormatting sqref="R6:R14">
    <cfRule type="expression" dxfId="881" priority="1983">
      <formula>MOD(ROW(),2)=0</formula>
    </cfRule>
    <cfRule type="aboveAverage" dxfId="880" priority="1982" stopIfTrue="1"/>
    <cfRule type="top10" dxfId="879" priority="1981" percent="1" rank="25"/>
  </conditionalFormatting>
  <conditionalFormatting sqref="R29">
    <cfRule type="aboveAverage" dxfId="878" priority="71" stopIfTrue="1"/>
  </conditionalFormatting>
  <conditionalFormatting sqref="S6:S14">
    <cfRule type="containsText" dxfId="877" priority="86" stopIfTrue="1" operator="containsText" text="A">
      <formula>NOT(ISERROR(SEARCH("A",S6)))</formula>
    </cfRule>
    <cfRule type="containsText" priority="85" stopIfTrue="1" operator="containsText" text="AA">
      <formula>NOT(ISERROR(SEARCH("AA",S6)))</formula>
    </cfRule>
  </conditionalFormatting>
  <conditionalFormatting sqref="S29">
    <cfRule type="containsText" priority="49" stopIfTrue="1" operator="containsText" text="AA">
      <formula>NOT(ISERROR(SEARCH("AA",S29)))</formula>
    </cfRule>
    <cfRule type="containsText" dxfId="876" priority="50" stopIfTrue="1" operator="containsText" text="A">
      <formula>NOT(ISERROR(SEARCH("A",S29)))</formula>
    </cfRule>
  </conditionalFormatting>
  <conditionalFormatting sqref="T6:T14">
    <cfRule type="aboveAverage" dxfId="875" priority="1985" stopIfTrue="1"/>
    <cfRule type="top10" dxfId="874" priority="1984" percent="1" rank="25"/>
    <cfRule type="expression" dxfId="873" priority="1986">
      <formula>MOD(ROW(),2)=0</formula>
    </cfRule>
  </conditionalFormatting>
  <conditionalFormatting sqref="T29">
    <cfRule type="aboveAverage" dxfId="872" priority="41" stopIfTrue="1"/>
    <cfRule type="aboveAverage" dxfId="871" priority="72" stopIfTrue="1"/>
  </conditionalFormatting>
  <conditionalFormatting sqref="U6">
    <cfRule type="containsText" priority="75" stopIfTrue="1" operator="containsText" text="AA">
      <formula>NOT(ISERROR(SEARCH("AA",U6)))</formula>
    </cfRule>
    <cfRule type="containsText" dxfId="870" priority="76" stopIfTrue="1" operator="containsText" text="A">
      <formula>NOT(ISERROR(SEARCH("A",U6)))</formula>
    </cfRule>
  </conditionalFormatting>
  <conditionalFormatting sqref="U6:U14">
    <cfRule type="containsText" priority="83" stopIfTrue="1" operator="containsText" text="AA">
      <formula>NOT(ISERROR(SEARCH("AA",U6)))</formula>
    </cfRule>
    <cfRule type="containsText" dxfId="869" priority="84" stopIfTrue="1" operator="containsText" text="A">
      <formula>NOT(ISERROR(SEARCH("A",U6)))</formula>
    </cfRule>
  </conditionalFormatting>
  <conditionalFormatting sqref="U29">
    <cfRule type="containsText" priority="39" stopIfTrue="1" operator="containsText" text="AA">
      <formula>NOT(ISERROR(SEARCH("AA",U29)))</formula>
    </cfRule>
    <cfRule type="containsText" dxfId="868" priority="48" stopIfTrue="1" operator="containsText" text="A">
      <formula>NOT(ISERROR(SEARCH("A",U29)))</formula>
    </cfRule>
    <cfRule type="containsText" priority="47" stopIfTrue="1" operator="containsText" text="AA">
      <formula>NOT(ISERROR(SEARCH("AA",U29)))</formula>
    </cfRule>
    <cfRule type="containsText" dxfId="867" priority="40" stopIfTrue="1" operator="containsText" text="A">
      <formula>NOT(ISERROR(SEARCH("A",U29)))</formula>
    </cfRule>
  </conditionalFormatting>
  <conditionalFormatting sqref="V6:V14">
    <cfRule type="top10" dxfId="866" priority="1987" percent="1" rank="25"/>
    <cfRule type="aboveAverage" dxfId="865" priority="1988" stopIfTrue="1"/>
    <cfRule type="expression" dxfId="864" priority="1989">
      <formula>MOD(ROW(),2)=0</formula>
    </cfRule>
  </conditionalFormatting>
  <conditionalFormatting sqref="V29">
    <cfRule type="aboveAverage" dxfId="863" priority="73" stopIfTrue="1"/>
  </conditionalFormatting>
  <conditionalFormatting sqref="W6:W14">
    <cfRule type="containsText" priority="81" stopIfTrue="1" operator="containsText" text="AA">
      <formula>NOT(ISERROR(SEARCH("AA",W6)))</formula>
    </cfRule>
    <cfRule type="containsText" dxfId="862" priority="82" operator="containsText" text="A">
      <formula>NOT(ISERROR(SEARCH("A",W6)))</formula>
    </cfRule>
  </conditionalFormatting>
  <conditionalFormatting sqref="W29">
    <cfRule type="containsText" dxfId="861" priority="46" operator="containsText" text="A">
      <formula>NOT(ISERROR(SEARCH("A",W29)))</formula>
    </cfRule>
    <cfRule type="containsText" priority="45" stopIfTrue="1" operator="containsText" text="AA">
      <formula>NOT(ISERROR(SEARCH("AA",W29)))</formula>
    </cfRule>
  </conditionalFormatting>
  <conditionalFormatting sqref="X6:X14">
    <cfRule type="top10" dxfId="860" priority="1990" percent="1" rank="25"/>
    <cfRule type="aboveAverage" dxfId="859" priority="1991" stopIfTrue="1"/>
    <cfRule type="expression" dxfId="858" priority="1992">
      <formula>MOD(ROW(),2)=0</formula>
    </cfRule>
  </conditionalFormatting>
  <conditionalFormatting sqref="X29">
    <cfRule type="aboveAverage" dxfId="857" priority="74" stopIfTrue="1"/>
  </conditionalFormatting>
  <conditionalFormatting sqref="Y6:Y8">
    <cfRule type="containsText" dxfId="856" priority="96" stopIfTrue="1" operator="containsText" text="A">
      <formula>NOT(ISERROR(SEARCH("A",Y6)))</formula>
    </cfRule>
    <cfRule type="containsText" priority="95" stopIfTrue="1" operator="containsText" text="AA">
      <formula>NOT(ISERROR(SEARCH("AA",Y6)))</formula>
    </cfRule>
  </conditionalFormatting>
  <conditionalFormatting sqref="Y6:Y14">
    <cfRule type="containsText" dxfId="855" priority="36" operator="containsText" text="A">
      <formula>NOT(ISERROR(SEARCH("A",Y6)))</formula>
    </cfRule>
    <cfRule type="containsText" dxfId="854" priority="94" stopIfTrue="1" operator="containsText" text="A">
      <formula>NOT(ISERROR(SEARCH("A",Y6)))</formula>
    </cfRule>
    <cfRule type="containsText" priority="93" stopIfTrue="1" operator="containsText" text="AA">
      <formula>NOT(ISERROR(SEARCH("AA",Y6)))</formula>
    </cfRule>
    <cfRule type="containsText" priority="35" stopIfTrue="1" operator="containsText" text="AA">
      <formula>NOT(ISERROR(SEARCH("AA",Y6)))</formula>
    </cfRule>
  </conditionalFormatting>
  <conditionalFormatting sqref="Y29">
    <cfRule type="containsText" priority="57" stopIfTrue="1" operator="containsText" text="AA">
      <formula>NOT(ISERROR(SEARCH("AA",Y29)))</formula>
    </cfRule>
    <cfRule type="containsText" dxfId="853" priority="58" stopIfTrue="1" operator="containsText" text="A">
      <formula>NOT(ISERROR(SEARCH("A",Y29)))</formula>
    </cfRule>
    <cfRule type="containsText" priority="59" stopIfTrue="1" operator="containsText" text="AA">
      <formula>NOT(ISERROR(SEARCH("AA",Y29)))</formula>
    </cfRule>
    <cfRule type="containsText" dxfId="852" priority="60" stopIfTrue="1" operator="containsText" text="A">
      <formula>NOT(ISERROR(SEARCH("A",Y29)))</formula>
    </cfRule>
  </conditionalFormatting>
  <pageMargins left="0.5" right="0.5" top="0.5" bottom="0.5" header="0.3" footer="0.3"/>
  <pageSetup paperSize="5"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33504-F59A-40DF-BB8A-D90EE0B23637}">
  <sheetPr>
    <tabColor theme="6" tint="0.59999389629810485"/>
    <pageSetUpPr fitToPage="1"/>
  </sheetPr>
  <dimension ref="A1:U38"/>
  <sheetViews>
    <sheetView zoomScaleNormal="100" workbookViewId="0">
      <selection activeCell="O6" sqref="O6:O21"/>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customWidth="1"/>
    <col min="17" max="17" width="5.07421875" style="11" customWidth="1"/>
    <col min="18" max="18" width="5.07421875" style="71" customWidth="1"/>
    <col min="19" max="19" width="5.07421875" style="11" customWidth="1"/>
    <col min="20" max="20" width="5.07421875" style="71" customWidth="1"/>
    <col min="21" max="21" width="5.07421875" style="11" customWidth="1"/>
  </cols>
  <sheetData>
    <row r="1" spans="1:21" ht="30" customHeight="1" thickBot="1" x14ac:dyDescent="0.35">
      <c r="A1" s="292" t="s">
        <v>347</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197" t="s">
        <v>61</v>
      </c>
      <c r="P2" s="295" t="s">
        <v>46</v>
      </c>
      <c r="Q2" s="296"/>
      <c r="R2" s="297" t="s">
        <v>47</v>
      </c>
      <c r="S2" s="297"/>
      <c r="T2" s="295" t="s">
        <v>48</v>
      </c>
      <c r="U2" s="296"/>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29" t="s">
        <v>227</v>
      </c>
      <c r="Q3" s="230"/>
      <c r="R3" s="231" t="s">
        <v>228</v>
      </c>
      <c r="S3" s="231"/>
      <c r="T3" s="229" t="s">
        <v>229</v>
      </c>
      <c r="U3" s="230"/>
    </row>
    <row r="4" spans="1:21" ht="12.55" hidden="1" customHeight="1" x14ac:dyDescent="0.3">
      <c r="A4" s="223"/>
      <c r="B4" s="224"/>
      <c r="C4" s="34"/>
      <c r="D4" s="225"/>
      <c r="E4" s="226" t="s">
        <v>106</v>
      </c>
      <c r="F4" s="227"/>
      <c r="G4" s="226" t="s">
        <v>106</v>
      </c>
      <c r="H4" s="227"/>
      <c r="I4" s="228" t="s">
        <v>106</v>
      </c>
      <c r="J4" s="228"/>
      <c r="K4" s="226" t="s">
        <v>106</v>
      </c>
      <c r="L4" s="227"/>
      <c r="M4" s="228" t="s">
        <v>106</v>
      </c>
      <c r="N4" s="228"/>
      <c r="O4" s="229" t="s">
        <v>106</v>
      </c>
      <c r="P4" s="229" t="s">
        <v>106</v>
      </c>
      <c r="Q4" s="230"/>
      <c r="R4" s="231" t="s">
        <v>106</v>
      </c>
      <c r="S4" s="231"/>
      <c r="T4" s="229" t="s">
        <v>106</v>
      </c>
      <c r="U4" s="230"/>
    </row>
    <row r="5" spans="1:21" ht="12.55" hidden="1" customHeight="1" x14ac:dyDescent="0.3">
      <c r="A5" s="223"/>
      <c r="B5" s="224"/>
      <c r="C5" s="34"/>
      <c r="D5" s="225"/>
      <c r="E5" s="226" t="s">
        <v>234</v>
      </c>
      <c r="F5" s="227"/>
      <c r="G5" s="226" t="s">
        <v>234</v>
      </c>
      <c r="H5" s="227"/>
      <c r="I5" s="226" t="s">
        <v>234</v>
      </c>
      <c r="J5" s="228"/>
      <c r="K5" s="226" t="s">
        <v>234</v>
      </c>
      <c r="L5" s="227"/>
      <c r="M5" s="226" t="s">
        <v>234</v>
      </c>
      <c r="N5" s="228"/>
      <c r="O5" s="226" t="s">
        <v>234</v>
      </c>
      <c r="P5" s="226" t="s">
        <v>234</v>
      </c>
      <c r="Q5" s="230"/>
      <c r="R5" s="226" t="s">
        <v>234</v>
      </c>
      <c r="S5" s="231"/>
      <c r="T5" s="226" t="s">
        <v>234</v>
      </c>
      <c r="U5" s="230"/>
    </row>
    <row r="6" spans="1:21" ht="12.55" customHeight="1" x14ac:dyDescent="0.3">
      <c r="A6" s="50" t="str">
        <f t="shared" ref="A6:A16" si="0">VLOOKUP(D6,VL_2020,2,FALSE)</f>
        <v>Revere 1839 </v>
      </c>
      <c r="B6" s="130" t="str">
        <f t="shared" ref="B6:B16" si="1">VLOOKUP(D6,VL_2020,3,FALSE)</f>
        <v>RR</v>
      </c>
      <c r="C6" s="130" t="str">
        <f t="shared" ref="C6:C16" si="2">VLOOKUP(D6,VL_2020,4,FALSE)</f>
        <v>TRE</v>
      </c>
      <c r="D6" s="273" t="s">
        <v>301</v>
      </c>
      <c r="E6" s="199" cm="1">
        <f t="array" ref="E6">_xlfn.XLOOKUP(1,(LSM!$A$2:$A$370=E$4)*(LSM!$T$2:$T$370=E$5)*(LSM!$B$2:$B$370=$D6),LSM!$C$2:$C$370,"")</f>
        <v>251.36</v>
      </c>
      <c r="F6" s="200" t="str" cm="1">
        <f t="array" ref="F6">_xlfn.XLOOKUP(1,(LSM!$A$2:$A$370=E$4)*(LSM!$T$2:$T$370=E$5)*(LSM!$B$2:$B$370=$D6),LSM!$D$2:$D$370,"")</f>
        <v>A</v>
      </c>
      <c r="G6" s="201" cm="1">
        <f t="array" ref="G6">_xlfn.XLOOKUP(1,(LSM!$A$2:$A$370=G$4)*(LSM!$T$2:$T$370=G$5)*(LSM!$B$2:$B$370=$D6),LSM!$E$2:$E$370,"")</f>
        <v>15.8604</v>
      </c>
      <c r="H6" s="200" t="str" cm="1">
        <f t="array" ref="H6">_xlfn.XLOOKUP(1,(LSM!$A$2:$A$370=G$4)*(LSM!$T$2:$T$370=G$5)*(LSM!$B$2:$B$370=$D6),LSM!$F$2:$F$370,"")</f>
        <v>AB</v>
      </c>
      <c r="I6" s="244" cm="1">
        <f t="array" ref="I6">_xlfn.XLOOKUP(1,(LSM!$A$2:$A$370=I$4)*(LSM!$T$2:$T$370=I$5)*(LSM!$B$2:$B$370=$D6),LSM!$L$2:$L$370,"")</f>
        <v>58.205599999999997</v>
      </c>
      <c r="J6" s="202" t="str" cm="1">
        <f t="array" ref="J6">_xlfn.XLOOKUP(1,(LSM!$A$2:$A$370=I$4)*(LSM!$T$2:$T$370=I$5)*(LSM!$B$2:$B$370=$D6),LSM!$M$2:$M$370,"")</f>
        <v>F</v>
      </c>
      <c r="K6" s="199" cm="1">
        <f t="array" ref="K6">_xlfn.XLOOKUP(1,(LSM!$A$2:$A$370=K$4)*(LSM!$T$2:$T$370=K$5)*(LSM!$B$2:$B$370=$D6),LSM!$G$2:$G$370,"")</f>
        <v>105.65</v>
      </c>
      <c r="L6" s="200" t="str" cm="1">
        <f t="array" ref="L6">_xlfn.XLOOKUP(1,(LSM!$A$2:$A$370=K$4)*(LSM!$T$2:$T$370=K$5)*(LSM!$B$2:$B$370=$D6),LSM!$H$2:$H$370,"")</f>
        <v>AB</v>
      </c>
      <c r="M6" s="199" cm="1">
        <f t="array" ref="M6">_xlfn.XLOOKUP(1,(LSM!$A$2:$A$370=M$4)*(LSM!$T$2:$T$370=M$5)*(LSM!$B$2:$B$370=$D6),LSM!$I$2:$I$370,"")</f>
        <v>49.222200000000001</v>
      </c>
      <c r="N6" s="202" t="str" cm="1">
        <f t="array" ref="N6">_xlfn.XLOOKUP(1,(LSM!$A$2:$A$370=M$4)*(LSM!$T$2:$T$370=M$5)*(LSM!$B$2:$B$370=$D6),LSM!$J$2:$J$370,"")</f>
        <v>AB</v>
      </c>
      <c r="O6" s="199" cm="1">
        <f t="array" ref="O6">_xlfn.XLOOKUP(1,(LSM!$A$2:$A$370=O$4)*(LSM!$T$2:$T$370=O$5)*(LSM!$B$2:$B$370=$D6),LSM!$K$2:$K$370,"")</f>
        <v>8.5910652899999995E-2</v>
      </c>
      <c r="P6" s="201" cm="1">
        <f t="array" ref="P6">_xlfn.XLOOKUP(1,(LSM!$A$2:$A$370=P$4)*(LSM!$T$2:$T$370=P$5)*(LSM!$B$2:$B$370=$D6),LSM!$N$2:$N$370,"")</f>
        <v>10.406499999999999</v>
      </c>
      <c r="Q6" s="200" t="str" cm="1">
        <f t="array" ref="Q6">_xlfn.XLOOKUP(1,(LSM!$A$2:$A$370=P$4)*(LSM!$T$2:$T$370=P$5)*(LSM!$B$2:$B$370=$D6),LSM!$O$2:$O$370,"")</f>
        <v>A</v>
      </c>
      <c r="R6" s="201" cm="1">
        <f t="array" ref="R6">_xlfn.XLOOKUP(1,(LSM!$A$2:$A$370=R$4)*(LSM!$T$2:$T$370=R$5)*(LSM!$B$2:$B$370=$D6),LSM!$P$2:$P$370,"")</f>
        <v>4.5427</v>
      </c>
      <c r="S6" s="202" t="str" cm="1">
        <f t="array" ref="S6">_xlfn.XLOOKUP(1,(LSM!$A$2:$A$370=R$4)*(LSM!$T$2:$T$370=R$5)*(LSM!$B$2:$B$370=$D6),LSM!$Q$2:$Q$370,"")</f>
        <v>A</v>
      </c>
      <c r="T6" s="201" cm="1">
        <f t="array" ref="T6">_xlfn.XLOOKUP(1,(LSM!$A$2:$A$370=T$4)*(LSM!$T$2:$T$370=T$5)*(LSM!$B$2:$B$370=$D6),LSM!$R$2:$R$370,"")</f>
        <v>85.601900000000001</v>
      </c>
      <c r="U6" s="200" t="str" cm="1">
        <f t="array" ref="U6">_xlfn.XLOOKUP(1,(LSM!$A$2:$A$370=T$4)*(LSM!$T$2:$T$370=T$5)*(LSM!$B$2:$B$370=$D6),LSM!$S$2:$S$370,"")</f>
        <v>BC</v>
      </c>
    </row>
    <row r="7" spans="1:21" ht="12.55" customHeight="1" x14ac:dyDescent="0.3">
      <c r="A7" s="31" t="str">
        <f t="shared" si="0"/>
        <v>Gateway 3919TRE</v>
      </c>
      <c r="B7" s="131" t="str">
        <f t="shared" si="1"/>
        <v>RR</v>
      </c>
      <c r="C7" s="131" t="str">
        <f t="shared" si="2"/>
        <v>TRE</v>
      </c>
      <c r="D7" s="273" t="s">
        <v>297</v>
      </c>
      <c r="E7" s="178" cm="1">
        <f t="array" ref="E7">_xlfn.XLOOKUP(1,(LSM!$A$2:$A$370=E$4)*(LSM!$T$2:$T$370=E$5)*(LSM!$B$2:$B$370=$D7),LSM!$C$2:$C$370,"")</f>
        <v>246.64</v>
      </c>
      <c r="F7" s="179" t="str" cm="1">
        <f t="array" ref="F7">_xlfn.XLOOKUP(1,(LSM!$A$2:$A$370=E$4)*(LSM!$T$2:$T$370=E$5)*(LSM!$B$2:$B$370=$D7),LSM!$D$2:$D$370,"")</f>
        <v>AB</v>
      </c>
      <c r="G7" s="164" cm="1">
        <f t="array" ref="G7">_xlfn.XLOOKUP(1,(LSM!$A$2:$A$370=G$4)*(LSM!$T$2:$T$370=G$5)*(LSM!$B$2:$B$370=$D7),LSM!$E$2:$E$370,"")</f>
        <v>15.5962</v>
      </c>
      <c r="H7" s="179" t="str" cm="1">
        <f t="array" ref="H7">_xlfn.XLOOKUP(1,(LSM!$A$2:$A$370=G$4)*(LSM!$T$2:$T$370=G$5)*(LSM!$B$2:$B$370=$D7),LSM!$F$2:$F$370,"")</f>
        <v>B</v>
      </c>
      <c r="I7" s="102" cm="1">
        <f t="array" ref="I7">_xlfn.XLOOKUP(1,(LSM!$A$2:$A$370=I$4)*(LSM!$T$2:$T$370=I$5)*(LSM!$B$2:$B$370=$D7),LSM!$L$2:$L$370,"")</f>
        <v>58.0944</v>
      </c>
      <c r="J7" s="167" t="str" cm="1">
        <f t="array" ref="J7">_xlfn.XLOOKUP(1,(LSM!$A$2:$A$370=I$4)*(LSM!$T$2:$T$370=I$5)*(LSM!$B$2:$B$370=$D7),LSM!$M$2:$M$370,"")</f>
        <v>F</v>
      </c>
      <c r="K7" s="178" cm="1">
        <f t="array" ref="K7">_xlfn.XLOOKUP(1,(LSM!$A$2:$A$370=K$4)*(LSM!$T$2:$T$370=K$5)*(LSM!$B$2:$B$370=$D7),LSM!$G$2:$G$370,"")</f>
        <v>106.35</v>
      </c>
      <c r="L7" s="179" t="str" cm="1">
        <f t="array" ref="L7">_xlfn.XLOOKUP(1,(LSM!$A$2:$A$370=K$4)*(LSM!$T$2:$T$370=K$5)*(LSM!$B$2:$B$370=$D7),LSM!$H$2:$H$370,"")</f>
        <v>AB</v>
      </c>
      <c r="M7" s="178" cm="1">
        <f t="array" ref="M7">_xlfn.XLOOKUP(1,(LSM!$A$2:$A$370=M$4)*(LSM!$T$2:$T$370=M$5)*(LSM!$B$2:$B$370=$D7),LSM!$I$2:$I$370,"")</f>
        <v>48.666699999999999</v>
      </c>
      <c r="N7" s="167" t="str" cm="1">
        <f t="array" ref="N7">_xlfn.XLOOKUP(1,(LSM!$A$2:$A$370=M$4)*(LSM!$T$2:$T$370=M$5)*(LSM!$B$2:$B$370=$D7),LSM!$J$2:$J$370,"")</f>
        <v>A-C</v>
      </c>
      <c r="O7" s="178" cm="1">
        <f t="array" ref="O7">_xlfn.XLOOKUP(1,(LSM!$A$2:$A$370=O$4)*(LSM!$T$2:$T$370=O$5)*(LSM!$B$2:$B$370=$D7),LSM!$K$2:$K$370,"")</f>
        <v>0.15614809669999999</v>
      </c>
      <c r="P7" s="164" cm="1">
        <f t="array" ref="P7">_xlfn.XLOOKUP(1,(LSM!$A$2:$A$370=P$4)*(LSM!$T$2:$T$370=P$5)*(LSM!$B$2:$B$370=$D7),LSM!$N$2:$N$370,"")</f>
        <v>10.7692</v>
      </c>
      <c r="Q7" s="179" t="str" cm="1">
        <f t="array" ref="Q7">_xlfn.XLOOKUP(1,(LSM!$A$2:$A$370=P$4)*(LSM!$T$2:$T$370=P$5)*(LSM!$B$2:$B$370=$D7),LSM!$O$2:$O$370,"")</f>
        <v>A</v>
      </c>
      <c r="R7" s="164" cm="1">
        <f t="array" ref="R7">_xlfn.XLOOKUP(1,(LSM!$A$2:$A$370=R$4)*(LSM!$T$2:$T$370=R$5)*(LSM!$B$2:$B$370=$D7),LSM!$P$2:$P$370,"")</f>
        <v>4.4401999999999999</v>
      </c>
      <c r="S7" s="167" t="str" cm="1">
        <f t="array" ref="S7">_xlfn.XLOOKUP(1,(LSM!$A$2:$A$370=R$4)*(LSM!$T$2:$T$370=R$5)*(LSM!$B$2:$B$370=$D7),LSM!$Q$2:$Q$370,"")</f>
        <v>A</v>
      </c>
      <c r="T7" s="164" cm="1">
        <f t="array" ref="T7">_xlfn.XLOOKUP(1,(LSM!$A$2:$A$370=T$4)*(LSM!$T$2:$T$370=T$5)*(LSM!$B$2:$B$370=$D7),LSM!$R$2:$R$370,"")</f>
        <v>85.818799999999996</v>
      </c>
      <c r="U7" s="179" t="str" cm="1">
        <f t="array" ref="U7">_xlfn.XLOOKUP(1,(LSM!$A$2:$A$370=T$4)*(LSM!$T$2:$T$370=T$5)*(LSM!$B$2:$B$370=$D7),LSM!$S$2:$S$370,"")</f>
        <v>A-C</v>
      </c>
    </row>
    <row r="8" spans="1:21" x14ac:dyDescent="0.3">
      <c r="A8" s="31" t="str">
        <f t="shared" si="0"/>
        <v>Innvictis A1993T</v>
      </c>
      <c r="B8" s="131" t="str">
        <f t="shared" si="1"/>
        <v>RR</v>
      </c>
      <c r="C8" s="131" t="str">
        <f t="shared" si="2"/>
        <v>TRE</v>
      </c>
      <c r="D8" s="273" t="s">
        <v>134</v>
      </c>
      <c r="E8" s="176" cm="1">
        <f t="array" ref="E8">_xlfn.XLOOKUP(1,(LSM!$A$2:$A$370=E$4)*(LSM!$T$2:$T$370=E$5)*(LSM!$B$2:$B$370=$D8),LSM!$C$2:$C$370,"")</f>
        <v>245.92</v>
      </c>
      <c r="F8" s="177" t="str" cm="1">
        <f t="array" ref="F8">_xlfn.XLOOKUP(1,(LSM!$A$2:$A$370=E$4)*(LSM!$T$2:$T$370=E$5)*(LSM!$B$2:$B$370=$D8),LSM!$D$2:$D$370,"")</f>
        <v>AB</v>
      </c>
      <c r="G8" s="163" cm="1">
        <f t="array" ref="G8">_xlfn.XLOOKUP(1,(LSM!$A$2:$A$370=G$4)*(LSM!$T$2:$T$370=G$5)*(LSM!$B$2:$B$370=$D8),LSM!$E$2:$E$370,"")</f>
        <v>15.712899999999999</v>
      </c>
      <c r="H8" s="177" t="str" cm="1">
        <f t="array" ref="H8">_xlfn.XLOOKUP(1,(LSM!$A$2:$A$370=G$4)*(LSM!$T$2:$T$370=G$5)*(LSM!$B$2:$B$370=$D8),LSM!$F$2:$F$370,"")</f>
        <v>B</v>
      </c>
      <c r="I8" s="57" cm="1">
        <f t="array" ref="I8">_xlfn.XLOOKUP(1,(LSM!$A$2:$A$370=I$4)*(LSM!$T$2:$T$370=I$5)*(LSM!$B$2:$B$370=$D8),LSM!$L$2:$L$370,"")</f>
        <v>58.377800000000001</v>
      </c>
      <c r="J8" s="56" t="str" cm="1">
        <f t="array" ref="J8">_xlfn.XLOOKUP(1,(LSM!$A$2:$A$370=I$4)*(LSM!$T$2:$T$370=I$5)*(LSM!$B$2:$B$370=$D8),LSM!$M$2:$M$370,"")</f>
        <v>EF</v>
      </c>
      <c r="K8" s="176" cm="1">
        <f t="array" ref="K8">_xlfn.XLOOKUP(1,(LSM!$A$2:$A$370=K$4)*(LSM!$T$2:$T$370=K$5)*(LSM!$B$2:$B$370=$D8),LSM!$G$2:$G$370,"")</f>
        <v>103.87</v>
      </c>
      <c r="L8" s="177" t="str" cm="1">
        <f t="array" ref="L8">_xlfn.XLOOKUP(1,(LSM!$A$2:$A$370=K$4)*(LSM!$T$2:$T$370=K$5)*(LSM!$B$2:$B$370=$D8),LSM!$H$2:$H$370,"")</f>
        <v>A-C</v>
      </c>
      <c r="M8" s="176" cm="1">
        <f t="array" ref="M8">_xlfn.XLOOKUP(1,(LSM!$A$2:$A$370=M$4)*(LSM!$T$2:$T$370=M$5)*(LSM!$B$2:$B$370=$D8),LSM!$I$2:$I$370,"")</f>
        <v>48.333300000000001</v>
      </c>
      <c r="N8" s="56" t="str" cm="1">
        <f t="array" ref="N8">_xlfn.XLOOKUP(1,(LSM!$A$2:$A$370=M$4)*(LSM!$T$2:$T$370=M$5)*(LSM!$B$2:$B$370=$D8),LSM!$J$2:$J$370,"")</f>
        <v>A-C</v>
      </c>
      <c r="O8" s="176" cm="1">
        <f t="array" ref="O8">_xlfn.XLOOKUP(1,(LSM!$A$2:$A$370=O$4)*(LSM!$T$2:$T$370=O$5)*(LSM!$B$2:$B$370=$D8),LSM!$K$2:$K$370,"")</f>
        <v>0</v>
      </c>
      <c r="P8" s="163" cm="1">
        <f t="array" ref="P8">_xlfn.XLOOKUP(1,(LSM!$A$2:$A$370=P$4)*(LSM!$T$2:$T$370=P$5)*(LSM!$B$2:$B$370=$D8),LSM!$N$2:$N$370,"")</f>
        <v>10.5326</v>
      </c>
      <c r="Q8" s="177" t="str" cm="1">
        <f t="array" ref="Q8">_xlfn.XLOOKUP(1,(LSM!$A$2:$A$370=P$4)*(LSM!$T$2:$T$370=P$5)*(LSM!$B$2:$B$370=$D8),LSM!$O$2:$O$370,"")</f>
        <v>A</v>
      </c>
      <c r="R8" s="163" cm="1">
        <f t="array" ref="R8">_xlfn.XLOOKUP(1,(LSM!$A$2:$A$370=R$4)*(LSM!$T$2:$T$370=R$5)*(LSM!$B$2:$B$370=$D8),LSM!$P$2:$P$370,"")</f>
        <v>4.4678000000000004</v>
      </c>
      <c r="S8" s="56" t="str" cm="1">
        <f t="array" ref="S8">_xlfn.XLOOKUP(1,(LSM!$A$2:$A$370=R$4)*(LSM!$T$2:$T$370=R$5)*(LSM!$B$2:$B$370=$D8),LSM!$Q$2:$Q$370,"")</f>
        <v>A</v>
      </c>
      <c r="T8" s="163" cm="1">
        <f t="array" ref="T8">_xlfn.XLOOKUP(1,(LSM!$A$2:$A$370=T$4)*(LSM!$T$2:$T$370=T$5)*(LSM!$B$2:$B$370=$D8),LSM!$R$2:$R$370,"")</f>
        <v>85.148399999999995</v>
      </c>
      <c r="U8" s="177" t="str" cm="1">
        <f t="array" ref="U8">_xlfn.XLOOKUP(1,(LSM!$A$2:$A$370=T$4)*(LSM!$T$2:$T$370=T$5)*(LSM!$B$2:$B$370=$D8),LSM!$S$2:$S$370,"")</f>
        <v>B-D</v>
      </c>
    </row>
    <row r="9" spans="1:21" x14ac:dyDescent="0.3">
      <c r="A9" s="31" t="str">
        <f t="shared" si="0"/>
        <v>Dyna-Gro D60TC45RIB</v>
      </c>
      <c r="B9" s="131" t="str">
        <f t="shared" si="1"/>
        <v>RR</v>
      </c>
      <c r="C9" s="131" t="str">
        <f t="shared" si="2"/>
        <v>TRE</v>
      </c>
      <c r="D9" s="273" t="s">
        <v>203</v>
      </c>
      <c r="E9" s="176" cm="1">
        <f t="array" ref="E9">_xlfn.XLOOKUP(1,(LSM!$A$2:$A$370=E$4)*(LSM!$T$2:$T$370=E$5)*(LSM!$B$2:$B$370=$D9),LSM!$C$2:$C$370,"")</f>
        <v>245.33</v>
      </c>
      <c r="F9" s="177" t="str" cm="1">
        <f t="array" ref="F9">_xlfn.XLOOKUP(1,(LSM!$A$2:$A$370=E$4)*(LSM!$T$2:$T$370=E$5)*(LSM!$B$2:$B$370=$D9),LSM!$D$2:$D$370,"")</f>
        <v>A-C</v>
      </c>
      <c r="G9" s="163" cm="1">
        <f t="array" ref="G9">_xlfn.XLOOKUP(1,(LSM!$A$2:$A$370=G$4)*(LSM!$T$2:$T$370=G$5)*(LSM!$B$2:$B$370=$D9),LSM!$E$2:$E$370,"")</f>
        <v>15.8058</v>
      </c>
      <c r="H9" s="177" t="str" cm="1">
        <f t="array" ref="H9">_xlfn.XLOOKUP(1,(LSM!$A$2:$A$370=G$4)*(LSM!$T$2:$T$370=G$5)*(LSM!$B$2:$B$370=$D9),LSM!$F$2:$F$370,"")</f>
        <v>B</v>
      </c>
      <c r="I9" s="57" cm="1">
        <f t="array" ref="I9">_xlfn.XLOOKUP(1,(LSM!$A$2:$A$370=I$4)*(LSM!$T$2:$T$370=I$5)*(LSM!$B$2:$B$370=$D9),LSM!$L$2:$L$370,"")</f>
        <v>58.538899999999998</v>
      </c>
      <c r="J9" s="56" t="str" cm="1">
        <f t="array" ref="J9">_xlfn.XLOOKUP(1,(LSM!$A$2:$A$370=I$4)*(LSM!$T$2:$T$370=I$5)*(LSM!$B$2:$B$370=$D9),LSM!$M$2:$M$370,"")</f>
        <v>D-F</v>
      </c>
      <c r="K9" s="176" cm="1">
        <f t="array" ref="K9">_xlfn.XLOOKUP(1,(LSM!$A$2:$A$370=K$4)*(LSM!$T$2:$T$370=K$5)*(LSM!$B$2:$B$370=$D9),LSM!$G$2:$G$370,"")</f>
        <v>105.76</v>
      </c>
      <c r="L9" s="177" t="str" cm="1">
        <f t="array" ref="L9">_xlfn.XLOOKUP(1,(LSM!$A$2:$A$370=K$4)*(LSM!$T$2:$T$370=K$5)*(LSM!$B$2:$B$370=$D9),LSM!$H$2:$H$370,"")</f>
        <v>AB</v>
      </c>
      <c r="M9" s="176" cm="1">
        <f t="array" ref="M9">_xlfn.XLOOKUP(1,(LSM!$A$2:$A$370=M$4)*(LSM!$T$2:$T$370=M$5)*(LSM!$B$2:$B$370=$D9),LSM!$I$2:$I$370,"")</f>
        <v>49.240699999999997</v>
      </c>
      <c r="N9" s="56" t="str" cm="1">
        <f t="array" ref="N9">_xlfn.XLOOKUP(1,(LSM!$A$2:$A$370=M$4)*(LSM!$T$2:$T$370=M$5)*(LSM!$B$2:$B$370=$D9),LSM!$J$2:$J$370,"")</f>
        <v>A</v>
      </c>
      <c r="O9" s="176" cm="1">
        <f t="array" ref="O9">_xlfn.XLOOKUP(1,(LSM!$A$2:$A$370=O$4)*(LSM!$T$2:$T$370=O$5)*(LSM!$B$2:$B$370=$D9),LSM!$K$2:$K$370,"")</f>
        <v>0</v>
      </c>
      <c r="P9" s="163" cm="1">
        <f t="array" ref="P9">_xlfn.XLOOKUP(1,(LSM!$A$2:$A$370=P$4)*(LSM!$T$2:$T$370=P$5)*(LSM!$B$2:$B$370=$D9),LSM!$N$2:$N$370,"")</f>
        <v>10.840199999999999</v>
      </c>
      <c r="Q9" s="177" t="str" cm="1">
        <f t="array" ref="Q9">_xlfn.XLOOKUP(1,(LSM!$A$2:$A$370=P$4)*(LSM!$T$2:$T$370=P$5)*(LSM!$B$2:$B$370=$D9),LSM!$O$2:$O$370,"")</f>
        <v>A</v>
      </c>
      <c r="R9" s="163" cm="1">
        <f t="array" ref="R9">_xlfn.XLOOKUP(1,(LSM!$A$2:$A$370=R$4)*(LSM!$T$2:$T$370=R$5)*(LSM!$B$2:$B$370=$D9),LSM!$P$2:$P$370,"")</f>
        <v>4.4401999999999999</v>
      </c>
      <c r="S9" s="56" t="str" cm="1">
        <f t="array" ref="S9">_xlfn.XLOOKUP(1,(LSM!$A$2:$A$370=R$4)*(LSM!$T$2:$T$370=R$5)*(LSM!$B$2:$B$370=$D9),LSM!$Q$2:$Q$370,"")</f>
        <v>A</v>
      </c>
      <c r="T9" s="163" cm="1">
        <f t="array" ref="T9">_xlfn.XLOOKUP(1,(LSM!$A$2:$A$370=T$4)*(LSM!$T$2:$T$370=T$5)*(LSM!$B$2:$B$370=$D9),LSM!$R$2:$R$370,"")</f>
        <v>85.412599999999998</v>
      </c>
      <c r="U9" s="177" t="str" cm="1">
        <f t="array" ref="U9">_xlfn.XLOOKUP(1,(LSM!$A$2:$A$370=T$4)*(LSM!$T$2:$T$370=T$5)*(LSM!$B$2:$B$370=$D9),LSM!$S$2:$S$370,"")</f>
        <v>B-D</v>
      </c>
    </row>
    <row r="10" spans="1:21" x14ac:dyDescent="0.3">
      <c r="A10" s="31" t="str">
        <f t="shared" si="0"/>
        <v>Dekalb DKC68-35</v>
      </c>
      <c r="B10" s="131" t="str">
        <f t="shared" si="1"/>
        <v>RR</v>
      </c>
      <c r="C10" s="131" t="str">
        <f t="shared" si="2"/>
        <v>GENVT2P</v>
      </c>
      <c r="D10" s="273" t="s">
        <v>296</v>
      </c>
      <c r="E10" s="178" cm="1">
        <f t="array" ref="E10">_xlfn.XLOOKUP(1,(LSM!$A$2:$A$370=E$4)*(LSM!$T$2:$T$370=E$5)*(LSM!$B$2:$B$370=$D10),LSM!$C$2:$C$370,"")</f>
        <v>242.8</v>
      </c>
      <c r="F10" s="179" t="str" cm="1">
        <f t="array" ref="F10">_xlfn.XLOOKUP(1,(LSM!$A$2:$A$370=E$4)*(LSM!$T$2:$T$370=E$5)*(LSM!$B$2:$B$370=$D10),LSM!$D$2:$D$370,"")</f>
        <v>A-C</v>
      </c>
      <c r="G10" s="164" cm="1">
        <f t="array" ref="G10">_xlfn.XLOOKUP(1,(LSM!$A$2:$A$370=G$4)*(LSM!$T$2:$T$370=G$5)*(LSM!$B$2:$B$370=$D10),LSM!$E$2:$E$370,"")</f>
        <v>15.569599999999999</v>
      </c>
      <c r="H10" s="179" t="str" cm="1">
        <f t="array" ref="H10">_xlfn.XLOOKUP(1,(LSM!$A$2:$A$370=G$4)*(LSM!$T$2:$T$370=G$5)*(LSM!$B$2:$B$370=$D10),LSM!$F$2:$F$370,"")</f>
        <v>B</v>
      </c>
      <c r="I10" s="102" cm="1">
        <f t="array" ref="I10">_xlfn.XLOOKUP(1,(LSM!$A$2:$A$370=I$4)*(LSM!$T$2:$T$370=I$5)*(LSM!$B$2:$B$370=$D10),LSM!$L$2:$L$370,"")</f>
        <v>60.455599999999997</v>
      </c>
      <c r="J10" s="167" t="str" cm="1">
        <f t="array" ref="J10">_xlfn.XLOOKUP(1,(LSM!$A$2:$A$370=I$4)*(LSM!$T$2:$T$370=I$5)*(LSM!$B$2:$B$370=$D10),LSM!$M$2:$M$370,"")</f>
        <v>AB</v>
      </c>
      <c r="K10" s="178" cm="1">
        <f t="array" ref="K10">_xlfn.XLOOKUP(1,(LSM!$A$2:$A$370=K$4)*(LSM!$T$2:$T$370=K$5)*(LSM!$B$2:$B$370=$D10),LSM!$G$2:$G$370,"")</f>
        <v>101.91</v>
      </c>
      <c r="L10" s="179" t="str" cm="1">
        <f t="array" ref="L10">_xlfn.XLOOKUP(1,(LSM!$A$2:$A$370=K$4)*(LSM!$T$2:$T$370=K$5)*(LSM!$B$2:$B$370=$D10),LSM!$H$2:$H$370,"")</f>
        <v>CD</v>
      </c>
      <c r="M10" s="178" cm="1">
        <f t="array" ref="M10">_xlfn.XLOOKUP(1,(LSM!$A$2:$A$370=M$4)*(LSM!$T$2:$T$370=M$5)*(LSM!$B$2:$B$370=$D10),LSM!$I$2:$I$370,"")</f>
        <v>43.629600000000003</v>
      </c>
      <c r="N10" s="167" t="str" cm="1">
        <f t="array" ref="N10">_xlfn.XLOOKUP(1,(LSM!$A$2:$A$370=M$4)*(LSM!$T$2:$T$370=M$5)*(LSM!$B$2:$B$370=$D10),LSM!$J$2:$J$370,"")</f>
        <v>D-F</v>
      </c>
      <c r="O10" s="178" cm="1">
        <f t="array" ref="O10">_xlfn.XLOOKUP(1,(LSM!$A$2:$A$370=O$4)*(LSM!$T$2:$T$370=O$5)*(LSM!$B$2:$B$370=$D10),LSM!$K$2:$K$370,"")</f>
        <v>0.47659640260000002</v>
      </c>
      <c r="P10" s="164" cm="1">
        <f t="array" ref="P10">_xlfn.XLOOKUP(1,(LSM!$A$2:$A$370=P$4)*(LSM!$T$2:$T$370=P$5)*(LSM!$B$2:$B$370=$D10),LSM!$N$2:$N$370,"")</f>
        <v>10.682499999999999</v>
      </c>
      <c r="Q10" s="179" t="str" cm="1">
        <f t="array" ref="Q10">_xlfn.XLOOKUP(1,(LSM!$A$2:$A$370=P$4)*(LSM!$T$2:$T$370=P$5)*(LSM!$B$2:$B$370=$D10),LSM!$O$2:$O$370,"")</f>
        <v>A</v>
      </c>
      <c r="R10" s="164" cm="1">
        <f t="array" ref="R10">_xlfn.XLOOKUP(1,(LSM!$A$2:$A$370=R$4)*(LSM!$T$2:$T$370=R$5)*(LSM!$B$2:$B$370=$D10),LSM!$P$2:$P$370,"")</f>
        <v>4.2153999999999998</v>
      </c>
      <c r="S10" s="167" t="str" cm="1">
        <f t="array" ref="S10">_xlfn.XLOOKUP(1,(LSM!$A$2:$A$370=R$4)*(LSM!$T$2:$T$370=R$5)*(LSM!$B$2:$B$370=$D10),LSM!$Q$2:$Q$370,"")</f>
        <v>A</v>
      </c>
      <c r="T10" s="164" cm="1">
        <f t="array" ref="T10">_xlfn.XLOOKUP(1,(LSM!$A$2:$A$370=T$4)*(LSM!$T$2:$T$370=T$5)*(LSM!$B$2:$B$370=$D10),LSM!$R$2:$R$370,"")</f>
        <v>85.944999999999993</v>
      </c>
      <c r="U10" s="179" t="str" cm="1">
        <f t="array" ref="U10">_xlfn.XLOOKUP(1,(LSM!$A$2:$A$370=T$4)*(LSM!$T$2:$T$370=T$5)*(LSM!$B$2:$B$370=$D10),LSM!$S$2:$S$370,"")</f>
        <v>AB</v>
      </c>
    </row>
    <row r="11" spans="1:21" x14ac:dyDescent="0.3">
      <c r="A11" s="31" t="str">
        <f t="shared" si="0"/>
        <v>Integra 6915 VT2P</v>
      </c>
      <c r="B11" s="131" t="str">
        <f t="shared" si="1"/>
        <v>RR</v>
      </c>
      <c r="C11" s="131" t="str">
        <f t="shared" si="2"/>
        <v>VT2P</v>
      </c>
      <c r="D11" s="273" t="s">
        <v>300</v>
      </c>
      <c r="E11" s="178" cm="1">
        <f t="array" ref="E11">_xlfn.XLOOKUP(1,(LSM!$A$2:$A$370=E$4)*(LSM!$T$2:$T$370=E$5)*(LSM!$B$2:$B$370=$D11),LSM!$C$2:$C$370,"")</f>
        <v>242.67</v>
      </c>
      <c r="F11" s="179" t="str" cm="1">
        <f t="array" ref="F11">_xlfn.XLOOKUP(1,(LSM!$A$2:$A$370=E$4)*(LSM!$T$2:$T$370=E$5)*(LSM!$B$2:$B$370=$D11),LSM!$D$2:$D$370,"")</f>
        <v>A-C</v>
      </c>
      <c r="G11" s="164" cm="1">
        <f t="array" ref="G11">_xlfn.XLOOKUP(1,(LSM!$A$2:$A$370=G$4)*(LSM!$T$2:$T$370=G$5)*(LSM!$B$2:$B$370=$D11),LSM!$E$2:$E$370,"")</f>
        <v>15.6942</v>
      </c>
      <c r="H11" s="179" t="str" cm="1">
        <f t="array" ref="H11">_xlfn.XLOOKUP(1,(LSM!$A$2:$A$370=G$4)*(LSM!$T$2:$T$370=G$5)*(LSM!$B$2:$B$370=$D11),LSM!$F$2:$F$370,"")</f>
        <v>B</v>
      </c>
      <c r="I11" s="102" cm="1">
        <f t="array" ref="I11">_xlfn.XLOOKUP(1,(LSM!$A$2:$A$370=I$4)*(LSM!$T$2:$T$370=I$5)*(LSM!$B$2:$B$370=$D11),LSM!$L$2:$L$370,"")</f>
        <v>58.122199999999999</v>
      </c>
      <c r="J11" s="167" t="str" cm="1">
        <f t="array" ref="J11">_xlfn.XLOOKUP(1,(LSM!$A$2:$A$370=I$4)*(LSM!$T$2:$T$370=I$5)*(LSM!$B$2:$B$370=$D11),LSM!$M$2:$M$370,"")</f>
        <v>F</v>
      </c>
      <c r="K11" s="178" cm="1">
        <f t="array" ref="K11">_xlfn.XLOOKUP(1,(LSM!$A$2:$A$370=K$4)*(LSM!$T$2:$T$370=K$5)*(LSM!$B$2:$B$370=$D11),LSM!$G$2:$G$370,"")</f>
        <v>107.06</v>
      </c>
      <c r="L11" s="179" t="str" cm="1">
        <f t="array" ref="L11">_xlfn.XLOOKUP(1,(LSM!$A$2:$A$370=K$4)*(LSM!$T$2:$T$370=K$5)*(LSM!$B$2:$B$370=$D11),LSM!$H$2:$H$370,"")</f>
        <v>A</v>
      </c>
      <c r="M11" s="178" cm="1">
        <f t="array" ref="M11">_xlfn.XLOOKUP(1,(LSM!$A$2:$A$370=M$4)*(LSM!$T$2:$T$370=M$5)*(LSM!$B$2:$B$370=$D11),LSM!$I$2:$I$370,"")</f>
        <v>48.963000000000001</v>
      </c>
      <c r="N11" s="167" t="str" cm="1">
        <f t="array" ref="N11">_xlfn.XLOOKUP(1,(LSM!$A$2:$A$370=M$4)*(LSM!$T$2:$T$370=M$5)*(LSM!$B$2:$B$370=$D11),LSM!$J$2:$J$370,"")</f>
        <v>A-C</v>
      </c>
      <c r="O11" s="178" cm="1">
        <f t="array" ref="O11">_xlfn.XLOOKUP(1,(LSM!$A$2:$A$370=O$4)*(LSM!$T$2:$T$370=O$5)*(LSM!$B$2:$B$370=$D11),LSM!$K$2:$K$370,"")</f>
        <v>0.66161762000000002</v>
      </c>
      <c r="P11" s="164" cm="1">
        <f t="array" ref="P11">_xlfn.XLOOKUP(1,(LSM!$A$2:$A$370=P$4)*(LSM!$T$2:$T$370=P$5)*(LSM!$B$2:$B$370=$D11),LSM!$N$2:$N$370,"")</f>
        <v>11.5406</v>
      </c>
      <c r="Q11" s="179" t="str" cm="1">
        <f t="array" ref="Q11">_xlfn.XLOOKUP(1,(LSM!$A$2:$A$370=P$4)*(LSM!$T$2:$T$370=P$5)*(LSM!$B$2:$B$370=$D11),LSM!$O$2:$O$370,"")</f>
        <v>A</v>
      </c>
      <c r="R11" s="164" cm="1">
        <f t="array" ref="R11">_xlfn.XLOOKUP(1,(LSM!$A$2:$A$370=R$4)*(LSM!$T$2:$T$370=R$5)*(LSM!$B$2:$B$370=$D11),LSM!$P$2:$P$370,"")</f>
        <v>4.3802000000000003</v>
      </c>
      <c r="S11" s="167" t="str" cm="1">
        <f t="array" ref="S11">_xlfn.XLOOKUP(1,(LSM!$A$2:$A$370=R$4)*(LSM!$T$2:$T$370=R$5)*(LSM!$B$2:$B$370=$D11),LSM!$Q$2:$Q$370,"")</f>
        <v>A</v>
      </c>
      <c r="T11" s="164" cm="1">
        <f t="array" ref="T11">_xlfn.XLOOKUP(1,(LSM!$A$2:$A$370=T$4)*(LSM!$T$2:$T$370=T$5)*(LSM!$B$2:$B$370=$D11),LSM!$R$2:$R$370,"")</f>
        <v>84.472099999999998</v>
      </c>
      <c r="U11" s="179" t="str" cm="1">
        <f t="array" ref="U11">_xlfn.XLOOKUP(1,(LSM!$A$2:$A$370=T$4)*(LSM!$T$2:$T$370=T$5)*(LSM!$B$2:$B$370=$D11),LSM!$S$2:$S$370,"")</f>
        <v>D</v>
      </c>
    </row>
    <row r="12" spans="1:21" x14ac:dyDescent="0.3">
      <c r="A12" s="31" t="str">
        <f t="shared" si="0"/>
        <v>Innvictis A1776VT2P</v>
      </c>
      <c r="B12" s="131" t="str">
        <f t="shared" si="1"/>
        <v>RR</v>
      </c>
      <c r="C12" s="131" t="str">
        <f t="shared" si="2"/>
        <v>VT2P</v>
      </c>
      <c r="D12" s="273" t="s">
        <v>299</v>
      </c>
      <c r="E12" s="178" cm="1">
        <f t="array" ref="E12">_xlfn.XLOOKUP(1,(LSM!$A$2:$A$370=E$4)*(LSM!$T$2:$T$370=E$5)*(LSM!$B$2:$B$370=$D12),LSM!$C$2:$C$370,"")</f>
        <v>242.19</v>
      </c>
      <c r="F12" s="179" t="str" cm="1">
        <f t="array" ref="F12">_xlfn.XLOOKUP(1,(LSM!$A$2:$A$370=E$4)*(LSM!$T$2:$T$370=E$5)*(LSM!$B$2:$B$370=$D12),LSM!$D$2:$D$370,"")</f>
        <v>A-C</v>
      </c>
      <c r="G12" s="164" cm="1">
        <f t="array" ref="G12">_xlfn.XLOOKUP(1,(LSM!$A$2:$A$370=G$4)*(LSM!$T$2:$T$370=G$5)*(LSM!$B$2:$B$370=$D12),LSM!$E$2:$E$370,"")</f>
        <v>15.566000000000001</v>
      </c>
      <c r="H12" s="179" t="str" cm="1">
        <f t="array" ref="H12">_xlfn.XLOOKUP(1,(LSM!$A$2:$A$370=G$4)*(LSM!$T$2:$T$370=G$5)*(LSM!$B$2:$B$370=$D12),LSM!$F$2:$F$370,"")</f>
        <v>B</v>
      </c>
      <c r="I12" s="102" cm="1">
        <f t="array" ref="I12">_xlfn.XLOOKUP(1,(LSM!$A$2:$A$370=I$4)*(LSM!$T$2:$T$370=I$5)*(LSM!$B$2:$B$370=$D12),LSM!$L$2:$L$370,"")</f>
        <v>58.787300000000002</v>
      </c>
      <c r="J12" s="167" t="str" cm="1">
        <f t="array" ref="J12">_xlfn.XLOOKUP(1,(LSM!$A$2:$A$370=I$4)*(LSM!$T$2:$T$370=I$5)*(LSM!$B$2:$B$370=$D12),LSM!$M$2:$M$370,"")</f>
        <v>D-F</v>
      </c>
      <c r="K12" s="178" cm="1">
        <f t="array" ref="K12">_xlfn.XLOOKUP(1,(LSM!$A$2:$A$370=K$4)*(LSM!$T$2:$T$370=K$5)*(LSM!$B$2:$B$370=$D12),LSM!$G$2:$G$370,"")</f>
        <v>104.88</v>
      </c>
      <c r="L12" s="179" t="str" cm="1">
        <f t="array" ref="L12">_xlfn.XLOOKUP(1,(LSM!$A$2:$A$370=K$4)*(LSM!$T$2:$T$370=K$5)*(LSM!$B$2:$B$370=$D12),LSM!$H$2:$H$370,"")</f>
        <v>A-C</v>
      </c>
      <c r="M12" s="178" cm="1">
        <f t="array" ref="M12">_xlfn.XLOOKUP(1,(LSM!$A$2:$A$370=M$4)*(LSM!$T$2:$T$370=M$5)*(LSM!$B$2:$B$370=$D12),LSM!$I$2:$I$370,"")</f>
        <v>46.303800000000003</v>
      </c>
      <c r="N12" s="167" t="str" cm="1">
        <f t="array" ref="N12">_xlfn.XLOOKUP(1,(LSM!$A$2:$A$370=M$4)*(LSM!$T$2:$T$370=M$5)*(LSM!$B$2:$B$370=$D12),LSM!$J$2:$J$370,"")</f>
        <v>A-D</v>
      </c>
      <c r="O12" s="178" cm="1">
        <f t="array" ref="O12">_xlfn.XLOOKUP(1,(LSM!$A$2:$A$370=O$4)*(LSM!$T$2:$T$370=O$5)*(LSM!$B$2:$B$370=$D12),LSM!$K$2:$K$370,"")</f>
        <v>0.39229729050000001</v>
      </c>
      <c r="P12" s="164" cm="1">
        <f t="array" ref="P12">_xlfn.XLOOKUP(1,(LSM!$A$2:$A$370=P$4)*(LSM!$T$2:$T$370=P$5)*(LSM!$B$2:$B$370=$D12),LSM!$N$2:$N$370,"")</f>
        <v>10.3315</v>
      </c>
      <c r="Q12" s="179" t="str" cm="1">
        <f t="array" ref="Q12">_xlfn.XLOOKUP(1,(LSM!$A$2:$A$370=P$4)*(LSM!$T$2:$T$370=P$5)*(LSM!$B$2:$B$370=$D12),LSM!$O$2:$O$370,"")</f>
        <v>A</v>
      </c>
      <c r="R12" s="164" cm="1">
        <f t="array" ref="R12">_xlfn.XLOOKUP(1,(LSM!$A$2:$A$370=R$4)*(LSM!$T$2:$T$370=R$5)*(LSM!$B$2:$B$370=$D12),LSM!$P$2:$P$370,"")</f>
        <v>4.1365999999999996</v>
      </c>
      <c r="S12" s="167" t="str" cm="1">
        <f t="array" ref="S12">_xlfn.XLOOKUP(1,(LSM!$A$2:$A$370=R$4)*(LSM!$T$2:$T$370=R$5)*(LSM!$B$2:$B$370=$D12),LSM!$Q$2:$Q$370,"")</f>
        <v>A</v>
      </c>
      <c r="T12" s="164" cm="1">
        <f t="array" ref="T12">_xlfn.XLOOKUP(1,(LSM!$A$2:$A$370=T$4)*(LSM!$T$2:$T$370=T$5)*(LSM!$B$2:$B$370=$D12),LSM!$R$2:$R$370,"")</f>
        <v>85.187799999999996</v>
      </c>
      <c r="U12" s="179" t="str" cm="1">
        <f t="array" ref="U12">_xlfn.XLOOKUP(1,(LSM!$A$2:$A$370=T$4)*(LSM!$T$2:$T$370=T$5)*(LSM!$B$2:$B$370=$D12),LSM!$S$2:$S$370,"")</f>
        <v>B-D</v>
      </c>
    </row>
    <row r="13" spans="1:21" x14ac:dyDescent="0.3">
      <c r="A13" s="31" t="str">
        <f t="shared" si="0"/>
        <v>Great Heart HT-7720TRE</v>
      </c>
      <c r="B13" s="131" t="str">
        <f t="shared" si="1"/>
        <v>TRE</v>
      </c>
      <c r="C13" s="131" t="str">
        <f t="shared" si="2"/>
        <v>TRE</v>
      </c>
      <c r="D13" s="273" t="s">
        <v>298</v>
      </c>
      <c r="E13" s="176" cm="1">
        <f t="array" ref="E13">_xlfn.XLOOKUP(1,(LSM!$A$2:$A$370=E$4)*(LSM!$T$2:$T$370=E$5)*(LSM!$B$2:$B$370=$D13),LSM!$C$2:$C$370,"")</f>
        <v>237.41</v>
      </c>
      <c r="F13" s="177" t="str" cm="1">
        <f t="array" ref="F13">_xlfn.XLOOKUP(1,(LSM!$A$2:$A$370=E$4)*(LSM!$T$2:$T$370=E$5)*(LSM!$B$2:$B$370=$D13),LSM!$D$2:$D$370,"")</f>
        <v>A-D</v>
      </c>
      <c r="G13" s="163" cm="1">
        <f t="array" ref="G13">_xlfn.XLOOKUP(1,(LSM!$A$2:$A$370=G$4)*(LSM!$T$2:$T$370=G$5)*(LSM!$B$2:$B$370=$D13),LSM!$E$2:$E$370,"")</f>
        <v>14.6767</v>
      </c>
      <c r="H13" s="177" t="str" cm="1">
        <f t="array" ref="H13">_xlfn.XLOOKUP(1,(LSM!$A$2:$A$370=G$4)*(LSM!$T$2:$T$370=G$5)*(LSM!$B$2:$B$370=$D13),LSM!$F$2:$F$370,"")</f>
        <v>C</v>
      </c>
      <c r="I13" s="57" cm="1">
        <f t="array" ref="I13">_xlfn.XLOOKUP(1,(LSM!$A$2:$A$370=I$4)*(LSM!$T$2:$T$370=I$5)*(LSM!$B$2:$B$370=$D13),LSM!$L$2:$L$370,"")</f>
        <v>59.188899999999997</v>
      </c>
      <c r="J13" s="56" t="str" cm="1">
        <f t="array" ref="J13">_xlfn.XLOOKUP(1,(LSM!$A$2:$A$370=I$4)*(LSM!$T$2:$T$370=I$5)*(LSM!$B$2:$B$370=$D13),LSM!$M$2:$M$370,"")</f>
        <v>C-E</v>
      </c>
      <c r="K13" s="176" cm="1">
        <f t="array" ref="K13">_xlfn.XLOOKUP(1,(LSM!$A$2:$A$370=K$4)*(LSM!$T$2:$T$370=K$5)*(LSM!$B$2:$B$370=$D13),LSM!$G$2:$G$370,"")</f>
        <v>101.31</v>
      </c>
      <c r="L13" s="177" t="str" cm="1">
        <f t="array" ref="L13">_xlfn.XLOOKUP(1,(LSM!$A$2:$A$370=K$4)*(LSM!$T$2:$T$370=K$5)*(LSM!$B$2:$B$370=$D13),LSM!$H$2:$H$370,"")</f>
        <v>CD</v>
      </c>
      <c r="M13" s="176" cm="1">
        <f t="array" ref="M13">_xlfn.XLOOKUP(1,(LSM!$A$2:$A$370=M$4)*(LSM!$T$2:$T$370=M$5)*(LSM!$B$2:$B$370=$D13),LSM!$I$2:$I$370,"")</f>
        <v>40.963000000000001</v>
      </c>
      <c r="N13" s="56" t="str" cm="1">
        <f t="array" ref="N13">_xlfn.XLOOKUP(1,(LSM!$A$2:$A$370=M$4)*(LSM!$T$2:$T$370=M$5)*(LSM!$B$2:$B$370=$D13),LSM!$J$2:$J$370,"")</f>
        <v>F</v>
      </c>
      <c r="O13" s="176" cm="1">
        <f t="array" ref="O13">_xlfn.XLOOKUP(1,(LSM!$A$2:$A$370=O$4)*(LSM!$T$2:$T$370=O$5)*(LSM!$B$2:$B$370=$D13),LSM!$K$2:$K$370,"")</f>
        <v>0.13157012600000001</v>
      </c>
      <c r="P13" s="163" cm="1">
        <f t="array" ref="P13">_xlfn.XLOOKUP(1,(LSM!$A$2:$A$370=P$4)*(LSM!$T$2:$T$370=P$5)*(LSM!$B$2:$B$370=$D13),LSM!$N$2:$N$370,"")</f>
        <v>10.8308</v>
      </c>
      <c r="Q13" s="177" t="str" cm="1">
        <f t="array" ref="Q13">_xlfn.XLOOKUP(1,(LSM!$A$2:$A$370=P$4)*(LSM!$T$2:$T$370=P$5)*(LSM!$B$2:$B$370=$D13),LSM!$O$2:$O$370,"")</f>
        <v>A</v>
      </c>
      <c r="R13" s="163" cm="1">
        <f t="array" ref="R13">_xlfn.XLOOKUP(1,(LSM!$A$2:$A$370=R$4)*(LSM!$T$2:$T$370=R$5)*(LSM!$B$2:$B$370=$D13),LSM!$P$2:$P$370,"")</f>
        <v>4.2736999999999998</v>
      </c>
      <c r="S13" s="56" t="str" cm="1">
        <f t="array" ref="S13">_xlfn.XLOOKUP(1,(LSM!$A$2:$A$370=R$4)*(LSM!$T$2:$T$370=R$5)*(LSM!$B$2:$B$370=$D13),LSM!$Q$2:$Q$370,"")</f>
        <v>A</v>
      </c>
      <c r="T13" s="163" cm="1">
        <f t="array" ref="T13">_xlfn.XLOOKUP(1,(LSM!$A$2:$A$370=T$4)*(LSM!$T$2:$T$370=T$5)*(LSM!$B$2:$B$370=$D13),LSM!$R$2:$R$370,"")</f>
        <v>85.868099999999998</v>
      </c>
      <c r="U13" s="177" t="str" cm="1">
        <f t="array" ref="U13">_xlfn.XLOOKUP(1,(LSM!$A$2:$A$370=T$4)*(LSM!$T$2:$T$370=T$5)*(LSM!$B$2:$B$370=$D13),LSM!$S$2:$S$370,"")</f>
        <v>A-C</v>
      </c>
    </row>
    <row r="14" spans="1:21" x14ac:dyDescent="0.3">
      <c r="A14" s="31" t="str">
        <f t="shared" si="0"/>
        <v>Innvictis A1792T</v>
      </c>
      <c r="B14" s="131" t="str">
        <f t="shared" si="1"/>
        <v>RR</v>
      </c>
      <c r="C14" s="131" t="str">
        <f t="shared" si="2"/>
        <v>TRE</v>
      </c>
      <c r="D14" s="273" t="s">
        <v>133</v>
      </c>
      <c r="E14" s="178" cm="1">
        <f t="array" ref="E14">_xlfn.XLOOKUP(1,(LSM!$A$2:$A$370=E$4)*(LSM!$T$2:$T$370=E$5)*(LSM!$B$2:$B$370=$D14),LSM!$C$2:$C$370,"")</f>
        <v>231.4</v>
      </c>
      <c r="F14" s="179" t="str" cm="1">
        <f t="array" ref="F14">_xlfn.XLOOKUP(1,(LSM!$A$2:$A$370=E$4)*(LSM!$T$2:$T$370=E$5)*(LSM!$B$2:$B$370=$D14),LSM!$D$2:$D$370,"")</f>
        <v>B-D</v>
      </c>
      <c r="G14" s="164" cm="1">
        <f t="array" ref="G14">_xlfn.XLOOKUP(1,(LSM!$A$2:$A$370=G$4)*(LSM!$T$2:$T$370=G$5)*(LSM!$B$2:$B$370=$D14),LSM!$E$2:$E$370,"")</f>
        <v>15.782500000000001</v>
      </c>
      <c r="H14" s="179" t="str" cm="1">
        <f t="array" ref="H14">_xlfn.XLOOKUP(1,(LSM!$A$2:$A$370=G$4)*(LSM!$T$2:$T$370=G$5)*(LSM!$B$2:$B$370=$D14),LSM!$F$2:$F$370,"")</f>
        <v>B</v>
      </c>
      <c r="I14" s="102" cm="1">
        <f t="array" ref="I14">_xlfn.XLOOKUP(1,(LSM!$A$2:$A$370=I$4)*(LSM!$T$2:$T$370=I$5)*(LSM!$B$2:$B$370=$D14),LSM!$L$2:$L$370,"")</f>
        <v>61.066699999999997</v>
      </c>
      <c r="J14" s="167" t="str" cm="1">
        <f t="array" ref="J14">_xlfn.XLOOKUP(1,(LSM!$A$2:$A$370=I$4)*(LSM!$T$2:$T$370=I$5)*(LSM!$B$2:$B$370=$D14),LSM!$M$2:$M$370,"")</f>
        <v>A</v>
      </c>
      <c r="K14" s="178" cm="1">
        <f t="array" ref="K14">_xlfn.XLOOKUP(1,(LSM!$A$2:$A$370=K$4)*(LSM!$T$2:$T$370=K$5)*(LSM!$B$2:$B$370=$D14),LSM!$G$2:$G$370,"")</f>
        <v>101.93</v>
      </c>
      <c r="L14" s="179" t="str" cm="1">
        <f t="array" ref="L14">_xlfn.XLOOKUP(1,(LSM!$A$2:$A$370=K$4)*(LSM!$T$2:$T$370=K$5)*(LSM!$B$2:$B$370=$D14),LSM!$H$2:$H$370,"")</f>
        <v>CD</v>
      </c>
      <c r="M14" s="178" cm="1">
        <f t="array" ref="M14">_xlfn.XLOOKUP(1,(LSM!$A$2:$A$370=M$4)*(LSM!$T$2:$T$370=M$5)*(LSM!$B$2:$B$370=$D14),LSM!$I$2:$I$370,"")</f>
        <v>45.536999999999999</v>
      </c>
      <c r="N14" s="167" t="str" cm="1">
        <f t="array" ref="N14">_xlfn.XLOOKUP(1,(LSM!$A$2:$A$370=M$4)*(LSM!$T$2:$T$370=M$5)*(LSM!$B$2:$B$370=$D14),LSM!$J$2:$J$370,"")</f>
        <v>B-E</v>
      </c>
      <c r="O14" s="178" cm="1">
        <f t="array" ref="O14">_xlfn.XLOOKUP(1,(LSM!$A$2:$A$370=O$4)*(LSM!$T$2:$T$370=O$5)*(LSM!$B$2:$B$370=$D14),LSM!$K$2:$K$370,"")</f>
        <v>0.29017923810000001</v>
      </c>
      <c r="P14" s="164" cm="1">
        <f t="array" ref="P14">_xlfn.XLOOKUP(1,(LSM!$A$2:$A$370=P$4)*(LSM!$T$2:$T$370=P$5)*(LSM!$B$2:$B$370=$D14),LSM!$N$2:$N$370,"")</f>
        <v>11.3962</v>
      </c>
      <c r="Q14" s="179" t="str" cm="1">
        <f t="array" ref="Q14">_xlfn.XLOOKUP(1,(LSM!$A$2:$A$370=P$4)*(LSM!$T$2:$T$370=P$5)*(LSM!$B$2:$B$370=$D14),LSM!$O$2:$O$370,"")</f>
        <v>A</v>
      </c>
      <c r="R14" s="164" cm="1">
        <f t="array" ref="R14">_xlfn.XLOOKUP(1,(LSM!$A$2:$A$370=R$4)*(LSM!$T$2:$T$370=R$5)*(LSM!$B$2:$B$370=$D14),LSM!$P$2:$P$370,"")</f>
        <v>4.5308999999999999</v>
      </c>
      <c r="S14" s="167" t="str" cm="1">
        <f t="array" ref="S14">_xlfn.XLOOKUP(1,(LSM!$A$2:$A$370=R$4)*(LSM!$T$2:$T$370=R$5)*(LSM!$B$2:$B$370=$D14),LSM!$Q$2:$Q$370,"")</f>
        <v>A</v>
      </c>
      <c r="T14" s="164" cm="1">
        <f t="array" ref="T14">_xlfn.XLOOKUP(1,(LSM!$A$2:$A$370=T$4)*(LSM!$T$2:$T$370=T$5)*(LSM!$B$2:$B$370=$D14),LSM!$R$2:$R$370,"")</f>
        <v>85.755700000000004</v>
      </c>
      <c r="U14" s="179" t="str" cm="1">
        <f t="array" ref="U14">_xlfn.XLOOKUP(1,(LSM!$A$2:$A$370=T$4)*(LSM!$T$2:$T$370=T$5)*(LSM!$B$2:$B$370=$D14),LSM!$S$2:$S$370,"")</f>
        <v>BC</v>
      </c>
    </row>
    <row r="15" spans="1:21" x14ac:dyDescent="0.3">
      <c r="A15" s="31" t="str">
        <f t="shared" si="0"/>
        <v>Pioneer P18216PWE</v>
      </c>
      <c r="B15" s="131" t="str">
        <f t="shared" si="1"/>
        <v>RR, LL, ENL, FOP</v>
      </c>
      <c r="C15" s="131" t="str">
        <f t="shared" si="2"/>
        <v>VT2P, HX1</v>
      </c>
      <c r="D15" s="273" t="s">
        <v>202</v>
      </c>
      <c r="E15" s="178" cm="1">
        <f t="array" ref="E15">_xlfn.XLOOKUP(1,(LSM!$A$2:$A$370=E$4)*(LSM!$T$2:$T$370=E$5)*(LSM!$B$2:$B$370=$D15),LSM!$C$2:$C$370,"")</f>
        <v>230.06</v>
      </c>
      <c r="F15" s="179" t="str" cm="1">
        <f t="array" ref="F15">_xlfn.XLOOKUP(1,(LSM!$A$2:$A$370=E$4)*(LSM!$T$2:$T$370=E$5)*(LSM!$B$2:$B$370=$D15),LSM!$D$2:$D$370,"")</f>
        <v>CD</v>
      </c>
      <c r="G15" s="164" cm="1">
        <f t="array" ref="G15">_xlfn.XLOOKUP(1,(LSM!$A$2:$A$370=G$4)*(LSM!$T$2:$T$370=G$5)*(LSM!$B$2:$B$370=$D15),LSM!$E$2:$E$370,"")</f>
        <v>15.05</v>
      </c>
      <c r="H15" s="179" t="str" cm="1">
        <f t="array" ref="H15">_xlfn.XLOOKUP(1,(LSM!$A$2:$A$370=G$4)*(LSM!$T$2:$T$370=G$5)*(LSM!$B$2:$B$370=$D15),LSM!$F$2:$F$370,"")</f>
        <v>BC</v>
      </c>
      <c r="I15" s="102" cm="1">
        <f t="array" ref="I15">_xlfn.XLOOKUP(1,(LSM!$A$2:$A$370=I$4)*(LSM!$T$2:$T$370=I$5)*(LSM!$B$2:$B$370=$D15),LSM!$L$2:$L$370,"")</f>
        <v>59.838900000000002</v>
      </c>
      <c r="J15" s="167" t="str" cm="1">
        <f t="array" ref="J15">_xlfn.XLOOKUP(1,(LSM!$A$2:$A$370=I$4)*(LSM!$T$2:$T$370=I$5)*(LSM!$B$2:$B$370=$D15),LSM!$M$2:$M$370,"")</f>
        <v>BC</v>
      </c>
      <c r="K15" s="178" cm="1">
        <f t="array" ref="K15">_xlfn.XLOOKUP(1,(LSM!$A$2:$A$370=K$4)*(LSM!$T$2:$T$370=K$5)*(LSM!$B$2:$B$370=$D15),LSM!$G$2:$G$370,"")</f>
        <v>103.41</v>
      </c>
      <c r="L15" s="179" t="str" cm="1">
        <f t="array" ref="L15">_xlfn.XLOOKUP(1,(LSM!$A$2:$A$370=K$4)*(LSM!$T$2:$T$370=K$5)*(LSM!$B$2:$B$370=$D15),LSM!$H$2:$H$370,"")</f>
        <v>BC</v>
      </c>
      <c r="M15" s="178" cm="1">
        <f t="array" ref="M15">_xlfn.XLOOKUP(1,(LSM!$A$2:$A$370=M$4)*(LSM!$T$2:$T$370=M$5)*(LSM!$B$2:$B$370=$D15),LSM!$I$2:$I$370,"")</f>
        <v>45.333300000000001</v>
      </c>
      <c r="N15" s="167" t="str" cm="1">
        <f t="array" ref="N15">_xlfn.XLOOKUP(1,(LSM!$A$2:$A$370=M$4)*(LSM!$T$2:$T$370=M$5)*(LSM!$B$2:$B$370=$D15),LSM!$J$2:$J$370,"")</f>
        <v>C-E</v>
      </c>
      <c r="O15" s="178" cm="1">
        <f t="array" ref="O15">_xlfn.XLOOKUP(1,(LSM!$A$2:$A$370=O$4)*(LSM!$T$2:$T$370=O$5)*(LSM!$B$2:$B$370=$D15),LSM!$K$2:$K$370,"")</f>
        <v>0.27289288880000001</v>
      </c>
      <c r="P15" s="164" cm="1">
        <f t="array" ref="P15">_xlfn.XLOOKUP(1,(LSM!$A$2:$A$370=P$4)*(LSM!$T$2:$T$370=P$5)*(LSM!$B$2:$B$370=$D15),LSM!$N$2:$N$370,"")</f>
        <v>11.1517</v>
      </c>
      <c r="Q15" s="179" t="str" cm="1">
        <f t="array" ref="Q15">_xlfn.XLOOKUP(1,(LSM!$A$2:$A$370=P$4)*(LSM!$T$2:$T$370=P$5)*(LSM!$B$2:$B$370=$D15),LSM!$O$2:$O$370,"")</f>
        <v>A</v>
      </c>
      <c r="R15" s="164" cm="1">
        <f t="array" ref="R15">_xlfn.XLOOKUP(1,(LSM!$A$2:$A$370=R$4)*(LSM!$T$2:$T$370=R$5)*(LSM!$B$2:$B$370=$D15),LSM!$P$2:$P$370,"")</f>
        <v>4.1839000000000004</v>
      </c>
      <c r="S15" s="167" t="str" cm="1">
        <f t="array" ref="S15">_xlfn.XLOOKUP(1,(LSM!$A$2:$A$370=R$4)*(LSM!$T$2:$T$370=R$5)*(LSM!$B$2:$B$370=$D15),LSM!$Q$2:$Q$370,"")</f>
        <v>A</v>
      </c>
      <c r="T15" s="164" cm="1">
        <f t="array" ref="T15">_xlfn.XLOOKUP(1,(LSM!$A$2:$A$370=T$4)*(LSM!$T$2:$T$370=T$5)*(LSM!$B$2:$B$370=$D15),LSM!$R$2:$R$370,"")</f>
        <v>86.635000000000005</v>
      </c>
      <c r="U15" s="179" t="str" cm="1">
        <f t="array" ref="U15">_xlfn.XLOOKUP(1,(LSM!$A$2:$A$370=T$4)*(LSM!$T$2:$T$370=T$5)*(LSM!$B$2:$B$370=$D15),LSM!$S$2:$S$370,"")</f>
        <v>A</v>
      </c>
    </row>
    <row r="16" spans="1:21" ht="12.9" thickBot="1" x14ac:dyDescent="0.35">
      <c r="A16" s="31" t="str">
        <f t="shared" si="0"/>
        <v>Dekalb DKC 119-30</v>
      </c>
      <c r="B16" s="131" t="str">
        <f t="shared" si="1"/>
        <v>RR</v>
      </c>
      <c r="C16" s="131" t="str">
        <f t="shared" si="2"/>
        <v>VT4P</v>
      </c>
      <c r="D16" s="274" t="s">
        <v>201</v>
      </c>
      <c r="E16" s="176" cm="1">
        <f t="array" ref="E16">_xlfn.XLOOKUP(1,(LSM!$A$2:$A$370=E$4)*(LSM!$T$2:$T$370=E$5)*(LSM!$B$2:$B$370=$D16),LSM!$C$2:$C$370,"")</f>
        <v>225.34</v>
      </c>
      <c r="F16" s="177" t="str" cm="1">
        <f t="array" ref="F16">_xlfn.XLOOKUP(1,(LSM!$A$2:$A$370=E$4)*(LSM!$T$2:$T$370=E$5)*(LSM!$B$2:$B$370=$D16),LSM!$D$2:$D$370,"")</f>
        <v>D</v>
      </c>
      <c r="G16" s="163" cm="1">
        <f t="array" ref="G16">_xlfn.XLOOKUP(1,(LSM!$A$2:$A$370=G$4)*(LSM!$T$2:$T$370=G$5)*(LSM!$B$2:$B$370=$D16),LSM!$E$2:$E$370,"")</f>
        <v>16.6221</v>
      </c>
      <c r="H16" s="177" t="str" cm="1">
        <f t="array" ref="H16">_xlfn.XLOOKUP(1,(LSM!$A$2:$A$370=G$4)*(LSM!$T$2:$T$370=G$5)*(LSM!$B$2:$B$370=$D16),LSM!$F$2:$F$370,"")</f>
        <v>A</v>
      </c>
      <c r="I16" s="57" cm="1">
        <f t="array" ref="I16">_xlfn.XLOOKUP(1,(LSM!$A$2:$A$370=I$4)*(LSM!$T$2:$T$370=I$5)*(LSM!$B$2:$B$370=$D16),LSM!$L$2:$L$370,"")</f>
        <v>59.338900000000002</v>
      </c>
      <c r="J16" s="56" t="str" cm="1">
        <f t="array" ref="J16">_xlfn.XLOOKUP(1,(LSM!$A$2:$A$370=I$4)*(LSM!$T$2:$T$370=I$5)*(LSM!$B$2:$B$370=$D16),LSM!$M$2:$M$370,"")</f>
        <v>CD</v>
      </c>
      <c r="K16" s="176" cm="1">
        <f t="array" ref="K16">_xlfn.XLOOKUP(1,(LSM!$A$2:$A$370=K$4)*(LSM!$T$2:$T$370=K$5)*(LSM!$B$2:$B$370=$D16),LSM!$G$2:$G$370,"")</f>
        <v>99.5</v>
      </c>
      <c r="L16" s="177" t="str" cm="1">
        <f t="array" ref="L16">_xlfn.XLOOKUP(1,(LSM!$A$2:$A$370=K$4)*(LSM!$T$2:$T$370=K$5)*(LSM!$B$2:$B$370=$D16),LSM!$H$2:$H$370,"")</f>
        <v>D</v>
      </c>
      <c r="M16" s="176" cm="1">
        <f t="array" ref="M16">_xlfn.XLOOKUP(1,(LSM!$A$2:$A$370=M$4)*(LSM!$T$2:$T$370=M$5)*(LSM!$B$2:$B$370=$D16),LSM!$I$2:$I$370,"")</f>
        <v>42.1111</v>
      </c>
      <c r="N16" s="56" t="str" cm="1">
        <f t="array" ref="N16">_xlfn.XLOOKUP(1,(LSM!$A$2:$A$370=M$4)*(LSM!$T$2:$T$370=M$5)*(LSM!$B$2:$B$370=$D16),LSM!$J$2:$J$370,"")</f>
        <v>EF</v>
      </c>
      <c r="O16" s="176" cm="1">
        <f t="array" ref="O16">_xlfn.XLOOKUP(1,(LSM!$A$2:$A$370=O$4)*(LSM!$T$2:$T$370=O$5)*(LSM!$B$2:$B$370=$D16),LSM!$K$2:$K$370,"")</f>
        <v>0.53209846969999997</v>
      </c>
      <c r="P16" s="163" cm="1">
        <f t="array" ref="P16">_xlfn.XLOOKUP(1,(LSM!$A$2:$A$370=P$4)*(LSM!$T$2:$T$370=P$5)*(LSM!$B$2:$B$370=$D16),LSM!$N$2:$N$370,"")</f>
        <v>10.883599999999999</v>
      </c>
      <c r="Q16" s="177" t="str" cm="1">
        <f t="array" ref="Q16">_xlfn.XLOOKUP(1,(LSM!$A$2:$A$370=P$4)*(LSM!$T$2:$T$370=P$5)*(LSM!$B$2:$B$370=$D16),LSM!$O$2:$O$370,"")</f>
        <v>A</v>
      </c>
      <c r="R16" s="163" cm="1">
        <f t="array" ref="R16">_xlfn.XLOOKUP(1,(LSM!$A$2:$A$370=R$4)*(LSM!$T$2:$T$370=R$5)*(LSM!$B$2:$B$370=$D16),LSM!$P$2:$P$370,"")</f>
        <v>4.2587999999999999</v>
      </c>
      <c r="S16" s="56" t="str" cm="1">
        <f t="array" ref="S16">_xlfn.XLOOKUP(1,(LSM!$A$2:$A$370=R$4)*(LSM!$T$2:$T$370=R$5)*(LSM!$B$2:$B$370=$D16),LSM!$Q$2:$Q$370,"")</f>
        <v>A</v>
      </c>
      <c r="T16" s="163" cm="1">
        <f t="array" ref="T16">_xlfn.XLOOKUP(1,(LSM!$A$2:$A$370=T$4)*(LSM!$T$2:$T$370=T$5)*(LSM!$B$2:$B$370=$D16),LSM!$R$2:$R$370,"")</f>
        <v>84.990700000000004</v>
      </c>
      <c r="U16" s="177" t="str" cm="1">
        <f t="array" ref="U16">_xlfn.XLOOKUP(1,(LSM!$A$2:$A$370=T$4)*(LSM!$T$2:$T$370=T$5)*(LSM!$B$2:$B$370=$D16),LSM!$S$2:$S$370,"")</f>
        <v>CD</v>
      </c>
    </row>
    <row r="17" spans="1:21" x14ac:dyDescent="0.3">
      <c r="A17" s="42" t="s">
        <v>127</v>
      </c>
      <c r="B17" s="42"/>
      <c r="C17" s="42"/>
      <c r="D17" s="41"/>
      <c r="E17" s="180" cm="1">
        <f t="array" ref="E17">_xlfn.XLOOKUP(1,(ANOVA!$L$2:$L$160=E$4)*(ANOVA!$Q$2:$Q$401=E$5)*(ANOVA!$M$2:$M$401=E$3),ANOVA!$A$2:$A$401,"")</f>
        <v>240.1</v>
      </c>
      <c r="F17" s="181"/>
      <c r="G17" s="194" cm="1">
        <f t="array" ref="G17">_xlfn.XLOOKUP(1,(ANOVA!$L$2:$L$160=G$4)*(ANOVA!$Q$2:$Q$401=G$5)*(ANOVA!$M$2:$M$401=G$3),ANOVA!$A$2:$A$401,"")</f>
        <v>15.630599999999999</v>
      </c>
      <c r="H17" s="181"/>
      <c r="I17" s="72" cm="1">
        <f t="array" ref="I17">_xlfn.XLOOKUP(1,(ANOVA!$L$2:$L$160=I$4)*(ANOVA!$Q$2:$Q$401=I$5)*(ANOVA!$M$2:$M$401=I$3),ANOVA!$A$2:$A$401,"")</f>
        <v>59.092300000000002</v>
      </c>
      <c r="J17" s="62"/>
      <c r="K17" s="180" cm="1">
        <f t="array" ref="K17">_xlfn.XLOOKUP(1,(ANOVA!$L$2:$L$160=K$4)*(ANOVA!$Q$2:$Q$401=K$5)*(ANOVA!$M$2:$M$401=K$3),ANOVA!$A$2:$A$401,"")</f>
        <v>103.78</v>
      </c>
      <c r="L17" s="181"/>
      <c r="M17" s="72" cm="1">
        <f t="array" ref="M17">_xlfn.XLOOKUP(1,(ANOVA!$L$2:$L$160=M$4)*(ANOVA!$Q$2:$Q$401=M$5)*(ANOVA!$M$2:$M$401=M$3),ANOVA!$A$2:$A$401,"")</f>
        <v>46.209400000000002</v>
      </c>
      <c r="N17" s="62"/>
      <c r="O17" s="282" cm="1">
        <f t="array" ref="O17">_xlfn.XLOOKUP(1,(ANOVA!$L$2:$L$160=O$4)*(ANOVA!$Q$2:$Q$401=O$5)*(ANOVA!$M$2:$M$401=O$3),ANOVA!$A$2:$A$401,"")</f>
        <v>0.2727</v>
      </c>
      <c r="P17" s="194" t="str" cm="1">
        <f t="array" ref="P17">_xlfn.XLOOKUP(1,(ANOVA!$L$2:$L$160=P$4)*(ANOVA!$Q$2:$Q$401=P$5)*(ANOVA!$M$2:$M$401=P$3),ANOVA!$A$2:$A$401,"")</f>
        <v/>
      </c>
      <c r="Q17" s="181"/>
      <c r="R17" s="77" t="str" cm="1">
        <f t="array" ref="R17">_xlfn.XLOOKUP(1,(ANOVA!$L$2:$L$160=R$4)*(ANOVA!$Q$2:$Q$401=R$5)*(ANOVA!$M$2:$M$401=R$3),ANOVA!$A$2:$A$401,"")</f>
        <v/>
      </c>
      <c r="S17" s="62"/>
      <c r="T17" s="194" t="str" cm="1">
        <f t="array" ref="T17">_xlfn.XLOOKUP(1,(ANOVA!$L$2:$L$160=T$4)*(ANOVA!$Q$2:$Q$401=T$5)*(ANOVA!$M$2:$M$401=T$3),ANOVA!$A$2:$A$401,"")</f>
        <v/>
      </c>
      <c r="U17" s="181"/>
    </row>
    <row r="18" spans="1:21" x14ac:dyDescent="0.3">
      <c r="A18" s="33" t="s">
        <v>128</v>
      </c>
      <c r="B18" s="33"/>
      <c r="C18" s="33"/>
      <c r="D18" s="35"/>
      <c r="E18" s="182" cm="1">
        <f t="array" ref="E18">_xlfn.XLOOKUP(1,(ANOVA!$L$2:$L$160=E$4)*(ANOVA!$Q$2:$Q$401=E$5)*(ANOVA!$M$2:$M$401=E$3),ANOVA!$B$2:$B$401,"")</f>
        <v>12.657999999999999</v>
      </c>
      <c r="F18" s="183"/>
      <c r="G18" s="195" cm="1">
        <f t="array" ref="G18">_xlfn.XLOOKUP(1,(ANOVA!$L$2:$L$160=G$4)*(ANOVA!$Q$2:$Q$401=G$5)*(ANOVA!$M$2:$M$401=G$3),ANOVA!$B$2:$B$401,"")</f>
        <v>0.96430000000000005</v>
      </c>
      <c r="H18" s="183"/>
      <c r="I18" s="168" cm="1">
        <f t="array" ref="I18">_xlfn.XLOOKUP(1,(ANOVA!$L$2:$L$160=I$4)*(ANOVA!$Q$2:$Q$401=I$5)*(ANOVA!$M$2:$M$401=I$3),ANOVA!$B$2:$B$401,"")</f>
        <v>0.46539999999999998</v>
      </c>
      <c r="J18" s="169"/>
      <c r="K18" s="182" cm="1">
        <f t="array" ref="K18">_xlfn.XLOOKUP(1,(ANOVA!$L$2:$L$160=K$4)*(ANOVA!$Q$2:$Q$401=K$5)*(ANOVA!$M$2:$M$401=K$3),ANOVA!$B$2:$B$401,"")</f>
        <v>2.7513999999999998</v>
      </c>
      <c r="L18" s="183"/>
      <c r="M18" s="168" cm="1">
        <f t="array" ref="M18">_xlfn.XLOOKUP(1,(ANOVA!$L$2:$L$160=M$4)*(ANOVA!$Q$2:$Q$401=M$5)*(ANOVA!$M$2:$M$401=M$3),ANOVA!$B$2:$B$401,"")</f>
        <v>1.6771</v>
      </c>
      <c r="N18" s="169"/>
      <c r="O18" s="283" cm="1">
        <f t="array" ref="O18">_xlfn.XLOOKUP(1,(ANOVA!$L$2:$L$160=O$4)*(ANOVA!$Q$2:$Q$401=O$5)*(ANOVA!$M$2:$M$401=O$3),ANOVA!$B$2:$B$401,"")</f>
        <v>0.14460000000000001</v>
      </c>
      <c r="P18" s="195" t="str" cm="1">
        <f t="array" ref="P18">_xlfn.XLOOKUP(1,(ANOVA!$L$2:$L$160=P$4)*(ANOVA!$Q$2:$Q$401=P$5)*(ANOVA!$M$2:$M$401=P$3),ANOVA!$B$2:$B$401,"")</f>
        <v/>
      </c>
      <c r="Q18" s="183"/>
      <c r="R18" s="170" t="str" cm="1">
        <f t="array" ref="R18">_xlfn.XLOOKUP(1,(ANOVA!$L$2:$L$160=R$4)*(ANOVA!$Q$2:$Q$401=R$5)*(ANOVA!$M$2:$M$401=R$3),ANOVA!$B$2:$B$401,"")</f>
        <v/>
      </c>
      <c r="S18" s="169"/>
      <c r="T18" s="195" t="str" cm="1">
        <f t="array" ref="T18">_xlfn.XLOOKUP(1,(ANOVA!$L$2:$L$160=T$4)*(ANOVA!$Q$2:$Q$401=T$5)*(ANOVA!$M$2:$M$401=T$3),ANOVA!$B$2:$B$401,"")</f>
        <v/>
      </c>
      <c r="U18" s="183"/>
    </row>
    <row r="19" spans="1:21" ht="15" x14ac:dyDescent="0.45">
      <c r="A19" s="34" t="s">
        <v>129</v>
      </c>
      <c r="B19" s="134"/>
      <c r="C19" s="134"/>
      <c r="D19" s="22"/>
      <c r="E19" s="184" cm="1">
        <f t="array" ref="E19">_xlfn.XLOOKUP(1,(ANOVA!$L$2:$L$160=E$4)*(ANOVA!$Q$2:$Q$401=E$5)*(ANOVA!$M$2:$M$401=E$3),ANOVA!$C$2:$C$401,"")</f>
        <v>15.6</v>
      </c>
      <c r="F19" s="185"/>
      <c r="G19" s="196" cm="1">
        <f t="array" ref="G19">_xlfn.XLOOKUP(1,(ANOVA!$L$2:$L$160=G$4)*(ANOVA!$Q$2:$Q$401=G$5)*(ANOVA!$M$2:$M$401=G$3),ANOVA!$C$2:$C$401,"")</f>
        <v>0.81</v>
      </c>
      <c r="H19" s="185"/>
      <c r="I19" s="171" cm="1">
        <f t="array" ref="I19">_xlfn.XLOOKUP(1,(ANOVA!$L$2:$L$160=I$4)*(ANOVA!$Q$2:$Q$401=I$5)*(ANOVA!$M$2:$M$401=I$3),ANOVA!$C$2:$C$401,"")</f>
        <v>0.96</v>
      </c>
      <c r="J19" s="172"/>
      <c r="K19" s="184" cm="1">
        <f t="array" ref="K19">_xlfn.XLOOKUP(1,(ANOVA!$L$2:$L$160=K$4)*(ANOVA!$Q$2:$Q$401=K$5)*(ANOVA!$M$2:$M$401=K$3),ANOVA!$C$2:$C$401,"")</f>
        <v>3.62</v>
      </c>
      <c r="L19" s="185"/>
      <c r="M19" s="171" cm="1">
        <f t="array" ref="M19">_xlfn.XLOOKUP(1,(ANOVA!$L$2:$L$160=M$4)*(ANOVA!$Q$2:$Q$401=M$5)*(ANOVA!$M$2:$M$401=M$3),ANOVA!$C$2:$C$401,"")</f>
        <v>3.7</v>
      </c>
      <c r="N19" s="172"/>
      <c r="O19" s="284" cm="1">
        <f t="array" ref="O19">_xlfn.XLOOKUP(1,(ANOVA!$L$2:$L$160=O$4)*(ANOVA!$Q$2:$Q$401=O$5)*(ANOVA!$M$2:$M$401=O$3),ANOVA!$C$2:$C$401,"")</f>
        <v>0</v>
      </c>
      <c r="P19" s="196" t="str" cm="1">
        <f t="array" ref="P19">_xlfn.XLOOKUP(1,(ANOVA!$L$2:$L$160=P$4)*(ANOVA!$Q$2:$Q$401=P$5)*(ANOVA!$M$2:$M$401=P$3),ANOVA!$C$2:$C$401,"")</f>
        <v/>
      </c>
      <c r="Q19" s="185"/>
      <c r="R19" s="173" t="str" cm="1">
        <f t="array" ref="R19">_xlfn.XLOOKUP(1,(ANOVA!$L$2:$L$160=R$4)*(ANOVA!$Q$2:$Q$401=R$5)*(ANOVA!$M$2:$M$401=R$3),ANOVA!$C$2:$C$401,"")</f>
        <v/>
      </c>
      <c r="S19" s="172"/>
      <c r="T19" s="196" t="str" cm="1">
        <f t="array" ref="T19">_xlfn.XLOOKUP(1,(ANOVA!$L$2:$L$160=T$4)*(ANOVA!$Q$2:$Q$401=T$5)*(ANOVA!$M$2:$M$401=T$3),ANOVA!$C$2:$C$401,"")</f>
        <v/>
      </c>
      <c r="U19" s="185"/>
    </row>
    <row r="20" spans="1:21" x14ac:dyDescent="0.3">
      <c r="A20" s="34" t="s">
        <v>130</v>
      </c>
      <c r="B20" s="134"/>
      <c r="C20" s="134"/>
      <c r="D20" s="22"/>
      <c r="E20" s="184" cm="1">
        <f t="array" ref="E20">_xlfn.XLOOKUP(1,(ANOVA!$L$2:$L$160=E$4)*(ANOVA!$Q$2:$Q$401=E$5)*(ANOVA!$M$2:$M$401=E$3),ANOVA!$D$2:$D$401,"")</f>
        <v>9.6291210418999995</v>
      </c>
      <c r="F20" s="185"/>
      <c r="G20" s="184" cm="1">
        <f t="array" ref="G20">_xlfn.XLOOKUP(1,(ANOVA!$L$2:$L$160=G$4)*(ANOVA!$Q$2:$Q$401=G$5)*(ANOVA!$M$2:$M$401=G$3),ANOVA!$D$2:$D$401,"")</f>
        <v>4.8075347666999999</v>
      </c>
      <c r="H20" s="185"/>
      <c r="I20" s="171" cm="1">
        <f t="array" ref="I20">_xlfn.XLOOKUP(1,(ANOVA!$L$2:$L$160=I$4)*(ANOVA!$Q$2:$Q$401=I$5)*(ANOVA!$M$2:$M$401=I$3),ANOVA!$D$2:$D$401,"")</f>
        <v>1.3057846512</v>
      </c>
      <c r="J20" s="172"/>
      <c r="K20" s="184" cm="1">
        <f t="array" ref="K20">_xlfn.XLOOKUP(1,(ANOVA!$L$2:$L$160=K$4)*(ANOVA!$Q$2:$Q$401=K$5)*(ANOVA!$M$2:$M$401=K$3),ANOVA!$D$2:$D$401,"")</f>
        <v>5.3038544474</v>
      </c>
      <c r="L20" s="185"/>
      <c r="M20" s="171" cm="1">
        <f t="array" ref="M20">_xlfn.XLOOKUP(1,(ANOVA!$L$2:$L$160=M$4)*(ANOVA!$Q$2:$Q$401=M$5)*(ANOVA!$M$2:$M$401=M$3),ANOVA!$D$2:$D$401,"")</f>
        <v>9.9769340419999999</v>
      </c>
      <c r="N20" s="172"/>
      <c r="O20" s="284" cm="1">
        <f t="array" ref="O20">_xlfn.XLOOKUP(1,(ANOVA!$L$2:$L$160=O$4)*(ANOVA!$Q$2:$Q$401=O$5)*(ANOVA!$M$2:$M$401=O$3),ANOVA!$D$2:$D$401,"")</f>
        <v>0</v>
      </c>
      <c r="P20" s="196" t="str" cm="1">
        <f t="array" ref="P20">_xlfn.XLOOKUP(1,(ANOVA!$L$2:$L$160=P$4)*(ANOVA!$Q$2:$Q$401=P$5)*(ANOVA!$M$2:$M$401=P$3),ANOVA!$D$2:$D$401,"")</f>
        <v/>
      </c>
      <c r="Q20" s="185"/>
      <c r="R20" s="173" t="str" cm="1">
        <f t="array" ref="R20">_xlfn.XLOOKUP(1,(ANOVA!$L$2:$L$160=R$4)*(ANOVA!$Q$2:$Q$401=R$5)*(ANOVA!$M$2:$M$401=R$3),ANOVA!$D$2:$D$401,"")</f>
        <v/>
      </c>
      <c r="S20" s="172"/>
      <c r="T20" s="196" t="str" cm="1">
        <f t="array" ref="T20">_xlfn.XLOOKUP(1,(ANOVA!$L$2:$L$160=T$4)*(ANOVA!$Q$2:$Q$401=T$5)*(ANOVA!$M$2:$M$401=T$3),ANOVA!$D$2:$D$401,"")</f>
        <v/>
      </c>
      <c r="U20" s="185"/>
    </row>
    <row r="21" spans="1:21" ht="12.9" thickBot="1" x14ac:dyDescent="0.35">
      <c r="A21" s="159" t="s">
        <v>83</v>
      </c>
      <c r="B21" s="160"/>
      <c r="C21" s="160"/>
      <c r="D21" s="158"/>
      <c r="E21" s="186">
        <v>8</v>
      </c>
      <c r="F21" s="187"/>
      <c r="G21" s="186">
        <v>8</v>
      </c>
      <c r="H21" s="187"/>
      <c r="I21" s="189">
        <v>7</v>
      </c>
      <c r="J21" s="188"/>
      <c r="K21" s="186">
        <v>6</v>
      </c>
      <c r="L21" s="187"/>
      <c r="M21" s="189">
        <v>6</v>
      </c>
      <c r="N21" s="188"/>
      <c r="O21" s="193">
        <v>6</v>
      </c>
      <c r="P21" s="186">
        <v>1</v>
      </c>
      <c r="Q21" s="187"/>
      <c r="R21" s="189">
        <v>1</v>
      </c>
      <c r="S21" s="188"/>
      <c r="T21" s="186">
        <v>1</v>
      </c>
      <c r="U21" s="187"/>
    </row>
    <row r="22" spans="1:21" x14ac:dyDescent="0.3">
      <c r="A22" s="6"/>
      <c r="B22" s="7"/>
      <c r="C22" s="7"/>
      <c r="D22" s="6"/>
      <c r="E22" s="68"/>
      <c r="F22" s="58"/>
      <c r="G22" s="73"/>
      <c r="H22" s="63"/>
      <c r="I22" s="74"/>
      <c r="J22" s="40"/>
      <c r="M22" s="78"/>
      <c r="N22" s="66"/>
      <c r="O22" s="10"/>
      <c r="P22" s="74"/>
      <c r="Q22" s="40"/>
      <c r="R22" s="74"/>
      <c r="S22" s="40"/>
      <c r="T22" s="74"/>
      <c r="U22" s="40"/>
    </row>
    <row r="23" spans="1:21" x14ac:dyDescent="0.3">
      <c r="A23" s="9"/>
      <c r="B23" s="7"/>
      <c r="C23" s="7"/>
      <c r="D23" s="6"/>
      <c r="E23" s="38"/>
      <c r="F23" s="39"/>
      <c r="I23" s="74"/>
      <c r="J23" s="40"/>
      <c r="K23" s="78"/>
      <c r="L23" s="66"/>
      <c r="M23" s="74"/>
      <c r="N23" s="40"/>
      <c r="O23" s="3"/>
      <c r="P23" s="74"/>
      <c r="Q23" s="40"/>
      <c r="R23" s="74"/>
      <c r="S23" s="40"/>
      <c r="T23" s="74"/>
      <c r="U23" s="40"/>
    </row>
    <row r="24" spans="1:21" ht="12.75" customHeight="1" x14ac:dyDescent="0.3">
      <c r="A24" s="9"/>
      <c r="B24" s="7"/>
      <c r="C24" s="7"/>
      <c r="D24" s="6"/>
      <c r="E24" s="38"/>
      <c r="F24" s="39"/>
      <c r="I24" s="74"/>
      <c r="J24" s="40"/>
      <c r="K24" s="79"/>
      <c r="L24" s="7"/>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ht="12.75" customHeight="1" x14ac:dyDescent="0.3">
      <c r="A26" s="9"/>
      <c r="B26" s="7"/>
      <c r="C26" s="7"/>
      <c r="D26" s="6"/>
      <c r="E26" s="38"/>
      <c r="F26" s="39"/>
      <c r="I26" s="74"/>
      <c r="J26" s="40"/>
      <c r="M26" s="74"/>
      <c r="N26" s="40"/>
      <c r="O26" s="3"/>
      <c r="P26" s="74"/>
      <c r="Q26" s="40"/>
      <c r="R26" s="74"/>
      <c r="S26" s="40"/>
      <c r="T26" s="74"/>
      <c r="U26" s="40"/>
    </row>
    <row r="27" spans="1:21" ht="12.75" customHeight="1" x14ac:dyDescent="0.3">
      <c r="A27" s="9"/>
      <c r="B27" s="7"/>
      <c r="C27" s="7"/>
      <c r="D27" s="6"/>
      <c r="E27" s="38"/>
      <c r="F27" s="39"/>
      <c r="I27" s="74"/>
      <c r="J27" s="40"/>
      <c r="M27" s="74"/>
      <c r="N27" s="40"/>
      <c r="O27" s="3"/>
      <c r="P27" s="74"/>
      <c r="Q27" s="40"/>
      <c r="R27" s="74"/>
      <c r="S27" s="40"/>
      <c r="T27" s="74"/>
      <c r="U27" s="40"/>
    </row>
    <row r="28" spans="1:21" ht="12.75" customHeight="1" x14ac:dyDescent="0.3">
      <c r="A28" s="9"/>
      <c r="B28" s="7"/>
      <c r="C28" s="7"/>
      <c r="D28" s="6"/>
      <c r="E28" s="38"/>
      <c r="F28" s="39"/>
      <c r="I28" s="74"/>
      <c r="J28" s="40"/>
      <c r="M28" s="74"/>
      <c r="N28" s="40"/>
      <c r="O28" s="3"/>
      <c r="P28" s="74"/>
      <c r="Q28" s="40"/>
      <c r="R28" s="74"/>
      <c r="S28" s="40"/>
      <c r="T28" s="74"/>
      <c r="U28" s="40"/>
    </row>
    <row r="29" spans="1:21" x14ac:dyDescent="0.3">
      <c r="A29" s="9"/>
      <c r="B29" s="7"/>
      <c r="C29" s="7"/>
      <c r="D29" s="6"/>
      <c r="E29" s="38"/>
      <c r="F29" s="39"/>
      <c r="I29" s="74"/>
      <c r="J29" s="40"/>
      <c r="M29" s="74"/>
      <c r="N29" s="40"/>
      <c r="O29" s="3"/>
      <c r="P29" s="74"/>
      <c r="Q29" s="40"/>
      <c r="R29" s="74"/>
      <c r="S29" s="40"/>
      <c r="T29" s="74"/>
      <c r="U29" s="40"/>
    </row>
    <row r="30" spans="1:21" s="1" customFormat="1" x14ac:dyDescent="0.3">
      <c r="A30" s="8"/>
      <c r="B30" s="7"/>
      <c r="C30" s="7"/>
      <c r="D30" s="6"/>
      <c r="E30" s="69"/>
      <c r="F30" s="59"/>
      <c r="H30" s="64"/>
      <c r="I30" s="74"/>
      <c r="J30" s="40"/>
      <c r="K30" s="75"/>
      <c r="L30" s="64"/>
      <c r="M30" s="75"/>
      <c r="N30" s="64"/>
      <c r="O30" s="3"/>
      <c r="P30" s="74"/>
      <c r="Q30" s="40"/>
      <c r="R30" s="74"/>
      <c r="S30" s="40"/>
      <c r="T30" s="74"/>
      <c r="U30" s="40"/>
    </row>
    <row r="31" spans="1:21" s="1" customFormat="1" x14ac:dyDescent="0.3">
      <c r="A31" s="9"/>
      <c r="B31" s="7"/>
      <c r="C31" s="7"/>
      <c r="D31" s="6"/>
      <c r="E31" s="38"/>
      <c r="F31" s="39"/>
      <c r="G31" s="75"/>
      <c r="H31" s="40"/>
      <c r="I31" s="71"/>
      <c r="J31" s="11"/>
      <c r="K31" s="74"/>
      <c r="L31" s="40"/>
      <c r="M31" s="74"/>
      <c r="N31" s="40"/>
      <c r="O31" s="3"/>
      <c r="P31" s="71"/>
      <c r="Q31" s="11"/>
      <c r="R31" s="71"/>
      <c r="S31" s="11"/>
      <c r="T31" s="71"/>
      <c r="U31" s="11"/>
    </row>
    <row r="32" spans="1:21" s="1" customFormat="1" ht="14.15" x14ac:dyDescent="0.3">
      <c r="A32" s="4"/>
      <c r="B32" s="7"/>
      <c r="C32" s="7"/>
      <c r="D32" s="6"/>
      <c r="E32" s="70"/>
      <c r="F32" s="60"/>
      <c r="G32" s="76"/>
      <c r="H32" s="65"/>
      <c r="I32" s="71"/>
      <c r="J32" s="11"/>
      <c r="K32" s="76"/>
      <c r="L32" s="65"/>
      <c r="M32" s="80"/>
      <c r="N32" s="67"/>
      <c r="O32" s="2"/>
      <c r="P32" s="71"/>
      <c r="Q32" s="11"/>
      <c r="R32" s="71"/>
      <c r="S32" s="11"/>
      <c r="T32" s="71"/>
      <c r="U32" s="11"/>
    </row>
    <row r="33" spans="1:21" s="1" customFormat="1" x14ac:dyDescent="0.3">
      <c r="A33"/>
      <c r="B33" s="46"/>
      <c r="C33" s="46"/>
      <c r="D33" s="13"/>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71"/>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row r="36" spans="1:21" s="1" customFormat="1" x14ac:dyDescent="0.3">
      <c r="A36"/>
      <c r="B36" s="40"/>
      <c r="C36" s="40"/>
      <c r="E36" s="71"/>
      <c r="F36" s="11"/>
      <c r="G36" s="74"/>
      <c r="H36" s="40"/>
      <c r="I36" s="71"/>
      <c r="J36" s="11"/>
      <c r="K36" s="74"/>
      <c r="L36" s="40"/>
      <c r="M36" s="80"/>
      <c r="N36" s="67"/>
      <c r="O36" s="2"/>
      <c r="P36" s="71"/>
      <c r="Q36" s="11"/>
      <c r="R36" s="71"/>
      <c r="S36" s="11"/>
      <c r="T36" s="71"/>
      <c r="U36" s="11"/>
    </row>
    <row r="37" spans="1:21" s="1" customFormat="1" x14ac:dyDescent="0.3">
      <c r="A37"/>
      <c r="B37" s="40"/>
      <c r="C37" s="40"/>
      <c r="E37" s="71"/>
      <c r="F37" s="11"/>
      <c r="G37" s="74"/>
      <c r="H37" s="40"/>
      <c r="I37" s="71"/>
      <c r="J37" s="11"/>
      <c r="K37" s="74"/>
      <c r="L37" s="40"/>
      <c r="M37" s="80"/>
      <c r="N37" s="67"/>
      <c r="O37" s="2"/>
      <c r="P37" s="165" t="s">
        <v>19</v>
      </c>
      <c r="Q37" s="11"/>
      <c r="R37" s="71"/>
      <c r="S37" s="11"/>
      <c r="T37" s="71"/>
      <c r="U37" s="11"/>
    </row>
    <row r="38" spans="1:21" s="1" customFormat="1" x14ac:dyDescent="0.3">
      <c r="A38"/>
      <c r="B38" s="40"/>
      <c r="C38" s="40"/>
      <c r="E38" s="71"/>
      <c r="F38" s="11"/>
      <c r="G38" s="74"/>
      <c r="H38" s="40"/>
      <c r="I38" s="71"/>
      <c r="J38" s="11"/>
      <c r="K38" s="74"/>
      <c r="L38" s="40"/>
      <c r="M38" s="80"/>
      <c r="N38" s="67"/>
      <c r="O38" s="2"/>
      <c r="P38" s="71"/>
      <c r="Q38" s="11"/>
      <c r="R38" s="71"/>
      <c r="S38" s="11"/>
      <c r="T38" s="71"/>
      <c r="U38" s="11"/>
    </row>
  </sheetData>
  <sortState xmlns:xlrd2="http://schemas.microsoft.com/office/spreadsheetml/2017/richdata2" ref="A6:U16">
    <sortCondition descending="1" ref="E6:E16"/>
  </sortState>
  <mergeCells count="9">
    <mergeCell ref="A1:U1"/>
    <mergeCell ref="E2:F2"/>
    <mergeCell ref="G2:H2"/>
    <mergeCell ref="I2:J2"/>
    <mergeCell ref="K2:L2"/>
    <mergeCell ref="M2:N2"/>
    <mergeCell ref="P2:Q2"/>
    <mergeCell ref="R2:S2"/>
    <mergeCell ref="T2:U2"/>
  </mergeCells>
  <conditionalFormatting sqref="A6:D16">
    <cfRule type="expression" dxfId="851" priority="1">
      <formula>MOD(ROW(),2)=0</formula>
    </cfRule>
  </conditionalFormatting>
  <conditionalFormatting sqref="E6:E16">
    <cfRule type="top10" dxfId="850" priority="1946" percent="1" rank="25"/>
    <cfRule type="aboveAverage" dxfId="849" priority="1947" stopIfTrue="1"/>
  </conditionalFormatting>
  <conditionalFormatting sqref="E6:U16">
    <cfRule type="expression" dxfId="848" priority="1957">
      <formula>MOD(ROW(),2)=0</formula>
    </cfRule>
  </conditionalFormatting>
  <conditionalFormatting sqref="F6:F16 H6:H16 J6:J16 L6:L16 N6:N16 Q6:Q16 S6:S16 U6:U16">
    <cfRule type="containsText" priority="2" stopIfTrue="1" operator="containsText" text="AA">
      <formula>NOT(ISERROR(SEARCH("AA",F6)))</formula>
    </cfRule>
    <cfRule type="containsText" dxfId="847" priority="3" stopIfTrue="1" operator="containsText" text="A">
      <formula>NOT(ISERROR(SEARCH("A",F6)))</formula>
    </cfRule>
  </conditionalFormatting>
  <conditionalFormatting sqref="G6:G16">
    <cfRule type="top10" dxfId="846" priority="1948" percent="1" rank="25"/>
    <cfRule type="aboveAverage" dxfId="845" priority="1949" stopIfTrue="1"/>
  </conditionalFormatting>
  <conditionalFormatting sqref="I6:I16">
    <cfRule type="top10" dxfId="844" priority="1950" percent="1" rank="25"/>
    <cfRule type="aboveAverage" dxfId="843" priority="1951" stopIfTrue="1"/>
  </conditionalFormatting>
  <conditionalFormatting sqref="K6:K16">
    <cfRule type="top10" dxfId="842" priority="1952" percent="1" rank="25"/>
    <cfRule type="aboveAverage" dxfId="841" priority="1953" stopIfTrue="1"/>
  </conditionalFormatting>
  <conditionalFormatting sqref="M6:M16">
    <cfRule type="top10" dxfId="840" priority="1954" percent="1" rank="25"/>
    <cfRule type="aboveAverage" dxfId="839" priority="1955" stopIfTrue="1"/>
  </conditionalFormatting>
  <conditionalFormatting sqref="O6:O16">
    <cfRule type="top10" dxfId="838" priority="4" stopIfTrue="1" percent="1" rank="25"/>
    <cfRule type="aboveAverage" dxfId="837" priority="1956" stopIfTrue="1"/>
  </conditionalFormatting>
  <conditionalFormatting sqref="P6:P16">
    <cfRule type="top10" dxfId="836" priority="1958" percent="1" rank="25"/>
    <cfRule type="aboveAverage" dxfId="835" priority="1959" stopIfTrue="1"/>
  </conditionalFormatting>
  <conditionalFormatting sqref="R6:R16">
    <cfRule type="top10" dxfId="834" priority="1960" percent="1" rank="25"/>
    <cfRule type="aboveAverage" dxfId="833" priority="1961" stopIfTrue="1"/>
  </conditionalFormatting>
  <conditionalFormatting sqref="T6:T16">
    <cfRule type="top10" dxfId="832" priority="1962" percent="1" rank="25"/>
    <cfRule type="aboveAverage" dxfId="831" priority="1963" stopIfTrue="1"/>
  </conditionalFormatting>
  <pageMargins left="0.5" right="0.5" top="0.5" bottom="0.5" header="0.3" footer="0.3"/>
  <pageSetup paperSize="5" scale="8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AAAE4-DB8D-44B5-B433-D4CEC7DB40DD}">
  <sheetPr>
    <tabColor theme="6" tint="0.59999389629810485"/>
    <pageSetUpPr fitToPage="1"/>
  </sheetPr>
  <dimension ref="A1:AJ32"/>
  <sheetViews>
    <sheetView zoomScaleNormal="100" workbookViewId="0">
      <selection activeCell="F6" sqref="F6:F16"/>
    </sheetView>
  </sheetViews>
  <sheetFormatPr defaultColWidth="9.07421875" defaultRowHeight="12.45" x14ac:dyDescent="0.3"/>
  <cols>
    <col min="1" max="1" width="30.61328125" style="30" customWidth="1"/>
    <col min="2" max="3" width="17.23046875" style="139" customWidth="1"/>
    <col min="4" max="4" width="8.61328125" style="139" customWidth="1"/>
    <col min="5" max="5" width="10.61328125" style="30" customWidth="1"/>
    <col min="6" max="6" width="5.07421875" style="87" customWidth="1"/>
    <col min="7" max="7" width="5.07421875" style="86" customWidth="1"/>
    <col min="8" max="9" width="5.07421875" style="85" customWidth="1"/>
    <col min="10" max="11" width="5.61328125" style="85" customWidth="1"/>
    <col min="12" max="23" width="5.07421875" style="85" customWidth="1"/>
    <col min="24" max="25" width="5.07421875" style="85" hidden="1" customWidth="1"/>
    <col min="26" max="26" width="9.07421875" style="30" customWidth="1"/>
    <col min="27" max="36" width="9.07421875" style="30" hidden="1" customWidth="1"/>
    <col min="37" max="16384" width="9.07421875" style="30"/>
  </cols>
  <sheetData>
    <row r="1" spans="1:36" ht="30" customHeight="1" thickBot="1" x14ac:dyDescent="0.35">
      <c r="A1" s="301" t="s">
        <v>348</v>
      </c>
      <c r="B1" s="301"/>
      <c r="C1" s="301"/>
      <c r="D1" s="301"/>
      <c r="E1" s="301"/>
      <c r="F1" s="301"/>
      <c r="G1" s="301"/>
      <c r="H1" s="301"/>
      <c r="I1" s="301"/>
      <c r="J1" s="301"/>
      <c r="K1" s="301"/>
      <c r="L1" s="301"/>
      <c r="M1" s="301"/>
      <c r="N1" s="301"/>
      <c r="O1" s="301"/>
      <c r="P1" s="301"/>
      <c r="Q1" s="301"/>
      <c r="R1" s="301"/>
      <c r="S1" s="301"/>
      <c r="T1" s="301"/>
      <c r="U1" s="301"/>
      <c r="V1" s="301"/>
      <c r="W1" s="301"/>
      <c r="X1" s="301"/>
      <c r="Y1" s="301"/>
    </row>
    <row r="2" spans="1:36" ht="41.25" customHeight="1" x14ac:dyDescent="0.3">
      <c r="A2" s="24" t="s">
        <v>95</v>
      </c>
      <c r="B2" s="133" t="s">
        <v>93</v>
      </c>
      <c r="C2" s="133" t="s">
        <v>94</v>
      </c>
      <c r="D2" s="236" t="s">
        <v>153</v>
      </c>
      <c r="E2" s="99"/>
      <c r="F2" s="302" t="s">
        <v>34</v>
      </c>
      <c r="G2" s="303"/>
      <c r="H2" s="302" t="s">
        <v>50</v>
      </c>
      <c r="I2" s="303"/>
      <c r="J2" s="302" t="s">
        <v>91</v>
      </c>
      <c r="K2" s="303"/>
      <c r="L2" s="302" t="s">
        <v>51</v>
      </c>
      <c r="M2" s="304"/>
      <c r="N2" s="302" t="s">
        <v>52</v>
      </c>
      <c r="O2" s="303"/>
      <c r="P2" s="302" t="s">
        <v>82</v>
      </c>
      <c r="Q2" s="304"/>
      <c r="R2" s="302" t="s">
        <v>53</v>
      </c>
      <c r="S2" s="303"/>
      <c r="T2" s="302" t="s">
        <v>54</v>
      </c>
      <c r="U2" s="303"/>
      <c r="V2" s="302" t="s">
        <v>55</v>
      </c>
      <c r="W2" s="303"/>
      <c r="X2" s="302" t="s">
        <v>84</v>
      </c>
      <c r="Y2" s="303"/>
      <c r="AA2" s="30" t="s">
        <v>118</v>
      </c>
      <c r="AB2" s="30" t="s">
        <v>119</v>
      </c>
      <c r="AC2" s="30" t="s">
        <v>120</v>
      </c>
      <c r="AD2" s="30" t="s">
        <v>121</v>
      </c>
      <c r="AE2" s="30" t="s">
        <v>122</v>
      </c>
      <c r="AF2" s="30" t="s">
        <v>123</v>
      </c>
      <c r="AG2" s="30" t="s">
        <v>124</v>
      </c>
      <c r="AH2" s="30" t="s">
        <v>125</v>
      </c>
      <c r="AI2" s="30" t="s">
        <v>126</v>
      </c>
    </row>
    <row r="3" spans="1:36" ht="12.15" customHeight="1" x14ac:dyDescent="0.3">
      <c r="A3" s="232"/>
      <c r="B3" s="233"/>
      <c r="C3" s="233"/>
      <c r="D3" s="234"/>
      <c r="E3" s="232"/>
      <c r="F3" s="226" t="s">
        <v>219</v>
      </c>
      <c r="G3" s="235"/>
      <c r="H3" s="226" t="s">
        <v>219</v>
      </c>
      <c r="I3" s="129"/>
      <c r="J3" s="226" t="s">
        <v>219</v>
      </c>
      <c r="K3" s="129"/>
      <c r="L3" s="226" t="s">
        <v>219</v>
      </c>
      <c r="M3" s="222"/>
      <c r="N3" s="226" t="s">
        <v>219</v>
      </c>
      <c r="O3" s="129"/>
      <c r="P3" s="226" t="s">
        <v>219</v>
      </c>
      <c r="Q3" s="222"/>
      <c r="R3" s="226" t="s">
        <v>219</v>
      </c>
      <c r="S3" s="129"/>
      <c r="T3" s="226" t="s">
        <v>219</v>
      </c>
      <c r="U3" s="129"/>
      <c r="V3" s="226" t="s">
        <v>219</v>
      </c>
      <c r="W3" s="129"/>
      <c r="X3" s="226" t="s">
        <v>219</v>
      </c>
      <c r="Y3" s="129"/>
    </row>
    <row r="4" spans="1:36" ht="12.15" customHeight="1" x14ac:dyDescent="0.3">
      <c r="A4" s="232"/>
      <c r="B4" s="233"/>
      <c r="C4" s="233"/>
      <c r="D4" s="234"/>
      <c r="E4" s="232"/>
      <c r="F4" s="226" t="s">
        <v>106</v>
      </c>
      <c r="G4" s="235"/>
      <c r="H4" s="226" t="s">
        <v>191</v>
      </c>
      <c r="I4" s="129"/>
      <c r="J4" s="226" t="s">
        <v>100</v>
      </c>
      <c r="K4" s="129"/>
      <c r="L4" s="226" t="s">
        <v>150</v>
      </c>
      <c r="M4" s="222"/>
      <c r="N4" s="226" t="s">
        <v>192</v>
      </c>
      <c r="O4" s="129"/>
      <c r="P4" s="226" t="s">
        <v>195</v>
      </c>
      <c r="Q4" s="222"/>
      <c r="R4" s="226" t="s">
        <v>193</v>
      </c>
      <c r="S4" s="129"/>
      <c r="T4" s="226" t="s">
        <v>194</v>
      </c>
      <c r="U4" s="129"/>
      <c r="V4" s="226" t="s">
        <v>196</v>
      </c>
      <c r="W4" s="129"/>
      <c r="X4" s="226" t="s">
        <v>248</v>
      </c>
      <c r="Y4" s="129"/>
    </row>
    <row r="5" spans="1:36" ht="12.15" customHeight="1" x14ac:dyDescent="0.3">
      <c r="A5" s="98" t="s">
        <v>33</v>
      </c>
      <c r="B5" s="135" t="s">
        <v>59</v>
      </c>
      <c r="C5" s="135" t="s">
        <v>60</v>
      </c>
      <c r="D5" s="207"/>
      <c r="E5" s="97"/>
      <c r="F5" s="226" t="s">
        <v>234</v>
      </c>
      <c r="G5" s="96"/>
      <c r="H5" s="226" t="s">
        <v>234</v>
      </c>
      <c r="I5" s="95"/>
      <c r="J5" s="226" t="s">
        <v>234</v>
      </c>
      <c r="K5" s="95"/>
      <c r="L5" s="226" t="s">
        <v>234</v>
      </c>
      <c r="M5" s="221"/>
      <c r="N5" s="226" t="s">
        <v>234</v>
      </c>
      <c r="O5" s="95"/>
      <c r="P5" s="226" t="s">
        <v>234</v>
      </c>
      <c r="Q5" s="221"/>
      <c r="R5" s="226" t="s">
        <v>234</v>
      </c>
      <c r="S5" s="95"/>
      <c r="T5" s="226" t="s">
        <v>234</v>
      </c>
      <c r="U5" s="95"/>
      <c r="V5" s="226" t="s">
        <v>234</v>
      </c>
      <c r="W5" s="95"/>
      <c r="X5" s="226" t="s">
        <v>234</v>
      </c>
      <c r="Y5" s="95"/>
    </row>
    <row r="6" spans="1:36" ht="12.75" customHeight="1" x14ac:dyDescent="0.3">
      <c r="A6" s="50" t="str">
        <f t="shared" ref="A6:A16" si="0">VLOOKUP(E6,VL_2020,2,FALSE)</f>
        <v>Revere 1839 </v>
      </c>
      <c r="B6" s="130" t="str">
        <f t="shared" ref="B6:B16" si="1">VLOOKUP(E6,VL_2020,3,FALSE)</f>
        <v>RR</v>
      </c>
      <c r="C6" s="130" t="str">
        <f t="shared" ref="C6:C16" si="2">VLOOKUP(E6,VL_2020,4,FALSE)</f>
        <v>TRE</v>
      </c>
      <c r="D6" s="208">
        <f t="shared" ref="D6:D16" si="3">AJ6</f>
        <v>0.75</v>
      </c>
      <c r="E6" s="273" t="s">
        <v>301</v>
      </c>
      <c r="F6" s="199" cm="1">
        <f t="array" ref="F6">_xlfn.XLOOKUP(1,(LSM!$A$2:$A$370=F$4)*(LSM!$T$2:$T$370=F$5)*(LSM!$B$2:$B$370=$E6),LSM!$C$2:$C$370,"")</f>
        <v>251.36</v>
      </c>
      <c r="G6" s="152" t="str" cm="1">
        <f t="array" ref="G6">_xlfn.XLOOKUP(1,(LSM!$A$2:$A$370=F$4)*(LSM!$T$2:$T$370=F$5)*(LSM!$B$2:$B$370=$E6),LSM!$D$2:$D$370,"")</f>
        <v>A</v>
      </c>
      <c r="H6" s="199" cm="1">
        <f t="array" ref="H6">_xlfn.XLOOKUP(1,(LSM!$A$2:$A$370=H$4)*(LSM!$T$2:$T$370=H$5)*(LSM!$B$2:$B$370=$E6),LSM!$C$2:$C$370,"")</f>
        <v>295.82</v>
      </c>
      <c r="I6" s="152" t="str" cm="1">
        <f t="array" ref="I6">_xlfn.XLOOKUP(1,(LSM!$A$2:$A$370=H$4)*(LSM!$T$2:$T$370=H$5)*(LSM!$B$2:$B$370=$E6),LSM!$D$2:$D$370,"")</f>
        <v>A</v>
      </c>
      <c r="J6" s="199" cm="1">
        <f t="array" ref="J6">_xlfn.XLOOKUP(1,(LSM!$A$2:$A$370=J$4)*(LSM!$T$2:$T$370=J$5)*(LSM!$B$2:$B$370=$E6),LSM!$C$2:$C$370,"")</f>
        <v>312.25</v>
      </c>
      <c r="K6" s="152" t="str" cm="1">
        <f t="array" ref="K6">_xlfn.XLOOKUP(1,(LSM!$A$2:$A$370=J$4)*(LSM!$T$2:$T$370=J$5)*(LSM!$B$2:$B$370=$E6),LSM!$D$2:$D$370,"")</f>
        <v>A</v>
      </c>
      <c r="L6" s="199" cm="1">
        <f t="array" ref="L6">_xlfn.XLOOKUP(1,(LSM!$A$2:$A$370=L$4)*(LSM!$T$2:$T$370=L$5)*(LSM!$B$2:$B$370=$E6),LSM!$C$2:$C$370,"")</f>
        <v>221.57</v>
      </c>
      <c r="M6" s="211" t="str" cm="1">
        <f t="array" ref="M6">_xlfn.XLOOKUP(1,(LSM!$A$2:$A$370=L$4)*(LSM!$T$2:$T$370=L$5)*(LSM!$B$2:$B$370=$E6),LSM!$D$2:$D$370,"")</f>
        <v>A</v>
      </c>
      <c r="N6" s="199" cm="1">
        <f t="array" ref="N6">_xlfn.XLOOKUP(1,(LSM!$A$2:$A$370=N$4)*(LSM!$T$2:$T$370=N$5)*(LSM!$B$2:$B$370=$E6),LSM!$C$2:$C$370,"")</f>
        <v>214.24</v>
      </c>
      <c r="O6" s="152" t="str" cm="1">
        <f t="array" ref="O6">_xlfn.XLOOKUP(1,(LSM!$A$2:$A$370=N$4)*(LSM!$T$2:$T$370=N$5)*(LSM!$B$2:$B$370=$E6),LSM!$D$2:$D$370,"")</f>
        <v>A</v>
      </c>
      <c r="P6" s="199" cm="1">
        <f t="array" ref="P6">_xlfn.XLOOKUP(1,(LSM!$A$2:$A$370=P$4)*(LSM!$T$2:$T$370=P$5)*(LSM!$B$2:$B$370=$E6),LSM!$C$2:$C$370,"")</f>
        <v>199.63</v>
      </c>
      <c r="Q6" s="211" t="str" cm="1">
        <f t="array" ref="Q6">_xlfn.XLOOKUP(1,(LSM!$A$2:$A$370=P$4)*(LSM!$T$2:$T$370=P$5)*(LSM!$B$2:$B$370=$E6),LSM!$D$2:$D$370,"")</f>
        <v>A</v>
      </c>
      <c r="R6" s="199" cm="1">
        <f t="array" ref="R6">_xlfn.XLOOKUP(1,(LSM!$A$2:$A$370=R$4)*(LSM!$T$2:$T$370=R$5)*(LSM!$B$2:$B$370=$E6),LSM!$C$2:$C$370,"")</f>
        <v>260.83999999999997</v>
      </c>
      <c r="S6" s="152" t="str" cm="1">
        <f t="array" ref="S6">_xlfn.XLOOKUP(1,(LSM!$A$2:$A$370=R$4)*(LSM!$T$2:$T$370=R$5)*(LSM!$B$2:$B$370=$E6),LSM!$D$2:$D$370,"")</f>
        <v>A</v>
      </c>
      <c r="T6" s="199" cm="1">
        <f t="array" ref="T6">_xlfn.XLOOKUP(1,(LSM!$A$2:$A$370=T$4)*(LSM!$T$2:$T$370=T$5)*(LSM!$B$2:$B$370=$E6),LSM!$C$2:$C$370,"")</f>
        <v>264.73</v>
      </c>
      <c r="U6" s="152" t="str" cm="1">
        <f t="array" ref="U6">_xlfn.XLOOKUP(1,(LSM!$A$2:$A$370=T$4)*(LSM!$T$2:$T$370=T$5)*(LSM!$B$2:$B$370=$E6),LSM!$D$2:$D$370,"")</f>
        <v>B-D</v>
      </c>
      <c r="V6" s="199" cm="1">
        <f t="array" ref="V6">_xlfn.XLOOKUP(1,(LSM!$A$2:$A$370=V$4)*(LSM!$T$2:$T$370=V$5)*(LSM!$B$2:$B$370=$E6),LSM!$C$2:$C$370,"")</f>
        <v>241.78</v>
      </c>
      <c r="W6" s="152" t="str" cm="1">
        <f t="array" ref="W6">_xlfn.XLOOKUP(1,(LSM!$A$2:$A$370=V$4)*(LSM!$T$2:$T$370=V$5)*(LSM!$B$2:$B$370=$E6),LSM!$D$2:$D$370,"")</f>
        <v>A</v>
      </c>
      <c r="X6" s="199" t="str" cm="1">
        <f t="array" ref="X6">_xlfn.XLOOKUP(1,(LSM!$A$2:$A$370=X$4)*(LSM!$T$2:$T$370=X$5)*(LSM!$B$2:$B$370=$E6),LSM!$C$2:$C$370,"")</f>
        <v/>
      </c>
      <c r="Y6" s="152" t="str" cm="1">
        <f t="array" ref="Y6">_xlfn.XLOOKUP(1,(LSM!$A$2:$A$370=X$4)*(LSM!$T$2:$T$370=X$5)*(LSM!$B$2:$B$370=$E6),LSM!$D$2:$D$370,"")</f>
        <v/>
      </c>
      <c r="AA6" s="30">
        <f t="shared" ref="AA6:AA16" si="4">IF(H6&gt;H$17,1,0)</f>
        <v>1</v>
      </c>
      <c r="AB6" s="30">
        <f t="shared" ref="AB6:AB16" si="5">IF(J6&gt;J$17,1,0)</f>
        <v>1</v>
      </c>
      <c r="AC6" s="30">
        <f t="shared" ref="AC6:AC16" si="6">IF(L6&gt;L$17,1,0)</f>
        <v>0</v>
      </c>
      <c r="AD6" s="30">
        <f t="shared" ref="AD6:AD16" si="7">IF(N6&gt;N$17,1,0)</f>
        <v>1</v>
      </c>
      <c r="AE6" s="30">
        <f t="shared" ref="AE6:AE16" si="8">IF(P6&gt;P$17,1,0)</f>
        <v>1</v>
      </c>
      <c r="AF6" s="30">
        <f t="shared" ref="AF6:AF16" si="9">IF(R6&gt;R$17,1,0)</f>
        <v>1</v>
      </c>
      <c r="AG6" s="30">
        <f t="shared" ref="AG6:AG16" si="10">IF(T6&gt;T$17,1,0)</f>
        <v>0</v>
      </c>
      <c r="AH6" s="30">
        <f t="shared" ref="AH6:AH16" si="11">IF(V6&gt;V$17,1,0)</f>
        <v>1</v>
      </c>
      <c r="AJ6" s="30">
        <f t="shared" ref="AJ6:AJ16" si="12">SUM(AA6:AI6)/COUNT(AA6:AI6)</f>
        <v>0.75</v>
      </c>
    </row>
    <row r="7" spans="1:36" ht="12.75" customHeight="1" x14ac:dyDescent="0.3">
      <c r="A7" s="31" t="str">
        <f t="shared" si="0"/>
        <v>Gateway 3919TRE</v>
      </c>
      <c r="B7" s="131" t="str">
        <f t="shared" si="1"/>
        <v>RR</v>
      </c>
      <c r="C7" s="131" t="str">
        <f t="shared" si="2"/>
        <v>TRE</v>
      </c>
      <c r="D7" s="208">
        <f t="shared" si="3"/>
        <v>0.75</v>
      </c>
      <c r="E7" s="273" t="s">
        <v>297</v>
      </c>
      <c r="F7" s="176" cm="1">
        <f t="array" ref="F7">_xlfn.XLOOKUP(1,(LSM!$A$2:$A$370=F$4)*(LSM!$T$2:$T$370=F$5)*(LSM!$B$2:$B$370=$E7),LSM!$C$2:$C$370,"")</f>
        <v>246.64</v>
      </c>
      <c r="G7" s="153" t="str" cm="1">
        <f t="array" ref="G7">_xlfn.XLOOKUP(1,(LSM!$A$2:$A$370=F$4)*(LSM!$T$2:$T$370=F$5)*(LSM!$B$2:$B$370=$E7),LSM!$D$2:$D$370,"")</f>
        <v>AB</v>
      </c>
      <c r="H7" s="176" cm="1">
        <f t="array" ref="H7">_xlfn.XLOOKUP(1,(LSM!$A$2:$A$370=H$4)*(LSM!$T$2:$T$370=H$5)*(LSM!$B$2:$B$370=$E7),LSM!$C$2:$C$370,"")</f>
        <v>266.87</v>
      </c>
      <c r="I7" s="153" t="str" cm="1">
        <f t="array" ref="I7">_xlfn.XLOOKUP(1,(LSM!$A$2:$A$370=H$4)*(LSM!$T$2:$T$370=H$5)*(LSM!$B$2:$B$370=$E7),LSM!$D$2:$D$370,"")</f>
        <v>A</v>
      </c>
      <c r="J7" s="176" cm="1">
        <f t="array" ref="J7">_xlfn.XLOOKUP(1,(LSM!$A$2:$A$370=J$4)*(LSM!$T$2:$T$370=J$5)*(LSM!$B$2:$B$370=$E7),LSM!$C$2:$C$370,"")</f>
        <v>294.62</v>
      </c>
      <c r="K7" s="153" t="str" cm="1">
        <f t="array" ref="K7">_xlfn.XLOOKUP(1,(LSM!$A$2:$A$370=J$4)*(LSM!$T$2:$T$370=J$5)*(LSM!$B$2:$B$370=$E7),LSM!$D$2:$D$370,"")</f>
        <v>AB</v>
      </c>
      <c r="L7" s="176" cm="1">
        <f t="array" ref="L7">_xlfn.XLOOKUP(1,(LSM!$A$2:$A$370=L$4)*(LSM!$T$2:$T$370=L$5)*(LSM!$B$2:$B$370=$E7),LSM!$C$2:$C$370,"")</f>
        <v>247.96</v>
      </c>
      <c r="M7" s="212" t="str" cm="1">
        <f t="array" ref="M7">_xlfn.XLOOKUP(1,(LSM!$A$2:$A$370=L$4)*(LSM!$T$2:$T$370=L$5)*(LSM!$B$2:$B$370=$E7),LSM!$D$2:$D$370,"")</f>
        <v>A</v>
      </c>
      <c r="N7" s="176" cm="1">
        <f t="array" ref="N7">_xlfn.XLOOKUP(1,(LSM!$A$2:$A$370=N$4)*(LSM!$T$2:$T$370=N$5)*(LSM!$B$2:$B$370=$E7),LSM!$C$2:$C$370,"")</f>
        <v>217.49</v>
      </c>
      <c r="O7" s="153" t="str" cm="1">
        <f t="array" ref="O7">_xlfn.XLOOKUP(1,(LSM!$A$2:$A$370=N$4)*(LSM!$T$2:$T$370=N$5)*(LSM!$B$2:$B$370=$E7),LSM!$D$2:$D$370,"")</f>
        <v>A</v>
      </c>
      <c r="P7" s="176" cm="1">
        <f t="array" ref="P7">_xlfn.XLOOKUP(1,(LSM!$A$2:$A$370=P$4)*(LSM!$T$2:$T$370=P$5)*(LSM!$B$2:$B$370=$E7),LSM!$C$2:$C$370,"")</f>
        <v>172.71</v>
      </c>
      <c r="Q7" s="212" t="str" cm="1">
        <f t="array" ref="Q7">_xlfn.XLOOKUP(1,(LSM!$A$2:$A$370=P$4)*(LSM!$T$2:$T$370=P$5)*(LSM!$B$2:$B$370=$E7),LSM!$D$2:$D$370,"")</f>
        <v>A</v>
      </c>
      <c r="R7" s="176" cm="1">
        <f t="array" ref="R7">_xlfn.XLOOKUP(1,(LSM!$A$2:$A$370=R$4)*(LSM!$T$2:$T$370=R$5)*(LSM!$B$2:$B$370=$E7),LSM!$C$2:$C$370,"")</f>
        <v>250.82</v>
      </c>
      <c r="S7" s="153" t="str" cm="1">
        <f t="array" ref="S7">_xlfn.XLOOKUP(1,(LSM!$A$2:$A$370=R$4)*(LSM!$T$2:$T$370=R$5)*(LSM!$B$2:$B$370=$E7),LSM!$D$2:$D$370,"")</f>
        <v>A</v>
      </c>
      <c r="T7" s="176" cm="1">
        <f t="array" ref="T7">_xlfn.XLOOKUP(1,(LSM!$A$2:$A$370=T$4)*(LSM!$T$2:$T$370=T$5)*(LSM!$B$2:$B$370=$E7),LSM!$C$2:$C$370,"")</f>
        <v>271.88</v>
      </c>
      <c r="U7" s="153" t="str" cm="1">
        <f t="array" ref="U7">_xlfn.XLOOKUP(1,(LSM!$A$2:$A$370=T$4)*(LSM!$T$2:$T$370=T$5)*(LSM!$B$2:$B$370=$E7),LSM!$D$2:$D$370,"")</f>
        <v>BC</v>
      </c>
      <c r="V7" s="176" cm="1">
        <f t="array" ref="V7">_xlfn.XLOOKUP(1,(LSM!$A$2:$A$370=V$4)*(LSM!$T$2:$T$370=V$5)*(LSM!$B$2:$B$370=$E7),LSM!$C$2:$C$370,"")</f>
        <v>249.64</v>
      </c>
      <c r="W7" s="153" t="str" cm="1">
        <f t="array" ref="W7">_xlfn.XLOOKUP(1,(LSM!$A$2:$A$370=V$4)*(LSM!$T$2:$T$370=V$5)*(LSM!$B$2:$B$370=$E7),LSM!$D$2:$D$370,"")</f>
        <v>A</v>
      </c>
      <c r="X7" s="176" t="str" cm="1">
        <f t="array" ref="X7">_xlfn.XLOOKUP(1,(LSM!$A$2:$A$370=X$4)*(LSM!$T$2:$T$370=X$5)*(LSM!$B$2:$B$370=$E7),LSM!$C$2:$C$370,"")</f>
        <v/>
      </c>
      <c r="Y7" s="153" t="str" cm="1">
        <f t="array" ref="Y7">_xlfn.XLOOKUP(1,(LSM!$A$2:$A$370=X$4)*(LSM!$T$2:$T$370=X$5)*(LSM!$B$2:$B$370=$E7),LSM!$D$2:$D$370,"")</f>
        <v/>
      </c>
      <c r="AA7" s="30">
        <f t="shared" si="4"/>
        <v>1</v>
      </c>
      <c r="AB7" s="30">
        <f t="shared" si="5"/>
        <v>1</v>
      </c>
      <c r="AC7" s="30">
        <f t="shared" si="6"/>
        <v>1</v>
      </c>
      <c r="AD7" s="30">
        <f t="shared" si="7"/>
        <v>1</v>
      </c>
      <c r="AE7" s="30">
        <f t="shared" si="8"/>
        <v>0</v>
      </c>
      <c r="AF7" s="30">
        <f t="shared" si="9"/>
        <v>0</v>
      </c>
      <c r="AG7" s="30">
        <f t="shared" si="10"/>
        <v>1</v>
      </c>
      <c r="AH7" s="30">
        <f t="shared" si="11"/>
        <v>1</v>
      </c>
      <c r="AJ7" s="30">
        <f t="shared" si="12"/>
        <v>0.75</v>
      </c>
    </row>
    <row r="8" spans="1:36" ht="12.75" customHeight="1" x14ac:dyDescent="0.3">
      <c r="A8" s="31" t="str">
        <f t="shared" si="0"/>
        <v>Innvictis A1993T</v>
      </c>
      <c r="B8" s="131" t="str">
        <f t="shared" si="1"/>
        <v>RR</v>
      </c>
      <c r="C8" s="131" t="str">
        <f t="shared" si="2"/>
        <v>TRE</v>
      </c>
      <c r="D8" s="208">
        <f t="shared" si="3"/>
        <v>0.5</v>
      </c>
      <c r="E8" s="273" t="s">
        <v>134</v>
      </c>
      <c r="F8" s="176" cm="1">
        <f t="array" ref="F8">_xlfn.XLOOKUP(1,(LSM!$A$2:$A$370=F$4)*(LSM!$T$2:$T$370=F$5)*(LSM!$B$2:$B$370=$E8),LSM!$C$2:$C$370,"")</f>
        <v>245.92</v>
      </c>
      <c r="G8" s="153" t="str" cm="1">
        <f t="array" ref="G8">_xlfn.XLOOKUP(1,(LSM!$A$2:$A$370=F$4)*(LSM!$T$2:$T$370=F$5)*(LSM!$B$2:$B$370=$E8),LSM!$D$2:$D$370,"")</f>
        <v>AB</v>
      </c>
      <c r="H8" s="176" cm="1">
        <f t="array" ref="H8">_xlfn.XLOOKUP(1,(LSM!$A$2:$A$370=H$4)*(LSM!$T$2:$T$370=H$5)*(LSM!$B$2:$B$370=$E8),LSM!$C$2:$C$370,"")</f>
        <v>273.69</v>
      </c>
      <c r="I8" s="153" t="str" cm="1">
        <f t="array" ref="I8">_xlfn.XLOOKUP(1,(LSM!$A$2:$A$370=H$4)*(LSM!$T$2:$T$370=H$5)*(LSM!$B$2:$B$370=$E8),LSM!$D$2:$D$370,"")</f>
        <v>A</v>
      </c>
      <c r="J8" s="176" cm="1">
        <f t="array" ref="J8">_xlfn.XLOOKUP(1,(LSM!$A$2:$A$370=J$4)*(LSM!$T$2:$T$370=J$5)*(LSM!$B$2:$B$370=$E8),LSM!$C$2:$C$370,"")</f>
        <v>313.37</v>
      </c>
      <c r="K8" s="153" t="str" cm="1">
        <f t="array" ref="K8">_xlfn.XLOOKUP(1,(LSM!$A$2:$A$370=J$4)*(LSM!$T$2:$T$370=J$5)*(LSM!$B$2:$B$370=$E8),LSM!$D$2:$D$370,"")</f>
        <v>A</v>
      </c>
      <c r="L8" s="176" cm="1">
        <f t="array" ref="L8">_xlfn.XLOOKUP(1,(LSM!$A$2:$A$370=L$4)*(LSM!$T$2:$T$370=L$5)*(LSM!$B$2:$B$370=$E8),LSM!$C$2:$C$370,"")</f>
        <v>227.15</v>
      </c>
      <c r="M8" s="212" t="str" cm="1">
        <f t="array" ref="M8">_xlfn.XLOOKUP(1,(LSM!$A$2:$A$370=L$4)*(LSM!$T$2:$T$370=L$5)*(LSM!$B$2:$B$370=$E8),LSM!$D$2:$D$370,"")</f>
        <v>A</v>
      </c>
      <c r="N8" s="176" cm="1">
        <f t="array" ref="N8">_xlfn.XLOOKUP(1,(LSM!$A$2:$A$370=N$4)*(LSM!$T$2:$T$370=N$5)*(LSM!$B$2:$B$370=$E8),LSM!$C$2:$C$370,"")</f>
        <v>200.42</v>
      </c>
      <c r="O8" s="153" t="str" cm="1">
        <f t="array" ref="O8">_xlfn.XLOOKUP(1,(LSM!$A$2:$A$370=N$4)*(LSM!$T$2:$T$370=N$5)*(LSM!$B$2:$B$370=$E8),LSM!$D$2:$D$370,"")</f>
        <v>A</v>
      </c>
      <c r="P8" s="176" cm="1">
        <f t="array" ref="P8">_xlfn.XLOOKUP(1,(LSM!$A$2:$A$370=P$4)*(LSM!$T$2:$T$370=P$5)*(LSM!$B$2:$B$370=$E8),LSM!$C$2:$C$370,"")</f>
        <v>211.57</v>
      </c>
      <c r="Q8" s="212" t="str" cm="1">
        <f t="array" ref="Q8">_xlfn.XLOOKUP(1,(LSM!$A$2:$A$370=P$4)*(LSM!$T$2:$T$370=P$5)*(LSM!$B$2:$B$370=$E8),LSM!$D$2:$D$370,"")</f>
        <v>A</v>
      </c>
      <c r="R8" s="176" cm="1">
        <f t="array" ref="R8">_xlfn.XLOOKUP(1,(LSM!$A$2:$A$370=R$4)*(LSM!$T$2:$T$370=R$5)*(LSM!$B$2:$B$370=$E8),LSM!$C$2:$C$370,"")</f>
        <v>273.05</v>
      </c>
      <c r="S8" s="153" t="str" cm="1">
        <f t="array" ref="S8">_xlfn.XLOOKUP(1,(LSM!$A$2:$A$370=R$4)*(LSM!$T$2:$T$370=R$5)*(LSM!$B$2:$B$370=$E8),LSM!$D$2:$D$370,"")</f>
        <v>A</v>
      </c>
      <c r="T8" s="176" cm="1">
        <f t="array" ref="T8">_xlfn.XLOOKUP(1,(LSM!$A$2:$A$370=T$4)*(LSM!$T$2:$T$370=T$5)*(LSM!$B$2:$B$370=$E8),LSM!$C$2:$C$370,"")</f>
        <v>268.76</v>
      </c>
      <c r="U8" s="153" t="str" cm="1">
        <f t="array" ref="U8">_xlfn.XLOOKUP(1,(LSM!$A$2:$A$370=T$4)*(LSM!$T$2:$T$370=T$5)*(LSM!$B$2:$B$370=$E8),LSM!$D$2:$D$370,"")</f>
        <v>B-D</v>
      </c>
      <c r="V8" s="176" cm="1">
        <f t="array" ref="V8">_xlfn.XLOOKUP(1,(LSM!$A$2:$A$370=V$4)*(LSM!$T$2:$T$370=V$5)*(LSM!$B$2:$B$370=$E8),LSM!$C$2:$C$370,"")</f>
        <v>202.51</v>
      </c>
      <c r="W8" s="153" t="str" cm="1">
        <f t="array" ref="W8">_xlfn.XLOOKUP(1,(LSM!$A$2:$A$370=V$4)*(LSM!$T$2:$T$370=V$5)*(LSM!$B$2:$B$370=$E8),LSM!$D$2:$D$370,"")</f>
        <v>A</v>
      </c>
      <c r="X8" s="176" t="str" cm="1">
        <f t="array" ref="X8">_xlfn.XLOOKUP(1,(LSM!$A$2:$A$370=X$4)*(LSM!$T$2:$T$370=X$5)*(LSM!$B$2:$B$370=$E8),LSM!$C$2:$C$370,"")</f>
        <v/>
      </c>
      <c r="Y8" s="153" t="str" cm="1">
        <f t="array" ref="Y8">_xlfn.XLOOKUP(1,(LSM!$A$2:$A$370=X$4)*(LSM!$T$2:$T$370=X$5)*(LSM!$B$2:$B$370=$E8),LSM!$D$2:$D$370,"")</f>
        <v/>
      </c>
      <c r="AA8" s="30">
        <f t="shared" si="4"/>
        <v>1</v>
      </c>
      <c r="AB8" s="30">
        <f t="shared" si="5"/>
        <v>1</v>
      </c>
      <c r="AC8" s="30">
        <f t="shared" si="6"/>
        <v>0</v>
      </c>
      <c r="AD8" s="30">
        <f t="shared" si="7"/>
        <v>0</v>
      </c>
      <c r="AE8" s="30">
        <f t="shared" si="8"/>
        <v>1</v>
      </c>
      <c r="AF8" s="30">
        <f t="shared" si="9"/>
        <v>1</v>
      </c>
      <c r="AG8" s="30">
        <f t="shared" si="10"/>
        <v>0</v>
      </c>
      <c r="AH8" s="30">
        <f t="shared" si="11"/>
        <v>0</v>
      </c>
      <c r="AJ8" s="30">
        <f t="shared" si="12"/>
        <v>0.5</v>
      </c>
    </row>
    <row r="9" spans="1:36" ht="12.75" customHeight="1" x14ac:dyDescent="0.3">
      <c r="A9" s="31" t="str">
        <f t="shared" si="0"/>
        <v>Dyna-Gro D60TC45RIB</v>
      </c>
      <c r="B9" s="131" t="str">
        <f t="shared" si="1"/>
        <v>RR</v>
      </c>
      <c r="C9" s="131" t="str">
        <f t="shared" si="2"/>
        <v>TRE</v>
      </c>
      <c r="D9" s="208">
        <f t="shared" si="3"/>
        <v>0.5</v>
      </c>
      <c r="E9" s="273" t="s">
        <v>203</v>
      </c>
      <c r="F9" s="178" cm="1">
        <f t="array" ref="F9">_xlfn.XLOOKUP(1,(LSM!$A$2:$A$370=F$4)*(LSM!$T$2:$T$370=F$5)*(LSM!$B$2:$B$370=$E9),LSM!$C$2:$C$370,"")</f>
        <v>245.33</v>
      </c>
      <c r="G9" s="153" t="str" cm="1">
        <f t="array" ref="G9">_xlfn.XLOOKUP(1,(LSM!$A$2:$A$370=F$4)*(LSM!$T$2:$T$370=F$5)*(LSM!$B$2:$B$370=$E9),LSM!$D$2:$D$370,"")</f>
        <v>A-C</v>
      </c>
      <c r="H9" s="178" cm="1">
        <f t="array" ref="H9">_xlfn.XLOOKUP(1,(LSM!$A$2:$A$370=H$4)*(LSM!$T$2:$T$370=H$5)*(LSM!$B$2:$B$370=$E9),LSM!$C$2:$C$370,"")</f>
        <v>249.23</v>
      </c>
      <c r="I9" s="153" t="str" cm="1">
        <f t="array" ref="I9">_xlfn.XLOOKUP(1,(LSM!$A$2:$A$370=H$4)*(LSM!$T$2:$T$370=H$5)*(LSM!$B$2:$B$370=$E9),LSM!$D$2:$D$370,"")</f>
        <v>A</v>
      </c>
      <c r="J9" s="178" cm="1">
        <f t="array" ref="J9">_xlfn.XLOOKUP(1,(LSM!$A$2:$A$370=J$4)*(LSM!$T$2:$T$370=J$5)*(LSM!$B$2:$B$370=$E9),LSM!$C$2:$C$370,"")</f>
        <v>317.37</v>
      </c>
      <c r="K9" s="153" t="str" cm="1">
        <f t="array" ref="K9">_xlfn.XLOOKUP(1,(LSM!$A$2:$A$370=J$4)*(LSM!$T$2:$T$370=J$5)*(LSM!$B$2:$B$370=$E9),LSM!$D$2:$D$370,"")</f>
        <v>A</v>
      </c>
      <c r="L9" s="178" cm="1">
        <f t="array" ref="L9">_xlfn.XLOOKUP(1,(LSM!$A$2:$A$370=L$4)*(LSM!$T$2:$T$370=L$5)*(LSM!$B$2:$B$370=$E9),LSM!$C$2:$C$370,"")</f>
        <v>224.72</v>
      </c>
      <c r="M9" s="212" t="str" cm="1">
        <f t="array" ref="M9">_xlfn.XLOOKUP(1,(LSM!$A$2:$A$370=L$4)*(LSM!$T$2:$T$370=L$5)*(LSM!$B$2:$B$370=$E9),LSM!$D$2:$D$370,"")</f>
        <v>A</v>
      </c>
      <c r="N9" s="178" cm="1">
        <f t="array" ref="N9">_xlfn.XLOOKUP(1,(LSM!$A$2:$A$370=N$4)*(LSM!$T$2:$T$370=N$5)*(LSM!$B$2:$B$370=$E9),LSM!$C$2:$C$370,"")</f>
        <v>196.43</v>
      </c>
      <c r="O9" s="153" t="str" cm="1">
        <f t="array" ref="O9">_xlfn.XLOOKUP(1,(LSM!$A$2:$A$370=N$4)*(LSM!$T$2:$T$370=N$5)*(LSM!$B$2:$B$370=$E9),LSM!$D$2:$D$370,"")</f>
        <v>A</v>
      </c>
      <c r="P9" s="178" cm="1">
        <f t="array" ref="P9">_xlfn.XLOOKUP(1,(LSM!$A$2:$A$370=P$4)*(LSM!$T$2:$T$370=P$5)*(LSM!$B$2:$B$370=$E9),LSM!$C$2:$C$370,"")</f>
        <v>205.16</v>
      </c>
      <c r="Q9" s="212" t="str" cm="1">
        <f t="array" ref="Q9">_xlfn.XLOOKUP(1,(LSM!$A$2:$A$370=P$4)*(LSM!$T$2:$T$370=P$5)*(LSM!$B$2:$B$370=$E9),LSM!$D$2:$D$370,"")</f>
        <v>A</v>
      </c>
      <c r="R9" s="178" cm="1">
        <f t="array" ref="R9">_xlfn.XLOOKUP(1,(LSM!$A$2:$A$370=R$4)*(LSM!$T$2:$T$370=R$5)*(LSM!$B$2:$B$370=$E9),LSM!$C$2:$C$370,"")</f>
        <v>275.75</v>
      </c>
      <c r="S9" s="153" t="str" cm="1">
        <f t="array" ref="S9">_xlfn.XLOOKUP(1,(LSM!$A$2:$A$370=R$4)*(LSM!$T$2:$T$370=R$5)*(LSM!$B$2:$B$370=$E9),LSM!$D$2:$D$370,"")</f>
        <v>A</v>
      </c>
      <c r="T9" s="178" cm="1">
        <f t="array" ref="T9">_xlfn.XLOOKUP(1,(LSM!$A$2:$A$370=T$4)*(LSM!$T$2:$T$370=T$5)*(LSM!$B$2:$B$370=$E9),LSM!$C$2:$C$370,"")</f>
        <v>262.43</v>
      </c>
      <c r="U9" s="153" t="str" cm="1">
        <f t="array" ref="U9">_xlfn.XLOOKUP(1,(LSM!$A$2:$A$370=T$4)*(LSM!$T$2:$T$370=T$5)*(LSM!$B$2:$B$370=$E9),LSM!$D$2:$D$370,"")</f>
        <v>CD</v>
      </c>
      <c r="V9" s="178" cm="1">
        <f t="array" ref="V9">_xlfn.XLOOKUP(1,(LSM!$A$2:$A$370=V$4)*(LSM!$T$2:$T$370=V$5)*(LSM!$B$2:$B$370=$E9),LSM!$C$2:$C$370,"")</f>
        <v>238.48</v>
      </c>
      <c r="W9" s="153" t="str" cm="1">
        <f t="array" ref="W9">_xlfn.XLOOKUP(1,(LSM!$A$2:$A$370=V$4)*(LSM!$T$2:$T$370=V$5)*(LSM!$B$2:$B$370=$E9),LSM!$D$2:$D$370,"")</f>
        <v>A</v>
      </c>
      <c r="X9" s="178" t="str" cm="1">
        <f t="array" ref="X9">_xlfn.XLOOKUP(1,(LSM!$A$2:$A$370=X$4)*(LSM!$T$2:$T$370=X$5)*(LSM!$B$2:$B$370=$E9),LSM!$C$2:$C$370,"")</f>
        <v/>
      </c>
      <c r="Y9" s="153" t="str" cm="1">
        <f t="array" ref="Y9">_xlfn.XLOOKUP(1,(LSM!$A$2:$A$370=X$4)*(LSM!$T$2:$T$370=X$5)*(LSM!$B$2:$B$370=$E9),LSM!$D$2:$D$370,"")</f>
        <v/>
      </c>
      <c r="AA9" s="30">
        <f t="shared" si="4"/>
        <v>0</v>
      </c>
      <c r="AB9" s="30">
        <f t="shared" si="5"/>
        <v>1</v>
      </c>
      <c r="AC9" s="30">
        <f t="shared" si="6"/>
        <v>0</v>
      </c>
      <c r="AD9" s="30">
        <f t="shared" si="7"/>
        <v>0</v>
      </c>
      <c r="AE9" s="30">
        <f t="shared" si="8"/>
        <v>1</v>
      </c>
      <c r="AF9" s="30">
        <f t="shared" si="9"/>
        <v>1</v>
      </c>
      <c r="AG9" s="30">
        <f t="shared" si="10"/>
        <v>0</v>
      </c>
      <c r="AH9" s="30">
        <f t="shared" si="11"/>
        <v>1</v>
      </c>
      <c r="AJ9" s="30">
        <f t="shared" si="12"/>
        <v>0.5</v>
      </c>
    </row>
    <row r="10" spans="1:36" ht="12.75" customHeight="1" x14ac:dyDescent="0.3">
      <c r="A10" s="101" t="str">
        <f t="shared" si="0"/>
        <v>Dekalb DKC68-35</v>
      </c>
      <c r="B10" s="132" t="str">
        <f t="shared" si="1"/>
        <v>RR</v>
      </c>
      <c r="C10" s="132" t="str">
        <f t="shared" si="2"/>
        <v>GENVT2P</v>
      </c>
      <c r="D10" s="209">
        <f t="shared" si="3"/>
        <v>0.75</v>
      </c>
      <c r="E10" s="273" t="s">
        <v>296</v>
      </c>
      <c r="F10" s="176" cm="1">
        <f t="array" ref="F10">_xlfn.XLOOKUP(1,(LSM!$A$2:$A$370=F$4)*(LSM!$T$2:$T$370=F$5)*(LSM!$B$2:$B$370=$E10),LSM!$C$2:$C$370,"")</f>
        <v>242.8</v>
      </c>
      <c r="G10" s="153" t="str" cm="1">
        <f t="array" ref="G10">_xlfn.XLOOKUP(1,(LSM!$A$2:$A$370=F$4)*(LSM!$T$2:$T$370=F$5)*(LSM!$B$2:$B$370=$E10),LSM!$D$2:$D$370,"")</f>
        <v>A-C</v>
      </c>
      <c r="H10" s="176" cm="1">
        <f t="array" ref="H10">_xlfn.XLOOKUP(1,(LSM!$A$2:$A$370=H$4)*(LSM!$T$2:$T$370=H$5)*(LSM!$B$2:$B$370=$E10),LSM!$C$2:$C$370,"")</f>
        <v>268.23</v>
      </c>
      <c r="I10" s="153" t="str" cm="1">
        <f t="array" ref="I10">_xlfn.XLOOKUP(1,(LSM!$A$2:$A$370=H$4)*(LSM!$T$2:$T$370=H$5)*(LSM!$B$2:$B$370=$E10),LSM!$D$2:$D$370,"")</f>
        <v>A</v>
      </c>
      <c r="J10" s="176" cm="1">
        <f t="array" ref="J10">_xlfn.XLOOKUP(1,(LSM!$A$2:$A$370=J$4)*(LSM!$T$2:$T$370=J$5)*(LSM!$B$2:$B$370=$E10),LSM!$C$2:$C$370,"")</f>
        <v>280.52</v>
      </c>
      <c r="K10" s="153" t="str" cm="1">
        <f t="array" ref="K10">_xlfn.XLOOKUP(1,(LSM!$A$2:$A$370=J$4)*(LSM!$T$2:$T$370=J$5)*(LSM!$B$2:$B$370=$E10),LSM!$D$2:$D$370,"")</f>
        <v>A-C</v>
      </c>
      <c r="L10" s="176" cm="1">
        <f t="array" ref="L10">_xlfn.XLOOKUP(1,(LSM!$A$2:$A$370=L$4)*(LSM!$T$2:$T$370=L$5)*(LSM!$B$2:$B$370=$E10),LSM!$C$2:$C$370,"")</f>
        <v>220.06</v>
      </c>
      <c r="M10" s="212" t="str" cm="1">
        <f t="array" ref="M10">_xlfn.XLOOKUP(1,(LSM!$A$2:$A$370=L$4)*(LSM!$T$2:$T$370=L$5)*(LSM!$B$2:$B$370=$E10),LSM!$D$2:$D$370,"")</f>
        <v>A</v>
      </c>
      <c r="N10" s="176" cm="1">
        <f t="array" ref="N10">_xlfn.XLOOKUP(1,(LSM!$A$2:$A$370=N$4)*(LSM!$T$2:$T$370=N$5)*(LSM!$B$2:$B$370=$E10),LSM!$C$2:$C$370,"")</f>
        <v>216.62</v>
      </c>
      <c r="O10" s="153" t="str" cm="1">
        <f t="array" ref="O10">_xlfn.XLOOKUP(1,(LSM!$A$2:$A$370=N$4)*(LSM!$T$2:$T$370=N$5)*(LSM!$B$2:$B$370=$E10),LSM!$D$2:$D$370,"")</f>
        <v>A</v>
      </c>
      <c r="P10" s="176" cm="1">
        <f t="array" ref="P10">_xlfn.XLOOKUP(1,(LSM!$A$2:$A$370=P$4)*(LSM!$T$2:$T$370=P$5)*(LSM!$B$2:$B$370=$E10),LSM!$C$2:$C$370,"")</f>
        <v>177.71</v>
      </c>
      <c r="Q10" s="212" t="str" cm="1">
        <f t="array" ref="Q10">_xlfn.XLOOKUP(1,(LSM!$A$2:$A$370=P$4)*(LSM!$T$2:$T$370=P$5)*(LSM!$B$2:$B$370=$E10),LSM!$D$2:$D$370,"")</f>
        <v>A</v>
      </c>
      <c r="R10" s="176" cm="1">
        <f t="array" ref="R10">_xlfn.XLOOKUP(1,(LSM!$A$2:$A$370=R$4)*(LSM!$T$2:$T$370=R$5)*(LSM!$B$2:$B$370=$E10),LSM!$C$2:$C$370,"")</f>
        <v>266.89</v>
      </c>
      <c r="S10" s="153" t="str" cm="1">
        <f t="array" ref="S10">_xlfn.XLOOKUP(1,(LSM!$A$2:$A$370=R$4)*(LSM!$T$2:$T$370=R$5)*(LSM!$B$2:$B$370=$E10),LSM!$D$2:$D$370,"")</f>
        <v>A</v>
      </c>
      <c r="T10" s="176" cm="1">
        <f t="array" ref="T10">_xlfn.XLOOKUP(1,(LSM!$A$2:$A$370=T$4)*(LSM!$T$2:$T$370=T$5)*(LSM!$B$2:$B$370=$E10),LSM!$C$2:$C$370,"")</f>
        <v>276.14</v>
      </c>
      <c r="U10" s="153" t="str" cm="1">
        <f t="array" ref="U10">_xlfn.XLOOKUP(1,(LSM!$A$2:$A$370=T$4)*(LSM!$T$2:$T$370=T$5)*(LSM!$B$2:$B$370=$E10),LSM!$D$2:$D$370,"")</f>
        <v>A-C</v>
      </c>
      <c r="V10" s="176" cm="1">
        <f t="array" ref="V10">_xlfn.XLOOKUP(1,(LSM!$A$2:$A$370=V$4)*(LSM!$T$2:$T$370=V$5)*(LSM!$B$2:$B$370=$E10),LSM!$C$2:$C$370,"")</f>
        <v>236.19</v>
      </c>
      <c r="W10" s="153" t="str" cm="1">
        <f t="array" ref="W10">_xlfn.XLOOKUP(1,(LSM!$A$2:$A$370=V$4)*(LSM!$T$2:$T$370=V$5)*(LSM!$B$2:$B$370=$E10),LSM!$D$2:$D$370,"")</f>
        <v>A</v>
      </c>
      <c r="X10" s="176" t="str" cm="1">
        <f t="array" ref="X10">_xlfn.XLOOKUP(1,(LSM!$A$2:$A$370=X$4)*(LSM!$T$2:$T$370=X$5)*(LSM!$B$2:$B$370=$E10),LSM!$C$2:$C$370,"")</f>
        <v/>
      </c>
      <c r="Y10" s="153" t="str" cm="1">
        <f t="array" ref="Y10">_xlfn.XLOOKUP(1,(LSM!$A$2:$A$370=X$4)*(LSM!$T$2:$T$370=X$5)*(LSM!$B$2:$B$370=$E10),LSM!$D$2:$D$370,"")</f>
        <v/>
      </c>
      <c r="AA10" s="30">
        <f t="shared" si="4"/>
        <v>1</v>
      </c>
      <c r="AB10" s="30">
        <f t="shared" si="5"/>
        <v>1</v>
      </c>
      <c r="AC10" s="30">
        <f t="shared" si="6"/>
        <v>0</v>
      </c>
      <c r="AD10" s="30">
        <f t="shared" si="7"/>
        <v>1</v>
      </c>
      <c r="AE10" s="30">
        <f t="shared" si="8"/>
        <v>0</v>
      </c>
      <c r="AF10" s="30">
        <f t="shared" si="9"/>
        <v>1</v>
      </c>
      <c r="AG10" s="30">
        <f t="shared" si="10"/>
        <v>1</v>
      </c>
      <c r="AH10" s="30">
        <f t="shared" si="11"/>
        <v>1</v>
      </c>
      <c r="AJ10" s="30">
        <f t="shared" si="12"/>
        <v>0.75</v>
      </c>
    </row>
    <row r="11" spans="1:36" ht="12.75" customHeight="1" x14ac:dyDescent="0.3">
      <c r="A11" s="101" t="str">
        <f t="shared" si="0"/>
        <v>Integra 6915 VT2P</v>
      </c>
      <c r="B11" s="132" t="str">
        <f t="shared" si="1"/>
        <v>RR</v>
      </c>
      <c r="C11" s="132" t="str">
        <f t="shared" si="2"/>
        <v>VT2P</v>
      </c>
      <c r="D11" s="209">
        <f t="shared" si="3"/>
        <v>0.625</v>
      </c>
      <c r="E11" s="273" t="s">
        <v>300</v>
      </c>
      <c r="F11" s="178" cm="1">
        <f t="array" ref="F11">_xlfn.XLOOKUP(1,(LSM!$A$2:$A$370=F$4)*(LSM!$T$2:$T$370=F$5)*(LSM!$B$2:$B$370=$E11),LSM!$C$2:$C$370,"")</f>
        <v>242.67</v>
      </c>
      <c r="G11" s="153" t="str" cm="1">
        <f t="array" ref="G11">_xlfn.XLOOKUP(1,(LSM!$A$2:$A$370=F$4)*(LSM!$T$2:$T$370=F$5)*(LSM!$B$2:$B$370=$E11),LSM!$D$2:$D$370,"")</f>
        <v>A-C</v>
      </c>
      <c r="H11" s="178" cm="1">
        <f t="array" ref="H11">_xlfn.XLOOKUP(1,(LSM!$A$2:$A$370=H$4)*(LSM!$T$2:$T$370=H$5)*(LSM!$B$2:$B$370=$E11),LSM!$C$2:$C$370,"")</f>
        <v>253.43</v>
      </c>
      <c r="I11" s="153" t="str" cm="1">
        <f t="array" ref="I11">_xlfn.XLOOKUP(1,(LSM!$A$2:$A$370=H$4)*(LSM!$T$2:$T$370=H$5)*(LSM!$B$2:$B$370=$E11),LSM!$D$2:$D$370,"")</f>
        <v>A</v>
      </c>
      <c r="J11" s="178" cm="1">
        <f t="array" ref="J11">_xlfn.XLOOKUP(1,(LSM!$A$2:$A$370=J$4)*(LSM!$T$2:$T$370=J$5)*(LSM!$B$2:$B$370=$E11),LSM!$C$2:$C$370,"")</f>
        <v>312.52</v>
      </c>
      <c r="K11" s="153" t="str" cm="1">
        <f t="array" ref="K11">_xlfn.XLOOKUP(1,(LSM!$A$2:$A$370=J$4)*(LSM!$T$2:$T$370=J$5)*(LSM!$B$2:$B$370=$E11),LSM!$D$2:$D$370,"")</f>
        <v>A</v>
      </c>
      <c r="L11" s="178" cm="1">
        <f t="array" ref="L11">_xlfn.XLOOKUP(1,(LSM!$A$2:$A$370=L$4)*(LSM!$T$2:$T$370=L$5)*(LSM!$B$2:$B$370=$E11),LSM!$C$2:$C$370,"")</f>
        <v>240.96</v>
      </c>
      <c r="M11" s="212" t="str" cm="1">
        <f t="array" ref="M11">_xlfn.XLOOKUP(1,(LSM!$A$2:$A$370=L$4)*(LSM!$T$2:$T$370=L$5)*(LSM!$B$2:$B$370=$E11),LSM!$D$2:$D$370,"")</f>
        <v>A</v>
      </c>
      <c r="N11" s="178" cm="1">
        <f t="array" ref="N11">_xlfn.XLOOKUP(1,(LSM!$A$2:$A$370=N$4)*(LSM!$T$2:$T$370=N$5)*(LSM!$B$2:$B$370=$E11),LSM!$C$2:$C$370,"")</f>
        <v>208.04</v>
      </c>
      <c r="O11" s="153" t="str" cm="1">
        <f t="array" ref="O11">_xlfn.XLOOKUP(1,(LSM!$A$2:$A$370=N$4)*(LSM!$T$2:$T$370=N$5)*(LSM!$B$2:$B$370=$E11),LSM!$D$2:$D$370,"")</f>
        <v>A</v>
      </c>
      <c r="P11" s="178" cm="1">
        <f t="array" ref="P11">_xlfn.XLOOKUP(1,(LSM!$A$2:$A$370=P$4)*(LSM!$T$2:$T$370=P$5)*(LSM!$B$2:$B$370=$E11),LSM!$C$2:$C$370,"")</f>
        <v>191.81</v>
      </c>
      <c r="Q11" s="212" t="str" cm="1">
        <f t="array" ref="Q11">_xlfn.XLOOKUP(1,(LSM!$A$2:$A$370=P$4)*(LSM!$T$2:$T$370=P$5)*(LSM!$B$2:$B$370=$E11),LSM!$D$2:$D$370,"")</f>
        <v>A</v>
      </c>
      <c r="R11" s="178" cm="1">
        <f t="array" ref="R11">_xlfn.XLOOKUP(1,(LSM!$A$2:$A$370=R$4)*(LSM!$T$2:$T$370=R$5)*(LSM!$B$2:$B$370=$E11),LSM!$C$2:$C$370,"")</f>
        <v>253.13</v>
      </c>
      <c r="S11" s="153" t="str" cm="1">
        <f t="array" ref="S11">_xlfn.XLOOKUP(1,(LSM!$A$2:$A$370=R$4)*(LSM!$T$2:$T$370=R$5)*(LSM!$B$2:$B$370=$E11),LSM!$D$2:$D$370,"")</f>
        <v>A</v>
      </c>
      <c r="T11" s="178" cm="1">
        <f t="array" ref="T11">_xlfn.XLOOKUP(1,(LSM!$A$2:$A$370=T$4)*(LSM!$T$2:$T$370=T$5)*(LSM!$B$2:$B$370=$E11),LSM!$C$2:$C$370,"")</f>
        <v>281.07</v>
      </c>
      <c r="U11" s="153" t="str" cm="1">
        <f t="array" ref="U11">_xlfn.XLOOKUP(1,(LSM!$A$2:$A$370=T$4)*(LSM!$T$2:$T$370=T$5)*(LSM!$B$2:$B$370=$E11),LSM!$D$2:$D$370,"")</f>
        <v>AB</v>
      </c>
      <c r="V11" s="178" cm="1">
        <f t="array" ref="V11">_xlfn.XLOOKUP(1,(LSM!$A$2:$A$370=V$4)*(LSM!$T$2:$T$370=V$5)*(LSM!$B$2:$B$370=$E11),LSM!$C$2:$C$370,"")</f>
        <v>200.43</v>
      </c>
      <c r="W11" s="153" t="str" cm="1">
        <f t="array" ref="W11">_xlfn.XLOOKUP(1,(LSM!$A$2:$A$370=V$4)*(LSM!$T$2:$T$370=V$5)*(LSM!$B$2:$B$370=$E11),LSM!$D$2:$D$370,"")</f>
        <v>A</v>
      </c>
      <c r="X11" s="178" t="str" cm="1">
        <f t="array" ref="X11">_xlfn.XLOOKUP(1,(LSM!$A$2:$A$370=X$4)*(LSM!$T$2:$T$370=X$5)*(LSM!$B$2:$B$370=$E11),LSM!$C$2:$C$370,"")</f>
        <v/>
      </c>
      <c r="Y11" s="153" t="str" cm="1">
        <f t="array" ref="Y11">_xlfn.XLOOKUP(1,(LSM!$A$2:$A$370=X$4)*(LSM!$T$2:$T$370=X$5)*(LSM!$B$2:$B$370=$E11),LSM!$D$2:$D$370,"")</f>
        <v/>
      </c>
      <c r="AA11" s="30">
        <f t="shared" si="4"/>
        <v>0</v>
      </c>
      <c r="AB11" s="30">
        <f t="shared" si="5"/>
        <v>1</v>
      </c>
      <c r="AC11" s="30">
        <f t="shared" si="6"/>
        <v>1</v>
      </c>
      <c r="AD11" s="30">
        <f t="shared" si="7"/>
        <v>1</v>
      </c>
      <c r="AE11" s="30">
        <f t="shared" si="8"/>
        <v>1</v>
      </c>
      <c r="AF11" s="30">
        <f t="shared" si="9"/>
        <v>0</v>
      </c>
      <c r="AG11" s="30">
        <f t="shared" si="10"/>
        <v>1</v>
      </c>
      <c r="AH11" s="30">
        <f t="shared" si="11"/>
        <v>0</v>
      </c>
      <c r="AJ11" s="30">
        <f t="shared" si="12"/>
        <v>0.625</v>
      </c>
    </row>
    <row r="12" spans="1:36" ht="12.75" customHeight="1" x14ac:dyDescent="0.3">
      <c r="A12" s="101" t="str">
        <f t="shared" si="0"/>
        <v>Innvictis A1776VT2P</v>
      </c>
      <c r="B12" s="132" t="str">
        <f t="shared" si="1"/>
        <v>RR</v>
      </c>
      <c r="C12" s="132" t="str">
        <f t="shared" si="2"/>
        <v>VT2P</v>
      </c>
      <c r="D12" s="209">
        <f t="shared" si="3"/>
        <v>0.75</v>
      </c>
      <c r="E12" s="273" t="s">
        <v>299</v>
      </c>
      <c r="F12" s="176" cm="1">
        <f t="array" ref="F12">_xlfn.XLOOKUP(1,(LSM!$A$2:$A$370=F$4)*(LSM!$T$2:$T$370=F$5)*(LSM!$B$2:$B$370=$E12),LSM!$C$2:$C$370,"")</f>
        <v>242.19</v>
      </c>
      <c r="G12" s="153" t="str" cm="1">
        <f t="array" ref="G12">_xlfn.XLOOKUP(1,(LSM!$A$2:$A$370=F$4)*(LSM!$T$2:$T$370=F$5)*(LSM!$B$2:$B$370=$E12),LSM!$D$2:$D$370,"")</f>
        <v>A-C</v>
      </c>
      <c r="H12" s="176" cm="1">
        <f t="array" ref="H12">_xlfn.XLOOKUP(1,(LSM!$A$2:$A$370=H$4)*(LSM!$T$2:$T$370=H$5)*(LSM!$B$2:$B$370=$E12),LSM!$C$2:$C$370,"")</f>
        <v>276.12</v>
      </c>
      <c r="I12" s="153" t="str" cm="1">
        <f t="array" ref="I12">_xlfn.XLOOKUP(1,(LSM!$A$2:$A$370=H$4)*(LSM!$T$2:$T$370=H$5)*(LSM!$B$2:$B$370=$E12),LSM!$D$2:$D$370,"")</f>
        <v>A</v>
      </c>
      <c r="J12" s="176" cm="1">
        <f t="array" ref="J12">_xlfn.XLOOKUP(1,(LSM!$A$2:$A$370=J$4)*(LSM!$T$2:$T$370=J$5)*(LSM!$B$2:$B$370=$E12),LSM!$C$2:$C$370,"")</f>
        <v>248.66</v>
      </c>
      <c r="K12" s="153" t="str" cm="1">
        <f t="array" ref="K12">_xlfn.XLOOKUP(1,(LSM!$A$2:$A$370=J$4)*(LSM!$T$2:$T$370=J$5)*(LSM!$B$2:$B$370=$E12),LSM!$D$2:$D$370,"")</f>
        <v>B-D</v>
      </c>
      <c r="L12" s="176" cm="1">
        <f t="array" ref="L12">_xlfn.XLOOKUP(1,(LSM!$A$2:$A$370=L$4)*(LSM!$T$2:$T$370=L$5)*(LSM!$B$2:$B$370=$E12),LSM!$C$2:$C$370,"")</f>
        <v>230.17</v>
      </c>
      <c r="M12" s="212" t="str" cm="1">
        <f t="array" ref="M12">_xlfn.XLOOKUP(1,(LSM!$A$2:$A$370=L$4)*(LSM!$T$2:$T$370=L$5)*(LSM!$B$2:$B$370=$E12),LSM!$D$2:$D$370,"")</f>
        <v>A</v>
      </c>
      <c r="N12" s="176" cm="1">
        <f t="array" ref="N12">_xlfn.XLOOKUP(1,(LSM!$A$2:$A$370=N$4)*(LSM!$T$2:$T$370=N$5)*(LSM!$B$2:$B$370=$E12),LSM!$C$2:$C$370,"")</f>
        <v>212.51</v>
      </c>
      <c r="O12" s="153" t="str" cm="1">
        <f t="array" ref="O12">_xlfn.XLOOKUP(1,(LSM!$A$2:$A$370=N$4)*(LSM!$T$2:$T$370=N$5)*(LSM!$B$2:$B$370=$E12),LSM!$D$2:$D$370,"")</f>
        <v>A</v>
      </c>
      <c r="P12" s="176" cm="1">
        <f t="array" ref="P12">_xlfn.XLOOKUP(1,(LSM!$A$2:$A$370=P$4)*(LSM!$T$2:$T$370=P$5)*(LSM!$B$2:$B$370=$E12),LSM!$C$2:$C$370,"")</f>
        <v>189.52</v>
      </c>
      <c r="Q12" s="212" t="str" cm="1">
        <f t="array" ref="Q12">_xlfn.XLOOKUP(1,(LSM!$A$2:$A$370=P$4)*(LSM!$T$2:$T$370=P$5)*(LSM!$B$2:$B$370=$E12),LSM!$D$2:$D$370,"")</f>
        <v>A</v>
      </c>
      <c r="R12" s="176" cm="1">
        <f t="array" ref="R12">_xlfn.XLOOKUP(1,(LSM!$A$2:$A$370=R$4)*(LSM!$T$2:$T$370=R$5)*(LSM!$B$2:$B$370=$E12),LSM!$C$2:$C$370,"")</f>
        <v>265.20999999999998</v>
      </c>
      <c r="S12" s="153" t="str" cm="1">
        <f t="array" ref="S12">_xlfn.XLOOKUP(1,(LSM!$A$2:$A$370=R$4)*(LSM!$T$2:$T$370=R$5)*(LSM!$B$2:$B$370=$E12),LSM!$D$2:$D$370,"")</f>
        <v>A</v>
      </c>
      <c r="T12" s="176" cm="1">
        <f t="array" ref="T12">_xlfn.XLOOKUP(1,(LSM!$A$2:$A$370=T$4)*(LSM!$T$2:$T$370=T$5)*(LSM!$B$2:$B$370=$E12),LSM!$C$2:$C$370,"")</f>
        <v>293.06</v>
      </c>
      <c r="U12" s="153" t="str" cm="1">
        <f t="array" ref="U12">_xlfn.XLOOKUP(1,(LSM!$A$2:$A$370=T$4)*(LSM!$T$2:$T$370=T$5)*(LSM!$B$2:$B$370=$E12),LSM!$D$2:$D$370,"")</f>
        <v>A</v>
      </c>
      <c r="V12" s="176" cm="1">
        <f t="array" ref="V12">_xlfn.XLOOKUP(1,(LSM!$A$2:$A$370=V$4)*(LSM!$T$2:$T$370=V$5)*(LSM!$B$2:$B$370=$E12),LSM!$C$2:$C$370,"")</f>
        <v>233.05</v>
      </c>
      <c r="W12" s="153" t="str" cm="1">
        <f t="array" ref="W12">_xlfn.XLOOKUP(1,(LSM!$A$2:$A$370=V$4)*(LSM!$T$2:$T$370=V$5)*(LSM!$B$2:$B$370=$E12),LSM!$D$2:$D$370,"")</f>
        <v>A</v>
      </c>
      <c r="X12" s="176" t="str" cm="1">
        <f t="array" ref="X12">_xlfn.XLOOKUP(1,(LSM!$A$2:$A$370=X$4)*(LSM!$T$2:$T$370=X$5)*(LSM!$B$2:$B$370=$E12),LSM!$C$2:$C$370,"")</f>
        <v/>
      </c>
      <c r="Y12" s="153" t="str" cm="1">
        <f t="array" ref="Y12">_xlfn.XLOOKUP(1,(LSM!$A$2:$A$370=X$4)*(LSM!$T$2:$T$370=X$5)*(LSM!$B$2:$B$370=$E12),LSM!$D$2:$D$370,"")</f>
        <v/>
      </c>
      <c r="AA12" s="30">
        <f t="shared" si="4"/>
        <v>1</v>
      </c>
      <c r="AB12" s="30">
        <f t="shared" si="5"/>
        <v>0</v>
      </c>
      <c r="AC12" s="30">
        <f t="shared" si="6"/>
        <v>1</v>
      </c>
      <c r="AD12" s="30">
        <f t="shared" si="7"/>
        <v>1</v>
      </c>
      <c r="AE12" s="30">
        <f t="shared" si="8"/>
        <v>0</v>
      </c>
      <c r="AF12" s="30">
        <f t="shared" si="9"/>
        <v>1</v>
      </c>
      <c r="AG12" s="30">
        <f t="shared" si="10"/>
        <v>1</v>
      </c>
      <c r="AH12" s="30">
        <f t="shared" si="11"/>
        <v>1</v>
      </c>
      <c r="AJ12" s="30">
        <f t="shared" si="12"/>
        <v>0.75</v>
      </c>
    </row>
    <row r="13" spans="1:36" ht="12.75" customHeight="1" x14ac:dyDescent="0.3">
      <c r="A13" s="31" t="str">
        <f t="shared" si="0"/>
        <v>Great Heart HT-7720TRE</v>
      </c>
      <c r="B13" s="131" t="str">
        <f t="shared" si="1"/>
        <v>TRE</v>
      </c>
      <c r="C13" s="131" t="str">
        <f t="shared" si="2"/>
        <v>TRE</v>
      </c>
      <c r="D13" s="208">
        <f t="shared" si="3"/>
        <v>0.375</v>
      </c>
      <c r="E13" s="273" t="s">
        <v>298</v>
      </c>
      <c r="F13" s="178" cm="1">
        <f t="array" ref="F13">_xlfn.XLOOKUP(1,(LSM!$A$2:$A$370=F$4)*(LSM!$T$2:$T$370=F$5)*(LSM!$B$2:$B$370=$E13),LSM!$C$2:$C$370,"")</f>
        <v>237.41</v>
      </c>
      <c r="G13" s="153" t="str" cm="1">
        <f t="array" ref="G13">_xlfn.XLOOKUP(1,(LSM!$A$2:$A$370=F$4)*(LSM!$T$2:$T$370=F$5)*(LSM!$B$2:$B$370=$E13),LSM!$D$2:$D$370,"")</f>
        <v>A-D</v>
      </c>
      <c r="H13" s="178" cm="1">
        <f t="array" ref="H13">_xlfn.XLOOKUP(1,(LSM!$A$2:$A$370=H$4)*(LSM!$T$2:$T$370=H$5)*(LSM!$B$2:$B$370=$E13),LSM!$C$2:$C$370,"")</f>
        <v>274.01</v>
      </c>
      <c r="I13" s="153" t="str" cm="1">
        <f t="array" ref="I13">_xlfn.XLOOKUP(1,(LSM!$A$2:$A$370=H$4)*(LSM!$T$2:$T$370=H$5)*(LSM!$B$2:$B$370=$E13),LSM!$D$2:$D$370,"")</f>
        <v>A</v>
      </c>
      <c r="J13" s="178" cm="1">
        <f t="array" ref="J13">_xlfn.XLOOKUP(1,(LSM!$A$2:$A$370=J$4)*(LSM!$T$2:$T$370=J$5)*(LSM!$B$2:$B$370=$E13),LSM!$C$2:$C$370,"")</f>
        <v>264.62</v>
      </c>
      <c r="K13" s="153" t="str" cm="1">
        <f t="array" ref="K13">_xlfn.XLOOKUP(1,(LSM!$A$2:$A$370=J$4)*(LSM!$T$2:$T$370=J$5)*(LSM!$B$2:$B$370=$E13),LSM!$D$2:$D$370,"")</f>
        <v>B-D</v>
      </c>
      <c r="L13" s="178" cm="1">
        <f t="array" ref="L13">_xlfn.XLOOKUP(1,(LSM!$A$2:$A$370=L$4)*(LSM!$T$2:$T$370=L$5)*(LSM!$B$2:$B$370=$E13),LSM!$C$2:$C$370,"")</f>
        <v>227.46</v>
      </c>
      <c r="M13" s="212" t="str" cm="1">
        <f t="array" ref="M13">_xlfn.XLOOKUP(1,(LSM!$A$2:$A$370=L$4)*(LSM!$T$2:$T$370=L$5)*(LSM!$B$2:$B$370=$E13),LSM!$D$2:$D$370,"")</f>
        <v>A</v>
      </c>
      <c r="N13" s="178" cm="1">
        <f t="array" ref="N13">_xlfn.XLOOKUP(1,(LSM!$A$2:$A$370=N$4)*(LSM!$T$2:$T$370=N$5)*(LSM!$B$2:$B$370=$E13),LSM!$C$2:$C$370,"")</f>
        <v>218.63</v>
      </c>
      <c r="O13" s="153" t="str" cm="1">
        <f t="array" ref="O13">_xlfn.XLOOKUP(1,(LSM!$A$2:$A$370=N$4)*(LSM!$T$2:$T$370=N$5)*(LSM!$B$2:$B$370=$E13),LSM!$D$2:$D$370,"")</f>
        <v>A</v>
      </c>
      <c r="P13" s="178" cm="1">
        <f t="array" ref="P13">_xlfn.XLOOKUP(1,(LSM!$A$2:$A$370=P$4)*(LSM!$T$2:$T$370=P$5)*(LSM!$B$2:$B$370=$E13),LSM!$C$2:$C$370,"")</f>
        <v>197.28</v>
      </c>
      <c r="Q13" s="212" t="str" cm="1">
        <f t="array" ref="Q13">_xlfn.XLOOKUP(1,(LSM!$A$2:$A$370=P$4)*(LSM!$T$2:$T$370=P$5)*(LSM!$B$2:$B$370=$E13),LSM!$D$2:$D$370,"")</f>
        <v>A</v>
      </c>
      <c r="R13" s="178" cm="1">
        <f t="array" ref="R13">_xlfn.XLOOKUP(1,(LSM!$A$2:$A$370=R$4)*(LSM!$T$2:$T$370=R$5)*(LSM!$B$2:$B$370=$E13),LSM!$C$2:$C$370,"")</f>
        <v>254.55</v>
      </c>
      <c r="S13" s="153" t="str" cm="1">
        <f t="array" ref="S13">_xlfn.XLOOKUP(1,(LSM!$A$2:$A$370=R$4)*(LSM!$T$2:$T$370=R$5)*(LSM!$B$2:$B$370=$E13),LSM!$D$2:$D$370,"")</f>
        <v>A</v>
      </c>
      <c r="T13" s="178" cm="1">
        <f t="array" ref="T13">_xlfn.XLOOKUP(1,(LSM!$A$2:$A$370=T$4)*(LSM!$T$2:$T$370=T$5)*(LSM!$B$2:$B$370=$E13),LSM!$C$2:$C$370,"")</f>
        <v>265.77</v>
      </c>
      <c r="U13" s="153" t="str" cm="1">
        <f t="array" ref="U13">_xlfn.XLOOKUP(1,(LSM!$A$2:$A$370=T$4)*(LSM!$T$2:$T$370=T$5)*(LSM!$B$2:$B$370=$E13),LSM!$D$2:$D$370,"")</f>
        <v>B-D</v>
      </c>
      <c r="V13" s="178" cm="1">
        <f t="array" ref="V13">_xlfn.XLOOKUP(1,(LSM!$A$2:$A$370=V$4)*(LSM!$T$2:$T$370=V$5)*(LSM!$B$2:$B$370=$E13),LSM!$C$2:$C$370,"")</f>
        <v>197.02</v>
      </c>
      <c r="W13" s="153" t="str" cm="1">
        <f t="array" ref="W13">_xlfn.XLOOKUP(1,(LSM!$A$2:$A$370=V$4)*(LSM!$T$2:$T$370=V$5)*(LSM!$B$2:$B$370=$E13),LSM!$D$2:$D$370,"")</f>
        <v>A</v>
      </c>
      <c r="X13" s="178" t="str" cm="1">
        <f t="array" ref="X13">_xlfn.XLOOKUP(1,(LSM!$A$2:$A$370=X$4)*(LSM!$T$2:$T$370=X$5)*(LSM!$B$2:$B$370=$E13),LSM!$C$2:$C$370,"")</f>
        <v/>
      </c>
      <c r="Y13" s="153" t="str" cm="1">
        <f t="array" ref="Y13">_xlfn.XLOOKUP(1,(LSM!$A$2:$A$370=X$4)*(LSM!$T$2:$T$370=X$5)*(LSM!$B$2:$B$370=$E13),LSM!$D$2:$D$370,"")</f>
        <v/>
      </c>
      <c r="AA13" s="30">
        <f t="shared" si="4"/>
        <v>1</v>
      </c>
      <c r="AB13" s="30">
        <f t="shared" si="5"/>
        <v>0</v>
      </c>
      <c r="AC13" s="30">
        <f t="shared" si="6"/>
        <v>0</v>
      </c>
      <c r="AD13" s="30">
        <f t="shared" si="7"/>
        <v>1</v>
      </c>
      <c r="AE13" s="30">
        <f t="shared" si="8"/>
        <v>1</v>
      </c>
      <c r="AF13" s="30">
        <f t="shared" si="9"/>
        <v>0</v>
      </c>
      <c r="AG13" s="30">
        <f t="shared" si="10"/>
        <v>0</v>
      </c>
      <c r="AH13" s="30">
        <f t="shared" si="11"/>
        <v>0</v>
      </c>
      <c r="AJ13" s="30">
        <f t="shared" si="12"/>
        <v>0.375</v>
      </c>
    </row>
    <row r="14" spans="1:36" ht="12.75" customHeight="1" x14ac:dyDescent="0.3">
      <c r="A14" s="31" t="str">
        <f t="shared" si="0"/>
        <v>Innvictis A1792T</v>
      </c>
      <c r="B14" s="131" t="str">
        <f t="shared" si="1"/>
        <v>RR</v>
      </c>
      <c r="C14" s="131" t="str">
        <f t="shared" si="2"/>
        <v>TRE</v>
      </c>
      <c r="D14" s="208">
        <f t="shared" si="3"/>
        <v>0</v>
      </c>
      <c r="E14" s="273" t="s">
        <v>133</v>
      </c>
      <c r="F14" s="178" cm="1">
        <f t="array" ref="F14">_xlfn.XLOOKUP(1,(LSM!$A$2:$A$370=F$4)*(LSM!$T$2:$T$370=F$5)*(LSM!$B$2:$B$370=$E14),LSM!$C$2:$C$370,"")</f>
        <v>231.4</v>
      </c>
      <c r="G14" s="153" t="str" cm="1">
        <f t="array" ref="G14">_xlfn.XLOOKUP(1,(LSM!$A$2:$A$370=F$4)*(LSM!$T$2:$T$370=F$5)*(LSM!$B$2:$B$370=$E14),LSM!$D$2:$D$370,"")</f>
        <v>B-D</v>
      </c>
      <c r="H14" s="178" cm="1">
        <f t="array" ref="H14">_xlfn.XLOOKUP(1,(LSM!$A$2:$A$370=H$4)*(LSM!$T$2:$T$370=H$5)*(LSM!$B$2:$B$370=$E14),LSM!$C$2:$C$370,"")</f>
        <v>259.51</v>
      </c>
      <c r="I14" s="153" t="str" cm="1">
        <f t="array" ref="I14">_xlfn.XLOOKUP(1,(LSM!$A$2:$A$370=H$4)*(LSM!$T$2:$T$370=H$5)*(LSM!$B$2:$B$370=$E14),LSM!$D$2:$D$370,"")</f>
        <v>A</v>
      </c>
      <c r="J14" s="178" cm="1">
        <f t="array" ref="J14">_xlfn.XLOOKUP(1,(LSM!$A$2:$A$370=J$4)*(LSM!$T$2:$T$370=J$5)*(LSM!$B$2:$B$370=$E14),LSM!$C$2:$C$370,"")</f>
        <v>260.73</v>
      </c>
      <c r="K14" s="153" t="str" cm="1">
        <f t="array" ref="K14">_xlfn.XLOOKUP(1,(LSM!$A$2:$A$370=J$4)*(LSM!$T$2:$T$370=J$5)*(LSM!$B$2:$B$370=$E14),LSM!$D$2:$D$370,"")</f>
        <v>B-D</v>
      </c>
      <c r="L14" s="178" cm="1">
        <f t="array" ref="L14">_xlfn.XLOOKUP(1,(LSM!$A$2:$A$370=L$4)*(LSM!$T$2:$T$370=L$5)*(LSM!$B$2:$B$370=$E14),LSM!$C$2:$C$370,"")</f>
        <v>220.15</v>
      </c>
      <c r="M14" s="212" t="str" cm="1">
        <f t="array" ref="M14">_xlfn.XLOOKUP(1,(LSM!$A$2:$A$370=L$4)*(LSM!$T$2:$T$370=L$5)*(LSM!$B$2:$B$370=$E14),LSM!$D$2:$D$370,"")</f>
        <v>A</v>
      </c>
      <c r="N14" s="178" cm="1">
        <f t="array" ref="N14">_xlfn.XLOOKUP(1,(LSM!$A$2:$A$370=N$4)*(LSM!$T$2:$T$370=N$5)*(LSM!$B$2:$B$370=$E14),LSM!$C$2:$C$370,"")</f>
        <v>194.48</v>
      </c>
      <c r="O14" s="153" t="str" cm="1">
        <f t="array" ref="O14">_xlfn.XLOOKUP(1,(LSM!$A$2:$A$370=N$4)*(LSM!$T$2:$T$370=N$5)*(LSM!$B$2:$B$370=$E14),LSM!$D$2:$D$370,"")</f>
        <v>A</v>
      </c>
      <c r="P14" s="178" cm="1">
        <f t="array" ref="P14">_xlfn.XLOOKUP(1,(LSM!$A$2:$A$370=P$4)*(LSM!$T$2:$T$370=P$5)*(LSM!$B$2:$B$370=$E14),LSM!$C$2:$C$370,"")</f>
        <v>185.1</v>
      </c>
      <c r="Q14" s="212" t="str" cm="1">
        <f t="array" ref="Q14">_xlfn.XLOOKUP(1,(LSM!$A$2:$A$370=P$4)*(LSM!$T$2:$T$370=P$5)*(LSM!$B$2:$B$370=$E14),LSM!$D$2:$D$370,"")</f>
        <v>A</v>
      </c>
      <c r="R14" s="178" cm="1">
        <f t="array" ref="R14">_xlfn.XLOOKUP(1,(LSM!$A$2:$A$370=R$4)*(LSM!$T$2:$T$370=R$5)*(LSM!$B$2:$B$370=$E14),LSM!$C$2:$C$370,"")</f>
        <v>247.95</v>
      </c>
      <c r="S14" s="153" t="str" cm="1">
        <f t="array" ref="S14">_xlfn.XLOOKUP(1,(LSM!$A$2:$A$370=R$4)*(LSM!$T$2:$T$370=R$5)*(LSM!$B$2:$B$370=$E14),LSM!$D$2:$D$370,"")</f>
        <v>A</v>
      </c>
      <c r="T14" s="178" cm="1">
        <f t="array" ref="T14">_xlfn.XLOOKUP(1,(LSM!$A$2:$A$370=T$4)*(LSM!$T$2:$T$370=T$5)*(LSM!$B$2:$B$370=$E14),LSM!$C$2:$C$370,"")</f>
        <v>263.16000000000003</v>
      </c>
      <c r="U14" s="153" t="str" cm="1">
        <f t="array" ref="U14">_xlfn.XLOOKUP(1,(LSM!$A$2:$A$370=T$4)*(LSM!$T$2:$T$370=T$5)*(LSM!$B$2:$B$370=$E14),LSM!$D$2:$D$370,"")</f>
        <v>CD</v>
      </c>
      <c r="V14" s="178" cm="1">
        <f t="array" ref="V14">_xlfn.XLOOKUP(1,(LSM!$A$2:$A$370=V$4)*(LSM!$T$2:$T$370=V$5)*(LSM!$B$2:$B$370=$E14),LSM!$C$2:$C$370,"")</f>
        <v>220.12</v>
      </c>
      <c r="W14" s="153" t="str" cm="1">
        <f t="array" ref="W14">_xlfn.XLOOKUP(1,(LSM!$A$2:$A$370=V$4)*(LSM!$T$2:$T$370=V$5)*(LSM!$B$2:$B$370=$E14),LSM!$D$2:$D$370,"")</f>
        <v>A</v>
      </c>
      <c r="X14" s="178" t="str" cm="1">
        <f t="array" ref="X14">_xlfn.XLOOKUP(1,(LSM!$A$2:$A$370=X$4)*(LSM!$T$2:$T$370=X$5)*(LSM!$B$2:$B$370=$E14),LSM!$C$2:$C$370,"")</f>
        <v/>
      </c>
      <c r="Y14" s="153" t="str" cm="1">
        <f t="array" ref="Y14">_xlfn.XLOOKUP(1,(LSM!$A$2:$A$370=X$4)*(LSM!$T$2:$T$370=X$5)*(LSM!$B$2:$B$370=$E14),LSM!$D$2:$D$370,"")</f>
        <v/>
      </c>
      <c r="AA14" s="30">
        <f t="shared" si="4"/>
        <v>0</v>
      </c>
      <c r="AB14" s="30">
        <f t="shared" si="5"/>
        <v>0</v>
      </c>
      <c r="AC14" s="30">
        <f t="shared" si="6"/>
        <v>0</v>
      </c>
      <c r="AD14" s="30">
        <f t="shared" si="7"/>
        <v>0</v>
      </c>
      <c r="AE14" s="30">
        <f t="shared" si="8"/>
        <v>0</v>
      </c>
      <c r="AF14" s="30">
        <f t="shared" si="9"/>
        <v>0</v>
      </c>
      <c r="AG14" s="30">
        <f t="shared" si="10"/>
        <v>0</v>
      </c>
      <c r="AH14" s="30">
        <f t="shared" si="11"/>
        <v>0</v>
      </c>
      <c r="AJ14" s="30">
        <f t="shared" si="12"/>
        <v>0</v>
      </c>
    </row>
    <row r="15" spans="1:36" ht="12.75" customHeight="1" x14ac:dyDescent="0.3">
      <c r="A15" s="31" t="str">
        <f t="shared" si="0"/>
        <v>Pioneer P18216PWE</v>
      </c>
      <c r="B15" s="131" t="str">
        <f t="shared" si="1"/>
        <v>RR, LL, ENL, FOP</v>
      </c>
      <c r="C15" s="131" t="str">
        <f t="shared" si="2"/>
        <v>VT2P, HX1</v>
      </c>
      <c r="D15" s="208">
        <f t="shared" si="3"/>
        <v>0.25</v>
      </c>
      <c r="E15" s="273" t="s">
        <v>202</v>
      </c>
      <c r="F15" s="178" cm="1">
        <f t="array" ref="F15">_xlfn.XLOOKUP(1,(LSM!$A$2:$A$370=F$4)*(LSM!$T$2:$T$370=F$5)*(LSM!$B$2:$B$370=$E15),LSM!$C$2:$C$370,"")</f>
        <v>230.06</v>
      </c>
      <c r="G15" s="153" t="str" cm="1">
        <f t="array" ref="G15">_xlfn.XLOOKUP(1,(LSM!$A$2:$A$370=F$4)*(LSM!$T$2:$T$370=F$5)*(LSM!$B$2:$B$370=$E15),LSM!$D$2:$D$370,"")</f>
        <v>CD</v>
      </c>
      <c r="H15" s="178" cm="1">
        <f t="array" ref="H15">_xlfn.XLOOKUP(1,(LSM!$A$2:$A$370=H$4)*(LSM!$T$2:$T$370=H$5)*(LSM!$B$2:$B$370=$E15),LSM!$C$2:$C$370,"")</f>
        <v>251.09</v>
      </c>
      <c r="I15" s="153" t="str" cm="1">
        <f t="array" ref="I15">_xlfn.XLOOKUP(1,(LSM!$A$2:$A$370=H$4)*(LSM!$T$2:$T$370=H$5)*(LSM!$B$2:$B$370=$E15),LSM!$D$2:$D$370,"")</f>
        <v>A</v>
      </c>
      <c r="J15" s="178" cm="1">
        <f t="array" ref="J15">_xlfn.XLOOKUP(1,(LSM!$A$2:$A$370=J$4)*(LSM!$T$2:$T$370=J$5)*(LSM!$B$2:$B$370=$E15),LSM!$C$2:$C$370,"")</f>
        <v>239.54</v>
      </c>
      <c r="K15" s="153" t="str" cm="1">
        <f t="array" ref="K15">_xlfn.XLOOKUP(1,(LSM!$A$2:$A$370=J$4)*(LSM!$T$2:$T$370=J$5)*(LSM!$B$2:$B$370=$E15),LSM!$D$2:$D$370,"")</f>
        <v>CD</v>
      </c>
      <c r="L15" s="178" cm="1">
        <f t="array" ref="L15">_xlfn.XLOOKUP(1,(LSM!$A$2:$A$370=L$4)*(LSM!$T$2:$T$370=L$5)*(LSM!$B$2:$B$370=$E15),LSM!$C$2:$C$370,"")</f>
        <v>245.57</v>
      </c>
      <c r="M15" s="212" t="str" cm="1">
        <f t="array" ref="M15">_xlfn.XLOOKUP(1,(LSM!$A$2:$A$370=L$4)*(LSM!$T$2:$T$370=L$5)*(LSM!$B$2:$B$370=$E15),LSM!$D$2:$D$370,"")</f>
        <v>A</v>
      </c>
      <c r="N15" s="178" cm="1">
        <f t="array" ref="N15">_xlfn.XLOOKUP(1,(LSM!$A$2:$A$370=N$4)*(LSM!$T$2:$T$370=N$5)*(LSM!$B$2:$B$370=$E15),LSM!$C$2:$C$370,"")</f>
        <v>192.32</v>
      </c>
      <c r="O15" s="153" t="str" cm="1">
        <f t="array" ref="O15">_xlfn.XLOOKUP(1,(LSM!$A$2:$A$370=N$4)*(LSM!$T$2:$T$370=N$5)*(LSM!$B$2:$B$370=$E15),LSM!$D$2:$D$370,"")</f>
        <v>A</v>
      </c>
      <c r="P15" s="178" cm="1">
        <f t="array" ref="P15">_xlfn.XLOOKUP(1,(LSM!$A$2:$A$370=P$4)*(LSM!$T$2:$T$370=P$5)*(LSM!$B$2:$B$370=$E15),LSM!$C$2:$C$370,"")</f>
        <v>197.11</v>
      </c>
      <c r="Q15" s="212" t="str" cm="1">
        <f t="array" ref="Q15">_xlfn.XLOOKUP(1,(LSM!$A$2:$A$370=P$4)*(LSM!$T$2:$T$370=P$5)*(LSM!$B$2:$B$370=$E15),LSM!$D$2:$D$370,"")</f>
        <v>A</v>
      </c>
      <c r="R15" s="178" cm="1">
        <f t="array" ref="R15">_xlfn.XLOOKUP(1,(LSM!$A$2:$A$370=R$4)*(LSM!$T$2:$T$370=R$5)*(LSM!$B$2:$B$370=$E15),LSM!$C$2:$C$370,"")</f>
        <v>232.66</v>
      </c>
      <c r="S15" s="153" t="str" cm="1">
        <f t="array" ref="S15">_xlfn.XLOOKUP(1,(LSM!$A$2:$A$370=R$4)*(LSM!$T$2:$T$370=R$5)*(LSM!$B$2:$B$370=$E15),LSM!$D$2:$D$370,"")</f>
        <v>A</v>
      </c>
      <c r="T15" s="178" cm="1">
        <f t="array" ref="T15">_xlfn.XLOOKUP(1,(LSM!$A$2:$A$370=T$4)*(LSM!$T$2:$T$370=T$5)*(LSM!$B$2:$B$370=$E15),LSM!$C$2:$C$370,"")</f>
        <v>265.83</v>
      </c>
      <c r="U15" s="153" t="str" cm="1">
        <f t="array" ref="U15">_xlfn.XLOOKUP(1,(LSM!$A$2:$A$370=T$4)*(LSM!$T$2:$T$370=T$5)*(LSM!$B$2:$B$370=$E15),LSM!$D$2:$D$370,"")</f>
        <v>B-D</v>
      </c>
      <c r="V15" s="178" cm="1">
        <f t="array" ref="V15">_xlfn.XLOOKUP(1,(LSM!$A$2:$A$370=V$4)*(LSM!$T$2:$T$370=V$5)*(LSM!$B$2:$B$370=$E15),LSM!$C$2:$C$370,"")</f>
        <v>216.34</v>
      </c>
      <c r="W15" s="153" t="str" cm="1">
        <f t="array" ref="W15">_xlfn.XLOOKUP(1,(LSM!$A$2:$A$370=V$4)*(LSM!$T$2:$T$370=V$5)*(LSM!$B$2:$B$370=$E15),LSM!$D$2:$D$370,"")</f>
        <v>A</v>
      </c>
      <c r="X15" s="178" t="str" cm="1">
        <f t="array" ref="X15">_xlfn.XLOOKUP(1,(LSM!$A$2:$A$370=X$4)*(LSM!$T$2:$T$370=X$5)*(LSM!$B$2:$B$370=$E15),LSM!$C$2:$C$370,"")</f>
        <v/>
      </c>
      <c r="Y15" s="153" t="str" cm="1">
        <f t="array" ref="Y15">_xlfn.XLOOKUP(1,(LSM!$A$2:$A$370=X$4)*(LSM!$T$2:$T$370=X$5)*(LSM!$B$2:$B$370=$E15),LSM!$D$2:$D$370,"")</f>
        <v/>
      </c>
      <c r="AA15" s="30">
        <f t="shared" si="4"/>
        <v>0</v>
      </c>
      <c r="AB15" s="30">
        <f t="shared" si="5"/>
        <v>0</v>
      </c>
      <c r="AC15" s="30">
        <f t="shared" si="6"/>
        <v>1</v>
      </c>
      <c r="AD15" s="30">
        <f t="shared" si="7"/>
        <v>0</v>
      </c>
      <c r="AE15" s="30">
        <f t="shared" si="8"/>
        <v>1</v>
      </c>
      <c r="AF15" s="30">
        <f t="shared" si="9"/>
        <v>0</v>
      </c>
      <c r="AG15" s="30">
        <f t="shared" si="10"/>
        <v>0</v>
      </c>
      <c r="AH15" s="30">
        <f t="shared" si="11"/>
        <v>0</v>
      </c>
      <c r="AJ15" s="30">
        <f t="shared" si="12"/>
        <v>0.25</v>
      </c>
    </row>
    <row r="16" spans="1:36" ht="12.75" customHeight="1" thickBot="1" x14ac:dyDescent="0.35">
      <c r="A16" s="101" t="str">
        <f t="shared" si="0"/>
        <v>Dekalb DKC 119-30</v>
      </c>
      <c r="B16" s="132" t="str">
        <f t="shared" si="1"/>
        <v>RR</v>
      </c>
      <c r="C16" s="132" t="str">
        <f t="shared" si="2"/>
        <v>VT4P</v>
      </c>
      <c r="D16" s="209">
        <f t="shared" si="3"/>
        <v>0.125</v>
      </c>
      <c r="E16" s="274" t="s">
        <v>201</v>
      </c>
      <c r="F16" s="176" cm="1">
        <f t="array" ref="F16">_xlfn.XLOOKUP(1,(LSM!$A$2:$A$370=F$4)*(LSM!$T$2:$T$370=F$5)*(LSM!$B$2:$B$370=$E16),LSM!$C$2:$C$370,"")</f>
        <v>225.34</v>
      </c>
      <c r="G16" s="153" t="str" cm="1">
        <f t="array" ref="G16">_xlfn.XLOOKUP(1,(LSM!$A$2:$A$370=F$4)*(LSM!$T$2:$T$370=F$5)*(LSM!$B$2:$B$370=$E16),LSM!$D$2:$D$370,"")</f>
        <v>D</v>
      </c>
      <c r="H16" s="176" cm="1">
        <f t="array" ref="H16">_xlfn.XLOOKUP(1,(LSM!$A$2:$A$370=H$4)*(LSM!$T$2:$T$370=H$5)*(LSM!$B$2:$B$370=$E16),LSM!$C$2:$C$370,"")</f>
        <v>257.95999999999998</v>
      </c>
      <c r="I16" s="153" t="str" cm="1">
        <f t="array" ref="I16">_xlfn.XLOOKUP(1,(LSM!$A$2:$A$370=H$4)*(LSM!$T$2:$T$370=H$5)*(LSM!$B$2:$B$370=$E16),LSM!$D$2:$D$370,"")</f>
        <v>A</v>
      </c>
      <c r="J16" s="176" cm="1">
        <f t="array" ref="J16">_xlfn.XLOOKUP(1,(LSM!$A$2:$A$370=J$4)*(LSM!$T$2:$T$370=J$5)*(LSM!$B$2:$B$370=$E16),LSM!$C$2:$C$370,"")</f>
        <v>228.22</v>
      </c>
      <c r="K16" s="153" t="str" cm="1">
        <f t="array" ref="K16">_xlfn.XLOOKUP(1,(LSM!$A$2:$A$370=J$4)*(LSM!$T$2:$T$370=J$5)*(LSM!$B$2:$B$370=$E16),LSM!$D$2:$D$370,"")</f>
        <v>D</v>
      </c>
      <c r="L16" s="176" cm="1">
        <f t="array" ref="L16">_xlfn.XLOOKUP(1,(LSM!$A$2:$A$370=L$4)*(LSM!$T$2:$T$370=L$5)*(LSM!$B$2:$B$370=$E16),LSM!$C$2:$C$370,"")</f>
        <v>218.31</v>
      </c>
      <c r="M16" s="212" t="str" cm="1">
        <f t="array" ref="M16">_xlfn.XLOOKUP(1,(LSM!$A$2:$A$370=L$4)*(LSM!$T$2:$T$370=L$5)*(LSM!$B$2:$B$370=$E16),LSM!$D$2:$D$370,"")</f>
        <v>A</v>
      </c>
      <c r="N16" s="176" cm="1">
        <f t="array" ref="N16">_xlfn.XLOOKUP(1,(LSM!$A$2:$A$370=N$4)*(LSM!$T$2:$T$370=N$5)*(LSM!$B$2:$B$370=$E16),LSM!$C$2:$C$370,"")</f>
        <v>184.63</v>
      </c>
      <c r="O16" s="153" t="str" cm="1">
        <f t="array" ref="O16">_xlfn.XLOOKUP(1,(LSM!$A$2:$A$370=N$4)*(LSM!$T$2:$T$370=N$5)*(LSM!$B$2:$B$370=$E16),LSM!$D$2:$D$370,"")</f>
        <v>A</v>
      </c>
      <c r="P16" s="176" cm="1">
        <f t="array" ref="P16">_xlfn.XLOOKUP(1,(LSM!$A$2:$A$370=P$4)*(LSM!$T$2:$T$370=P$5)*(LSM!$B$2:$B$370=$E16),LSM!$C$2:$C$370,"")</f>
        <v>179.62</v>
      </c>
      <c r="Q16" s="212" t="str" cm="1">
        <f t="array" ref="Q16">_xlfn.XLOOKUP(1,(LSM!$A$2:$A$370=P$4)*(LSM!$T$2:$T$370=P$5)*(LSM!$B$2:$B$370=$E16),LSM!$D$2:$D$370,"")</f>
        <v>A</v>
      </c>
      <c r="R16" s="176" cm="1">
        <f t="array" ref="R16">_xlfn.XLOOKUP(1,(LSM!$A$2:$A$370=R$4)*(LSM!$T$2:$T$370=R$5)*(LSM!$B$2:$B$370=$E16),LSM!$C$2:$C$370,"")</f>
        <v>263.36</v>
      </c>
      <c r="S16" s="153" t="str" cm="1">
        <f t="array" ref="S16">_xlfn.XLOOKUP(1,(LSM!$A$2:$A$370=R$4)*(LSM!$T$2:$T$370=R$5)*(LSM!$B$2:$B$370=$E16),LSM!$D$2:$D$370,"")</f>
        <v>A</v>
      </c>
      <c r="T16" s="176" cm="1">
        <f t="array" ref="T16">_xlfn.XLOOKUP(1,(LSM!$A$2:$A$370=T$4)*(LSM!$T$2:$T$370=T$5)*(LSM!$B$2:$B$370=$E16),LSM!$C$2:$C$370,"")</f>
        <v>253.66</v>
      </c>
      <c r="U16" s="153" t="str" cm="1">
        <f t="array" ref="U16">_xlfn.XLOOKUP(1,(LSM!$A$2:$A$370=T$4)*(LSM!$T$2:$T$370=T$5)*(LSM!$B$2:$B$370=$E16),LSM!$D$2:$D$370,"")</f>
        <v>D</v>
      </c>
      <c r="V16" s="176" cm="1">
        <f t="array" ref="V16">_xlfn.XLOOKUP(1,(LSM!$A$2:$A$370=V$4)*(LSM!$T$2:$T$370=V$5)*(LSM!$B$2:$B$370=$E16),LSM!$C$2:$C$370,"")</f>
        <v>216.97</v>
      </c>
      <c r="W16" s="153" t="str" cm="1">
        <f t="array" ref="W16">_xlfn.XLOOKUP(1,(LSM!$A$2:$A$370=V$4)*(LSM!$T$2:$T$370=V$5)*(LSM!$B$2:$B$370=$E16),LSM!$D$2:$D$370,"")</f>
        <v>A</v>
      </c>
      <c r="X16" s="176" t="str" cm="1">
        <f t="array" ref="X16">_xlfn.XLOOKUP(1,(LSM!$A$2:$A$370=X$4)*(LSM!$T$2:$T$370=X$5)*(LSM!$B$2:$B$370=$E16),LSM!$C$2:$C$370,"")</f>
        <v/>
      </c>
      <c r="Y16" s="153" t="str" cm="1">
        <f t="array" ref="Y16">_xlfn.XLOOKUP(1,(LSM!$A$2:$A$370=X$4)*(LSM!$T$2:$T$370=X$5)*(LSM!$B$2:$B$370=$E16),LSM!$D$2:$D$370,"")</f>
        <v/>
      </c>
      <c r="AA16" s="30">
        <f t="shared" si="4"/>
        <v>0</v>
      </c>
      <c r="AB16" s="30">
        <f t="shared" si="5"/>
        <v>0</v>
      </c>
      <c r="AC16" s="30">
        <f t="shared" si="6"/>
        <v>0</v>
      </c>
      <c r="AD16" s="30">
        <f t="shared" si="7"/>
        <v>0</v>
      </c>
      <c r="AE16" s="30">
        <f t="shared" si="8"/>
        <v>0</v>
      </c>
      <c r="AF16" s="30">
        <f t="shared" si="9"/>
        <v>1</v>
      </c>
      <c r="AG16" s="30">
        <f t="shared" si="10"/>
        <v>0</v>
      </c>
      <c r="AH16" s="30">
        <f t="shared" si="11"/>
        <v>0</v>
      </c>
      <c r="AJ16" s="30">
        <f t="shared" si="12"/>
        <v>0.125</v>
      </c>
    </row>
    <row r="17" spans="1:25" x14ac:dyDescent="0.3">
      <c r="A17" s="94" t="s">
        <v>13</v>
      </c>
      <c r="B17" s="136"/>
      <c r="C17" s="136"/>
      <c r="D17" s="204"/>
      <c r="E17" s="94"/>
      <c r="F17" s="213" cm="1">
        <f t="array" ref="F17">_xlfn.XLOOKUP(1,(ANOVA!$L$2:$L$160=F$4)*(ANOVA!$Q$2:$Q$401=F$5)*(ANOVA!$M$2:$M$401=F$3),ANOVA!$A$2:$A$401,"")</f>
        <v>240.1</v>
      </c>
      <c r="G17" s="103"/>
      <c r="H17" s="213" cm="1">
        <f t="array" ref="H17">_xlfn.XLOOKUP(1,(ANOVA!$L$2:$L$160=H$4)*(ANOVA!$Q$2:$Q$401=H$5)*(ANOVA!$M$2:$M$401=H$3),ANOVA!$A$2:$A$401,"")</f>
        <v>266</v>
      </c>
      <c r="I17" s="103"/>
      <c r="J17" s="213" cm="1">
        <f t="array" ref="J17">_xlfn.XLOOKUP(1,(ANOVA!$L$2:$L$160=J$4)*(ANOVA!$Q$2:$Q$401=J$5)*(ANOVA!$M$2:$M$401=J$3),ANOVA!$A$2:$A$401,"")</f>
        <v>279.31</v>
      </c>
      <c r="K17" s="103"/>
      <c r="L17" s="213" cm="1">
        <f t="array" ref="L17">_xlfn.XLOOKUP(1,(ANOVA!$L$2:$L$160=L$4)*(ANOVA!$Q$2:$Q$401=L$5)*(ANOVA!$M$2:$M$401=L$3),ANOVA!$A$2:$A$401,"")</f>
        <v>229.46</v>
      </c>
      <c r="M17" s="214"/>
      <c r="N17" s="213" cm="1">
        <f t="array" ref="N17">_xlfn.XLOOKUP(1,(ANOVA!$L$2:$L$160=N$4)*(ANOVA!$Q$2:$Q$401=N$5)*(ANOVA!$M$2:$M$401=N$3),ANOVA!$A$2:$A$401,"")</f>
        <v>205.07</v>
      </c>
      <c r="O17" s="103"/>
      <c r="P17" s="213" cm="1">
        <f t="array" ref="P17">_xlfn.XLOOKUP(1,(ANOVA!$L$2:$L$160=P$4)*(ANOVA!$Q$2:$Q$401=P$5)*(ANOVA!$M$2:$M$401=P$3),ANOVA!$A$2:$A$401,"")</f>
        <v>191.56</v>
      </c>
      <c r="Q17" s="214"/>
      <c r="R17" s="213" cm="1">
        <f t="array" ref="R17">_xlfn.XLOOKUP(1,(ANOVA!$L$2:$L$160=R$4)*(ANOVA!$Q$2:$Q$401=R$5)*(ANOVA!$M$2:$M$401=R$3),ANOVA!$A$2:$A$401,"")</f>
        <v>258.56</v>
      </c>
      <c r="S17" s="103"/>
      <c r="T17" s="213" cm="1">
        <f t="array" ref="T17">_xlfn.XLOOKUP(1,(ANOVA!$L$2:$L$160=T$4)*(ANOVA!$Q$2:$Q$401=T$5)*(ANOVA!$M$2:$M$401=T$3),ANOVA!$A$2:$A$401,"")</f>
        <v>269.68</v>
      </c>
      <c r="U17" s="103"/>
      <c r="V17" s="213" cm="1">
        <f t="array" ref="V17">_xlfn.XLOOKUP(1,(ANOVA!$L$2:$L$160=V$4)*(ANOVA!$Q$2:$Q$401=V$5)*(ANOVA!$M$2:$M$401=V$3),ANOVA!$A$2:$A$401,"")</f>
        <v>222.96</v>
      </c>
      <c r="W17" s="103"/>
      <c r="X17" s="213" t="str" cm="1">
        <f t="array" ref="X17">_xlfn.XLOOKUP(1,(ANOVA!$L$2:$L$160=X$4)*(ANOVA!$Q$2:$Q$401=X$5)*(ANOVA!$M$2:$M$401=X$3),ANOVA!$A$2:$A$401,"")</f>
        <v/>
      </c>
      <c r="Y17" s="103"/>
    </row>
    <row r="18" spans="1:25" x14ac:dyDescent="0.3">
      <c r="A18" s="94" t="s">
        <v>57</v>
      </c>
      <c r="B18" s="136"/>
      <c r="C18" s="136"/>
      <c r="D18" s="204"/>
      <c r="E18" s="94"/>
      <c r="F18" s="215" cm="1">
        <f t="array" ref="F18">_xlfn.XLOOKUP(1,(ANOVA!$L$2:$L$160=F$4)*(ANOVA!$Q$2:$Q$401=F$5)*(ANOVA!$M$2:$M$401=F$3),ANOVA!$B$2:$B$401,"")</f>
        <v>12.657999999999999</v>
      </c>
      <c r="G18" s="104"/>
      <c r="H18" s="215" cm="1">
        <f t="array" ref="H18">_xlfn.XLOOKUP(1,(ANOVA!$L$2:$L$160=H$4)*(ANOVA!$Q$2:$Q$401=H$5)*(ANOVA!$M$2:$M$401=H$3),ANOVA!$B$2:$B$401,"")</f>
        <v>14.2895</v>
      </c>
      <c r="I18" s="104"/>
      <c r="J18" s="215" cm="1">
        <f t="array" ref="J18">_xlfn.XLOOKUP(1,(ANOVA!$L$2:$L$160=J$4)*(ANOVA!$Q$2:$Q$401=J$5)*(ANOVA!$M$2:$M$401=J$3),ANOVA!$B$2:$B$401,"")</f>
        <v>18.533899999999999</v>
      </c>
      <c r="K18" s="104"/>
      <c r="L18" s="215" cm="1">
        <f t="array" ref="L18">_xlfn.XLOOKUP(1,(ANOVA!$L$2:$L$160=L$4)*(ANOVA!$Q$2:$Q$401=L$5)*(ANOVA!$M$2:$M$401=L$3),ANOVA!$B$2:$B$401,"")</f>
        <v>21.997199999999999</v>
      </c>
      <c r="M18" s="216"/>
      <c r="N18" s="215" cm="1">
        <f t="array" ref="N18">_xlfn.XLOOKUP(1,(ANOVA!$L$2:$L$160=N$4)*(ANOVA!$Q$2:$Q$401=N$5)*(ANOVA!$M$2:$M$401=N$3),ANOVA!$B$2:$B$401,"")</f>
        <v>26.909300000000002</v>
      </c>
      <c r="O18" s="104"/>
      <c r="P18" s="215" cm="1">
        <f t="array" ref="P18">_xlfn.XLOOKUP(1,(ANOVA!$L$2:$L$160=P$4)*(ANOVA!$Q$2:$Q$401=P$5)*(ANOVA!$M$2:$M$401=P$3),ANOVA!$B$2:$B$401,"")</f>
        <v>11.1213</v>
      </c>
      <c r="Q18" s="216"/>
      <c r="R18" s="215" cm="1">
        <f t="array" ref="R18">_xlfn.XLOOKUP(1,(ANOVA!$L$2:$L$160=R$4)*(ANOVA!$Q$2:$Q$401=R$5)*(ANOVA!$M$2:$M$401=R$3),ANOVA!$B$2:$B$401,"")</f>
        <v>10.829700000000001</v>
      </c>
      <c r="S18" s="104"/>
      <c r="T18" s="215" cm="1">
        <f t="array" ref="T18">_xlfn.XLOOKUP(1,(ANOVA!$L$2:$L$160=T$4)*(ANOVA!$Q$2:$Q$401=T$5)*(ANOVA!$M$2:$M$401=T$3),ANOVA!$B$2:$B$401,"")</f>
        <v>5.8506</v>
      </c>
      <c r="U18" s="104"/>
      <c r="V18" s="215" cm="1">
        <f t="array" ref="V18">_xlfn.XLOOKUP(1,(ANOVA!$L$2:$L$160=V$4)*(ANOVA!$Q$2:$Q$401=V$5)*(ANOVA!$M$2:$M$401=V$3),ANOVA!$B$2:$B$401,"")</f>
        <v>20.64</v>
      </c>
      <c r="W18" s="104"/>
      <c r="X18" s="215" t="str" cm="1">
        <f t="array" ref="X18">_xlfn.XLOOKUP(1,(ANOVA!$L$2:$L$160=X$4)*(ANOVA!$Q$2:$Q$401=X$5)*(ANOVA!$M$2:$M$401=X$3),ANOVA!$B$2:$B$401,"")</f>
        <v/>
      </c>
      <c r="Y18" s="104"/>
    </row>
    <row r="19" spans="1:25" ht="15" x14ac:dyDescent="0.45">
      <c r="A19" s="93" t="s">
        <v>49</v>
      </c>
      <c r="B19" s="137"/>
      <c r="C19" s="137"/>
      <c r="D19" s="205"/>
      <c r="E19" s="93"/>
      <c r="F19" s="217" cm="1">
        <f t="array" ref="F19">_xlfn.XLOOKUP(1,(ANOVA!$L$2:$L$160=F$4)*(ANOVA!$Q$2:$Q$401=F$5)*(ANOVA!$M$2:$M$401=F$3),ANOVA!$C$2:$C$401,"")</f>
        <v>15.6</v>
      </c>
      <c r="G19" s="105"/>
      <c r="H19" s="217" t="str" cm="1">
        <f t="array" ref="H19">_xlfn.XLOOKUP(1,(ANOVA!$L$2:$L$160=H$4)*(ANOVA!$Q$2:$Q$401=H$5)*(ANOVA!$M$2:$M$401=H$3),ANOVA!$C$2:$C$401,"")</f>
        <v>N.S.</v>
      </c>
      <c r="I19" s="105"/>
      <c r="J19" s="217" cm="1">
        <f t="array" ref="J19">_xlfn.XLOOKUP(1,(ANOVA!$L$2:$L$160=J$4)*(ANOVA!$Q$2:$Q$401=J$5)*(ANOVA!$M$2:$M$401=J$3),ANOVA!$C$2:$C$401,"")</f>
        <v>47.6</v>
      </c>
      <c r="K19" s="105"/>
      <c r="L19" s="217" t="str" cm="1">
        <f t="array" ref="L19">_xlfn.XLOOKUP(1,(ANOVA!$L$2:$L$160=L$4)*(ANOVA!$Q$2:$Q$401=L$5)*(ANOVA!$M$2:$M$401=L$3),ANOVA!$C$2:$C$401,"")</f>
        <v>N.S.</v>
      </c>
      <c r="M19" s="218"/>
      <c r="N19" s="217" t="str" cm="1">
        <f t="array" ref="N19">_xlfn.XLOOKUP(1,(ANOVA!$L$2:$L$160=N$4)*(ANOVA!$Q$2:$Q$401=N$5)*(ANOVA!$M$2:$M$401=N$3),ANOVA!$C$2:$C$401,"")</f>
        <v>N.S.</v>
      </c>
      <c r="O19" s="105"/>
      <c r="P19" s="217" t="str" cm="1">
        <f t="array" ref="P19">_xlfn.XLOOKUP(1,(ANOVA!$L$2:$L$160=P$4)*(ANOVA!$Q$2:$Q$401=P$5)*(ANOVA!$M$2:$M$401=P$3),ANOVA!$C$2:$C$401,"")</f>
        <v>N.S.</v>
      </c>
      <c r="Q19" s="218"/>
      <c r="R19" s="217" t="str" cm="1">
        <f t="array" ref="R19">_xlfn.XLOOKUP(1,(ANOVA!$L$2:$L$160=R$4)*(ANOVA!$Q$2:$Q$401=R$5)*(ANOVA!$M$2:$M$401=R$3),ANOVA!$C$2:$C$401,"")</f>
        <v>N.S.</v>
      </c>
      <c r="S19" s="105"/>
      <c r="T19" s="217" cm="1">
        <f t="array" ref="T19">_xlfn.XLOOKUP(1,(ANOVA!$L$2:$L$160=T$4)*(ANOVA!$Q$2:$Q$401=T$5)*(ANOVA!$M$2:$M$401=T$3),ANOVA!$C$2:$C$401,"")</f>
        <v>16.7</v>
      </c>
      <c r="U19" s="105"/>
      <c r="V19" s="217" t="str" cm="1">
        <f t="array" ref="V19">_xlfn.XLOOKUP(1,(ANOVA!$L$2:$L$160=V$4)*(ANOVA!$Q$2:$Q$401=V$5)*(ANOVA!$M$2:$M$401=V$3),ANOVA!$C$2:$C$401,"")</f>
        <v>N.S.</v>
      </c>
      <c r="W19" s="105"/>
      <c r="X19" s="217" t="str" cm="1">
        <f t="array" ref="X19">_xlfn.XLOOKUP(1,(ANOVA!$L$2:$L$160=X$4)*(ANOVA!$Q$2:$Q$401=X$5)*(ANOVA!$M$2:$M$401=X$3),ANOVA!$C$2:$C$401,"")</f>
        <v/>
      </c>
      <c r="Y19" s="105"/>
    </row>
    <row r="20" spans="1:25" ht="12.9" thickBot="1" x14ac:dyDescent="0.35">
      <c r="A20" s="141" t="s">
        <v>58</v>
      </c>
      <c r="B20" s="142"/>
      <c r="C20" s="142"/>
      <c r="D20" s="206"/>
      <c r="E20" s="143"/>
      <c r="F20" s="219" cm="1">
        <f t="array" ref="F20">_xlfn.XLOOKUP(1,(ANOVA!$L$2:$L$160=F$4)*(ANOVA!$Q$2:$Q$401=F$5)*(ANOVA!$M$2:$M$401=F$3),ANOVA!$D$2:$D$401,"")</f>
        <v>9.6291210418999995</v>
      </c>
      <c r="G20" s="210"/>
      <c r="H20" s="219" cm="1">
        <f t="array" ref="H20">_xlfn.XLOOKUP(1,(ANOVA!$L$2:$L$160=H$4)*(ANOVA!$Q$2:$Q$401=H$5)*(ANOVA!$M$2:$M$401=H$3),ANOVA!$D$2:$D$401,"")</f>
        <v>8.9394078623999995</v>
      </c>
      <c r="I20" s="210"/>
      <c r="J20" s="219" cm="1">
        <f t="array" ref="J20">_xlfn.XLOOKUP(1,(ANOVA!$L$2:$L$160=J$4)*(ANOVA!$Q$2:$Q$401=J$5)*(ANOVA!$M$2:$M$401=J$3),ANOVA!$D$2:$D$401,"")</f>
        <v>9.9977971461999999</v>
      </c>
      <c r="K20" s="210"/>
      <c r="L20" s="219" cm="1">
        <f t="array" ref="L20">_xlfn.XLOOKUP(1,(ANOVA!$L$2:$L$160=L$4)*(ANOVA!$Q$2:$Q$401=L$5)*(ANOVA!$M$2:$M$401=L$3),ANOVA!$D$2:$D$401,"")</f>
        <v>10.590510632000001</v>
      </c>
      <c r="M20" s="220"/>
      <c r="N20" s="219" cm="1">
        <f t="array" ref="N20">_xlfn.XLOOKUP(1,(ANOVA!$L$2:$L$160=N$4)*(ANOVA!$Q$2:$Q$401=N$5)*(ANOVA!$M$2:$M$401=N$3),ANOVA!$D$2:$D$401,"")</f>
        <v>12.859927730000001</v>
      </c>
      <c r="O20" s="210"/>
      <c r="P20" s="219" cm="1">
        <f t="array" ref="P20">_xlfn.XLOOKUP(1,(ANOVA!$L$2:$L$160=P$4)*(ANOVA!$Q$2:$Q$401=P$5)*(ANOVA!$M$2:$M$401=P$3),ANOVA!$D$2:$D$401,"")</f>
        <v>9.6994509019000006</v>
      </c>
      <c r="Q20" s="220"/>
      <c r="R20" s="219" cm="1">
        <f t="array" ref="R20">_xlfn.XLOOKUP(1,(ANOVA!$L$2:$L$160=R$4)*(ANOVA!$Q$2:$Q$401=R$5)*(ANOVA!$M$2:$M$401=R$3),ANOVA!$D$2:$D$401,"")</f>
        <v>5.1727705908999999</v>
      </c>
      <c r="S20" s="210"/>
      <c r="T20" s="219" cm="1">
        <f t="array" ref="T20">_xlfn.XLOOKUP(1,(ANOVA!$L$2:$L$160=T$4)*(ANOVA!$Q$2:$Q$401=T$5)*(ANOVA!$M$2:$M$401=T$3),ANOVA!$D$2:$D$401,"")</f>
        <v>3.6100695326999999</v>
      </c>
      <c r="U20" s="210"/>
      <c r="V20" s="219" cm="1">
        <f t="array" ref="V20">_xlfn.XLOOKUP(1,(ANOVA!$L$2:$L$160=V$4)*(ANOVA!$Q$2:$Q$401=V$5)*(ANOVA!$M$2:$M$401=V$3),ANOVA!$D$2:$D$401,"")</f>
        <v>13.936388345999999</v>
      </c>
      <c r="W20" s="210"/>
      <c r="X20" s="219" t="str" cm="1">
        <f t="array" ref="X20">_xlfn.XLOOKUP(1,(ANOVA!$L$2:$L$160=X$4)*(ANOVA!$Q$2:$Q$401=X$5)*(ANOVA!$M$2:$M$401=X$3),ANOVA!$D$2:$D$401,"")</f>
        <v/>
      </c>
      <c r="Y20" s="210"/>
    </row>
    <row r="21" spans="1:25" x14ac:dyDescent="0.3">
      <c r="A21" s="88"/>
      <c r="B21" s="89"/>
      <c r="C21" s="89"/>
      <c r="D21" s="89"/>
      <c r="E21" s="88"/>
      <c r="F21" s="92">
        <v>8</v>
      </c>
      <c r="G21" s="91"/>
      <c r="H21" s="90">
        <v>7</v>
      </c>
      <c r="I21" s="90"/>
      <c r="J21" s="90">
        <v>7</v>
      </c>
      <c r="K21" s="90"/>
      <c r="L21" s="90">
        <v>7</v>
      </c>
      <c r="M21" s="90"/>
      <c r="N21" s="30">
        <v>7</v>
      </c>
      <c r="O21" s="30"/>
      <c r="P21" s="30"/>
      <c r="Q21" s="30"/>
      <c r="R21" s="30">
        <v>7</v>
      </c>
      <c r="S21" s="30"/>
      <c r="T21" s="30">
        <v>7</v>
      </c>
      <c r="U21" s="30"/>
      <c r="V21" s="30">
        <v>7</v>
      </c>
      <c r="W21" s="30"/>
      <c r="X21" s="30">
        <v>7</v>
      </c>
      <c r="Y21" s="30"/>
    </row>
    <row r="22" spans="1:25" x14ac:dyDescent="0.3">
      <c r="A22" s="88"/>
      <c r="B22" s="89"/>
      <c r="C22" s="89"/>
      <c r="D22" s="89"/>
      <c r="E22" s="88"/>
      <c r="F22" s="92"/>
      <c r="G22" s="91"/>
      <c r="H22" s="90"/>
      <c r="I22" s="90"/>
      <c r="J22" s="90"/>
      <c r="K22" s="90"/>
      <c r="L22" s="90"/>
      <c r="M22" s="90"/>
      <c r="N22" s="90"/>
      <c r="O22" s="90"/>
      <c r="P22" s="90"/>
      <c r="Q22" s="90"/>
      <c r="R22" s="90"/>
      <c r="S22" s="90"/>
      <c r="T22" s="90"/>
      <c r="U22" s="90"/>
      <c r="V22" s="90"/>
      <c r="W22" s="90"/>
      <c r="X22" s="90"/>
      <c r="Y22" s="90"/>
    </row>
    <row r="23" spans="1:25" x14ac:dyDescent="0.3">
      <c r="A23" s="88"/>
      <c r="B23" s="89"/>
      <c r="C23" s="89"/>
      <c r="D23" s="89"/>
      <c r="E23" s="88"/>
      <c r="F23" s="92"/>
      <c r="G23" s="91"/>
      <c r="H23" s="90"/>
      <c r="I23" s="90"/>
      <c r="J23" s="90"/>
      <c r="K23" s="90"/>
      <c r="L23" s="90"/>
      <c r="M23" s="90"/>
      <c r="N23" s="90"/>
      <c r="O23" s="90"/>
      <c r="P23" s="90"/>
      <c r="Q23" s="90"/>
      <c r="R23" s="90"/>
      <c r="S23" s="90"/>
      <c r="T23" s="90"/>
      <c r="U23" s="90"/>
      <c r="V23" s="90"/>
      <c r="W23" s="90"/>
      <c r="X23" s="90"/>
      <c r="Y23" s="90"/>
    </row>
    <row r="24" spans="1:25" x14ac:dyDescent="0.3">
      <c r="A24" s="88"/>
      <c r="B24" s="89"/>
      <c r="C24" s="89"/>
      <c r="D24" s="89"/>
      <c r="E24" s="88"/>
    </row>
    <row r="25" spans="1:25" x14ac:dyDescent="0.3">
      <c r="A25" s="88"/>
      <c r="B25" s="89"/>
      <c r="C25" s="89"/>
      <c r="D25" s="89"/>
      <c r="E25" s="88"/>
      <c r="H25" s="89"/>
      <c r="I25" s="89"/>
      <c r="J25" s="89"/>
      <c r="K25" s="89"/>
      <c r="R25" s="30"/>
      <c r="S25" s="30"/>
      <c r="T25" s="30"/>
      <c r="U25" s="30"/>
      <c r="V25" s="30"/>
      <c r="W25" s="30"/>
      <c r="X25" s="30"/>
      <c r="Y25" s="30"/>
    </row>
    <row r="26" spans="1:25" x14ac:dyDescent="0.3">
      <c r="A26" s="88"/>
      <c r="B26" s="89"/>
      <c r="C26" s="89"/>
      <c r="D26" s="89"/>
      <c r="E26" s="88"/>
      <c r="H26" s="89"/>
      <c r="I26" s="89"/>
      <c r="J26" s="89"/>
      <c r="K26" s="89"/>
      <c r="R26" s="30"/>
      <c r="S26" s="30"/>
      <c r="T26" s="30"/>
      <c r="U26" s="30"/>
      <c r="V26" s="30"/>
      <c r="W26" s="30"/>
      <c r="X26" s="30"/>
      <c r="Y26" s="30"/>
    </row>
    <row r="27" spans="1:25" x14ac:dyDescent="0.3">
      <c r="A27" s="88"/>
      <c r="B27" s="89"/>
      <c r="C27" s="89"/>
      <c r="D27" s="89"/>
      <c r="E27" s="88"/>
      <c r="N27" s="30"/>
      <c r="O27" s="30"/>
      <c r="P27" s="30"/>
      <c r="Q27" s="30"/>
    </row>
    <row r="28" spans="1:25" x14ac:dyDescent="0.3">
      <c r="A28" s="88"/>
      <c r="B28" s="89"/>
      <c r="C28" s="89"/>
      <c r="D28" s="89"/>
      <c r="E28" s="88"/>
      <c r="N28" s="88"/>
      <c r="O28" s="88"/>
      <c r="P28" s="88"/>
      <c r="Q28" s="88"/>
    </row>
    <row r="29" spans="1:25" x14ac:dyDescent="0.3">
      <c r="A29" s="88"/>
      <c r="B29" s="89"/>
      <c r="C29" s="89"/>
      <c r="D29" s="89"/>
      <c r="E29" s="88"/>
      <c r="N29" s="30"/>
      <c r="O29" s="30"/>
      <c r="P29" s="30"/>
      <c r="Q29" s="30"/>
    </row>
    <row r="30" spans="1:25" x14ac:dyDescent="0.3">
      <c r="A30" s="88"/>
      <c r="B30" s="89"/>
      <c r="C30" s="89"/>
      <c r="D30" s="89"/>
      <c r="E30" s="88"/>
      <c r="N30" s="88"/>
      <c r="O30" s="88"/>
      <c r="P30" s="88"/>
      <c r="Q30" s="88"/>
    </row>
    <row r="31" spans="1:25" s="87" customFormat="1" hidden="1" x14ac:dyDescent="0.3">
      <c r="A31" s="88"/>
      <c r="B31" s="89"/>
      <c r="C31" s="89"/>
      <c r="D31" s="89"/>
      <c r="E31" s="88"/>
      <c r="F31" s="151" t="e">
        <f>#REF!</f>
        <v>#REF!</v>
      </c>
      <c r="G31" s="152" t="e">
        <f>'Early Corn Avg'!#REF!</f>
        <v>#REF!</v>
      </c>
      <c r="H31" s="151" t="e">
        <f>#REF!</f>
        <v>#REF!</v>
      </c>
      <c r="I31" s="152" t="e">
        <f>#REF!</f>
        <v>#REF!</v>
      </c>
      <c r="J31" s="151" t="e">
        <f>#REF!</f>
        <v>#REF!</v>
      </c>
      <c r="K31" s="152" t="e">
        <f>#REF!</f>
        <v>#REF!</v>
      </c>
      <c r="L31" s="151" t="e">
        <f>#REF!</f>
        <v>#REF!</v>
      </c>
      <c r="M31" s="152" t="e">
        <f>#REF!</f>
        <v>#REF!</v>
      </c>
      <c r="N31" s="151" t="e">
        <f>#REF!</f>
        <v>#REF!</v>
      </c>
      <c r="O31" s="152" t="e">
        <f>#REF!</f>
        <v>#REF!</v>
      </c>
      <c r="P31" s="151" t="e">
        <f>#REF!</f>
        <v>#REF!</v>
      </c>
      <c r="Q31" s="151" t="e">
        <f>#REF!</f>
        <v>#REF!</v>
      </c>
      <c r="R31" s="151" t="e">
        <f>#REF!</f>
        <v>#REF!</v>
      </c>
      <c r="S31" s="152" t="e">
        <f>#REF!</f>
        <v>#REF!</v>
      </c>
      <c r="T31" s="151" t="e">
        <f>#REF!</f>
        <v>#REF!</v>
      </c>
      <c r="U31" s="152" t="e">
        <f>#REF!</f>
        <v>#REF!</v>
      </c>
      <c r="V31" s="151" t="e">
        <f>#REF!</f>
        <v>#REF!</v>
      </c>
      <c r="W31" s="152" t="e">
        <f>#REF!</f>
        <v>#REF!</v>
      </c>
      <c r="X31" s="151" t="e">
        <f>#REF!</f>
        <v>#REF!</v>
      </c>
      <c r="Y31" s="153" t="e">
        <f>#REF!</f>
        <v>#REF!</v>
      </c>
    </row>
    <row r="32" spans="1:25" s="87" customFormat="1" x14ac:dyDescent="0.3">
      <c r="A32" s="29"/>
      <c r="B32" s="138"/>
      <c r="C32" s="138"/>
      <c r="D32" s="138"/>
      <c r="E32" s="29"/>
      <c r="G32" s="86"/>
      <c r="H32" s="85"/>
      <c r="I32" s="85"/>
      <c r="J32" s="85"/>
      <c r="K32" s="85"/>
      <c r="L32" s="85"/>
      <c r="M32" s="85"/>
      <c r="N32" s="85"/>
      <c r="O32" s="85"/>
      <c r="P32" s="85"/>
      <c r="Q32" s="85"/>
      <c r="R32" s="85"/>
      <c r="S32" s="85"/>
      <c r="T32" s="85"/>
      <c r="U32" s="85"/>
      <c r="V32" s="85"/>
      <c r="W32" s="85"/>
      <c r="X32" s="85"/>
      <c r="Y32" s="85"/>
    </row>
  </sheetData>
  <sortState xmlns:xlrd2="http://schemas.microsoft.com/office/spreadsheetml/2017/richdata2" ref="A6:AJ16">
    <sortCondition descending="1" ref="F6:F16"/>
  </sortState>
  <mergeCells count="11">
    <mergeCell ref="X2:Y2"/>
    <mergeCell ref="A1:Y1"/>
    <mergeCell ref="F2:G2"/>
    <mergeCell ref="H2:I2"/>
    <mergeCell ref="J2:K2"/>
    <mergeCell ref="L2:M2"/>
    <mergeCell ref="N2:O2"/>
    <mergeCell ref="P2:Q2"/>
    <mergeCell ref="R2:S2"/>
    <mergeCell ref="T2:U2"/>
    <mergeCell ref="V2:W2"/>
  </mergeCells>
  <conditionalFormatting sqref="A6:E16">
    <cfRule type="expression" dxfId="830" priority="1">
      <formula>MOD(ROW(),2)=0</formula>
    </cfRule>
  </conditionalFormatting>
  <conditionalFormatting sqref="F6:F16">
    <cfRule type="top10" dxfId="829" priority="1916" percent="1" rank="25"/>
    <cfRule type="expression" dxfId="828" priority="1918">
      <formula>MOD(ROW(),2)=0</formula>
    </cfRule>
    <cfRule type="aboveAverage" dxfId="827" priority="1917" stopIfTrue="1"/>
  </conditionalFormatting>
  <conditionalFormatting sqref="F31">
    <cfRule type="aboveAverage" dxfId="826" priority="35" stopIfTrue="1"/>
  </conditionalFormatting>
  <conditionalFormatting sqref="F31:Y31">
    <cfRule type="expression" dxfId="825" priority="48">
      <formula>MOD(ROW(),2)=0</formula>
    </cfRule>
  </conditionalFormatting>
  <conditionalFormatting sqref="G6:G16 I6:I16 Y6:Y16 M6:M16 O6:O16 Q6:Q16 S6:S16 U6:U16 W6:W16 K6:K16">
    <cfRule type="expression" dxfId="824" priority="71">
      <formula>MOD(ROW(),2)=0</formula>
    </cfRule>
  </conditionalFormatting>
  <conditionalFormatting sqref="G6:G16">
    <cfRule type="containsText" priority="3" stopIfTrue="1" operator="containsText" text="AA">
      <formula>NOT(ISERROR(SEARCH("AA",G6)))</formula>
    </cfRule>
    <cfRule type="containsText" dxfId="823" priority="4" operator="containsText" text="A">
      <formula>NOT(ISERROR(SEARCH("A",G6)))</formula>
    </cfRule>
    <cfRule type="containsText" priority="69" stopIfTrue="1" operator="containsText" text="AA">
      <formula>NOT(ISERROR(SEARCH("AA",G6)))</formula>
    </cfRule>
    <cfRule type="containsText" dxfId="822" priority="70" stopIfTrue="1" operator="containsText" text="A">
      <formula>NOT(ISERROR(SEARCH("A",G6)))</formula>
    </cfRule>
  </conditionalFormatting>
  <conditionalFormatting sqref="G31">
    <cfRule type="containsText" dxfId="821" priority="34" stopIfTrue="1" operator="containsText" text="A">
      <formula>NOT(ISERROR(SEARCH("A",G31)))</formula>
    </cfRule>
    <cfRule type="containsText" priority="33" stopIfTrue="1" operator="containsText" text="AA">
      <formula>NOT(ISERROR(SEARCH("AA",G31)))</formula>
    </cfRule>
  </conditionalFormatting>
  <conditionalFormatting sqref="H6:H16">
    <cfRule type="aboveAverage" dxfId="820" priority="1920" stopIfTrue="1"/>
    <cfRule type="top10" dxfId="819" priority="1919" percent="1" rank="25"/>
    <cfRule type="expression" dxfId="818" priority="1921">
      <formula>MOD(ROW(),2)=0</formula>
    </cfRule>
  </conditionalFormatting>
  <conditionalFormatting sqref="H31">
    <cfRule type="aboveAverage" dxfId="817" priority="36" stopIfTrue="1"/>
  </conditionalFormatting>
  <conditionalFormatting sqref="I6:I16">
    <cfRule type="containsText" dxfId="816" priority="68" stopIfTrue="1" operator="containsText" text="A">
      <formula>NOT(ISERROR(SEARCH("A",I6)))</formula>
    </cfRule>
    <cfRule type="containsText" priority="67" stopIfTrue="1" operator="containsText" text="AA">
      <formula>NOT(ISERROR(SEARCH("AA",I6)))</formula>
    </cfRule>
  </conditionalFormatting>
  <conditionalFormatting sqref="I31">
    <cfRule type="containsText" dxfId="815" priority="32" stopIfTrue="1" operator="containsText" text="A">
      <formula>NOT(ISERROR(SEARCH("A",I31)))</formula>
    </cfRule>
    <cfRule type="containsText" priority="31" stopIfTrue="1" operator="containsText" text="AA">
      <formula>NOT(ISERROR(SEARCH("AA",I31)))</formula>
    </cfRule>
  </conditionalFormatting>
  <conditionalFormatting sqref="J6:J16">
    <cfRule type="top10" dxfId="814" priority="1922" percent="1" rank="25"/>
    <cfRule type="aboveAverage" dxfId="813" priority="1923" stopIfTrue="1"/>
    <cfRule type="expression" dxfId="812" priority="1924">
      <formula>MOD(ROW(),2)=0</formula>
    </cfRule>
  </conditionalFormatting>
  <conditionalFormatting sqref="J31">
    <cfRule type="aboveAverage" dxfId="811" priority="37" stopIfTrue="1"/>
  </conditionalFormatting>
  <conditionalFormatting sqref="K6:K16">
    <cfRule type="containsText" priority="49" stopIfTrue="1" operator="containsText" text="AA">
      <formula>NOT(ISERROR(SEARCH("AA",K6)))</formula>
    </cfRule>
    <cfRule type="containsText" dxfId="810" priority="50" stopIfTrue="1" operator="containsText" text="A">
      <formula>NOT(ISERROR(SEARCH("A",K6)))</formula>
    </cfRule>
  </conditionalFormatting>
  <conditionalFormatting sqref="K31">
    <cfRule type="containsText" dxfId="809" priority="14" stopIfTrue="1" operator="containsText" text="A">
      <formula>NOT(ISERROR(SEARCH("A",K31)))</formula>
    </cfRule>
    <cfRule type="containsText" priority="13" stopIfTrue="1" operator="containsText" text="AA">
      <formula>NOT(ISERROR(SEARCH("AA",K31)))</formula>
    </cfRule>
  </conditionalFormatting>
  <conditionalFormatting sqref="L6:L16">
    <cfRule type="top10" dxfId="808" priority="1925" percent="1" rank="25"/>
    <cfRule type="aboveAverage" dxfId="807" priority="1926" stopIfTrue="1"/>
    <cfRule type="expression" dxfId="806" priority="1927">
      <formula>MOD(ROW(),2)=0</formula>
    </cfRule>
  </conditionalFormatting>
  <conditionalFormatting sqref="L31">
    <cfRule type="aboveAverage" dxfId="805" priority="38" stopIfTrue="1"/>
  </conditionalFormatting>
  <conditionalFormatting sqref="M6:M16">
    <cfRule type="containsText" dxfId="804" priority="62" stopIfTrue="1" operator="containsText" text="A">
      <formula>NOT(ISERROR(SEARCH("A",M6)))</formula>
    </cfRule>
    <cfRule type="containsText" priority="61" stopIfTrue="1" operator="containsText" text="AA">
      <formula>NOT(ISERROR(SEARCH("AA",M6)))</formula>
    </cfRule>
  </conditionalFormatting>
  <conditionalFormatting sqref="M31">
    <cfRule type="containsText" dxfId="803" priority="26" stopIfTrue="1" operator="containsText" text="A">
      <formula>NOT(ISERROR(SEARCH("A",M31)))</formula>
    </cfRule>
    <cfRule type="containsText" priority="25" stopIfTrue="1" operator="containsText" text="AA">
      <formula>NOT(ISERROR(SEARCH("AA",M31)))</formula>
    </cfRule>
  </conditionalFormatting>
  <conditionalFormatting sqref="N6:N16">
    <cfRule type="top10" dxfId="802" priority="1928" percent="1" rank="25"/>
    <cfRule type="aboveAverage" dxfId="801" priority="1929" stopIfTrue="1"/>
    <cfRule type="expression" dxfId="800" priority="1930">
      <formula>MOD(ROW(),2)=0</formula>
    </cfRule>
  </conditionalFormatting>
  <conditionalFormatting sqref="N31">
    <cfRule type="aboveAverage" dxfId="799" priority="39" stopIfTrue="1"/>
  </conditionalFormatting>
  <conditionalFormatting sqref="O6:O16">
    <cfRule type="containsText" priority="59" stopIfTrue="1" operator="containsText" text="AA">
      <formula>NOT(ISERROR(SEARCH("AA",O6)))</formula>
    </cfRule>
    <cfRule type="containsText" dxfId="798" priority="60" stopIfTrue="1" operator="containsText" text="A">
      <formula>NOT(ISERROR(SEARCH("A",O6)))</formula>
    </cfRule>
  </conditionalFormatting>
  <conditionalFormatting sqref="O31">
    <cfRule type="containsText" priority="23" stopIfTrue="1" operator="containsText" text="AA">
      <formula>NOT(ISERROR(SEARCH("AA",O31)))</formula>
    </cfRule>
    <cfRule type="containsText" dxfId="797" priority="24" stopIfTrue="1" operator="containsText" text="A">
      <formula>NOT(ISERROR(SEARCH("A",O31)))</formula>
    </cfRule>
  </conditionalFormatting>
  <conditionalFormatting sqref="P6:P16">
    <cfRule type="top10" dxfId="796" priority="1931" percent="1" rank="25"/>
    <cfRule type="aboveAverage" dxfId="795" priority="1932" stopIfTrue="1"/>
    <cfRule type="expression" dxfId="794" priority="1933">
      <formula>MOD(ROW(),2)=0</formula>
    </cfRule>
  </conditionalFormatting>
  <conditionalFormatting sqref="P31">
    <cfRule type="aboveAverage" dxfId="793" priority="40" stopIfTrue="1"/>
  </conditionalFormatting>
  <conditionalFormatting sqref="Q6">
    <cfRule type="aboveAverage" dxfId="792" priority="47" stopIfTrue="1"/>
  </conditionalFormatting>
  <conditionalFormatting sqref="Q6:Q16">
    <cfRule type="containsText" priority="7" stopIfTrue="1" operator="containsText" text="AA">
      <formula>NOT(ISERROR(SEARCH("AA",Q6)))</formula>
    </cfRule>
    <cfRule type="containsText" dxfId="791" priority="8" stopIfTrue="1" operator="containsText" text="A">
      <formula>NOT(ISERROR(SEARCH("A",Q6)))</formula>
    </cfRule>
    <cfRule type="containsText" priority="57" stopIfTrue="1" operator="containsText" text="AA">
      <formula>NOT(ISERROR(SEARCH("AA",Q6)))</formula>
    </cfRule>
    <cfRule type="containsText" dxfId="790" priority="58" stopIfTrue="1" operator="containsText" text="A">
      <formula>NOT(ISERROR(SEARCH("A",Q6)))</formula>
    </cfRule>
  </conditionalFormatting>
  <conditionalFormatting sqref="Q31">
    <cfRule type="aboveAverage" dxfId="789" priority="12" stopIfTrue="1"/>
    <cfRule type="containsText" priority="21" stopIfTrue="1" operator="containsText" text="AA">
      <formula>NOT(ISERROR(SEARCH("AA",Q31)))</formula>
    </cfRule>
    <cfRule type="containsText" dxfId="788" priority="22" stopIfTrue="1" operator="containsText" text="A">
      <formula>NOT(ISERROR(SEARCH("A",Q31)))</formula>
    </cfRule>
  </conditionalFormatting>
  <conditionalFormatting sqref="R6:R16">
    <cfRule type="expression" dxfId="787" priority="1936">
      <formula>MOD(ROW(),2)=0</formula>
    </cfRule>
    <cfRule type="aboveAverage" dxfId="786" priority="1935" stopIfTrue="1"/>
    <cfRule type="top10" dxfId="785" priority="1934" percent="1" rank="25"/>
  </conditionalFormatting>
  <conditionalFormatting sqref="R31">
    <cfRule type="aboveAverage" dxfId="784" priority="41" stopIfTrue="1"/>
  </conditionalFormatting>
  <conditionalFormatting sqref="S6:S16">
    <cfRule type="containsText" dxfId="783" priority="56" stopIfTrue="1" operator="containsText" text="A">
      <formula>NOT(ISERROR(SEARCH("A",S6)))</formula>
    </cfRule>
    <cfRule type="containsText" priority="55" stopIfTrue="1" operator="containsText" text="AA">
      <formula>NOT(ISERROR(SEARCH("AA",S6)))</formula>
    </cfRule>
  </conditionalFormatting>
  <conditionalFormatting sqref="S31">
    <cfRule type="containsText" priority="19" stopIfTrue="1" operator="containsText" text="AA">
      <formula>NOT(ISERROR(SEARCH("AA",S31)))</formula>
    </cfRule>
    <cfRule type="containsText" dxfId="782" priority="20" stopIfTrue="1" operator="containsText" text="A">
      <formula>NOT(ISERROR(SEARCH("A",S31)))</formula>
    </cfRule>
  </conditionalFormatting>
  <conditionalFormatting sqref="T6:T16">
    <cfRule type="aboveAverage" dxfId="781" priority="1938" stopIfTrue="1"/>
    <cfRule type="top10" dxfId="780" priority="1937" percent="1" rank="25"/>
    <cfRule type="expression" dxfId="779" priority="1939">
      <formula>MOD(ROW(),2)=0</formula>
    </cfRule>
  </conditionalFormatting>
  <conditionalFormatting sqref="T31">
    <cfRule type="aboveAverage" dxfId="778" priority="11" stopIfTrue="1"/>
    <cfRule type="aboveAverage" dxfId="777" priority="42" stopIfTrue="1"/>
  </conditionalFormatting>
  <conditionalFormatting sqref="U6">
    <cfRule type="containsText" priority="45" stopIfTrue="1" operator="containsText" text="AA">
      <formula>NOT(ISERROR(SEARCH("AA",U6)))</formula>
    </cfRule>
    <cfRule type="containsText" dxfId="776" priority="46" stopIfTrue="1" operator="containsText" text="A">
      <formula>NOT(ISERROR(SEARCH("A",U6)))</formula>
    </cfRule>
  </conditionalFormatting>
  <conditionalFormatting sqref="U6:U16">
    <cfRule type="containsText" priority="53" stopIfTrue="1" operator="containsText" text="AA">
      <formula>NOT(ISERROR(SEARCH("AA",U6)))</formula>
    </cfRule>
    <cfRule type="containsText" dxfId="775" priority="54" stopIfTrue="1" operator="containsText" text="A">
      <formula>NOT(ISERROR(SEARCH("A",U6)))</formula>
    </cfRule>
  </conditionalFormatting>
  <conditionalFormatting sqref="U31">
    <cfRule type="containsText" priority="9" stopIfTrue="1" operator="containsText" text="AA">
      <formula>NOT(ISERROR(SEARCH("AA",U31)))</formula>
    </cfRule>
    <cfRule type="containsText" dxfId="774" priority="18" stopIfTrue="1" operator="containsText" text="A">
      <formula>NOT(ISERROR(SEARCH("A",U31)))</formula>
    </cfRule>
    <cfRule type="containsText" priority="17" stopIfTrue="1" operator="containsText" text="AA">
      <formula>NOT(ISERROR(SEARCH("AA",U31)))</formula>
    </cfRule>
    <cfRule type="containsText" dxfId="773" priority="10" stopIfTrue="1" operator="containsText" text="A">
      <formula>NOT(ISERROR(SEARCH("A",U31)))</formula>
    </cfRule>
  </conditionalFormatting>
  <conditionalFormatting sqref="V6:V16">
    <cfRule type="top10" dxfId="772" priority="1940" percent="1" rank="25"/>
    <cfRule type="aboveAverage" dxfId="771" priority="1941" stopIfTrue="1"/>
    <cfRule type="expression" dxfId="770" priority="1942">
      <formula>MOD(ROW(),2)=0</formula>
    </cfRule>
  </conditionalFormatting>
  <conditionalFormatting sqref="V31">
    <cfRule type="aboveAverage" dxfId="769" priority="43" stopIfTrue="1"/>
  </conditionalFormatting>
  <conditionalFormatting sqref="W6:W16">
    <cfRule type="containsText" priority="51" stopIfTrue="1" operator="containsText" text="AA">
      <formula>NOT(ISERROR(SEARCH("AA",W6)))</formula>
    </cfRule>
    <cfRule type="containsText" dxfId="768" priority="52" operator="containsText" text="A">
      <formula>NOT(ISERROR(SEARCH("A",W6)))</formula>
    </cfRule>
  </conditionalFormatting>
  <conditionalFormatting sqref="W31">
    <cfRule type="containsText" dxfId="767" priority="16" operator="containsText" text="A">
      <formula>NOT(ISERROR(SEARCH("A",W31)))</formula>
    </cfRule>
    <cfRule type="containsText" priority="15" stopIfTrue="1" operator="containsText" text="AA">
      <formula>NOT(ISERROR(SEARCH("AA",W31)))</formula>
    </cfRule>
  </conditionalFormatting>
  <conditionalFormatting sqref="X6:X16">
    <cfRule type="top10" dxfId="766" priority="1943" percent="1" rank="25"/>
    <cfRule type="aboveAverage" dxfId="765" priority="1944" stopIfTrue="1"/>
    <cfRule type="expression" dxfId="764" priority="1945">
      <formula>MOD(ROW(),2)=0</formula>
    </cfRule>
  </conditionalFormatting>
  <conditionalFormatting sqref="X31">
    <cfRule type="aboveAverage" dxfId="763" priority="44" stopIfTrue="1"/>
  </conditionalFormatting>
  <conditionalFormatting sqref="Y6:Y8">
    <cfRule type="containsText" dxfId="762" priority="66" stopIfTrue="1" operator="containsText" text="A">
      <formula>NOT(ISERROR(SEARCH("A",Y6)))</formula>
    </cfRule>
    <cfRule type="containsText" priority="65" stopIfTrue="1" operator="containsText" text="AA">
      <formula>NOT(ISERROR(SEARCH("AA",Y6)))</formula>
    </cfRule>
  </conditionalFormatting>
  <conditionalFormatting sqref="Y6:Y16">
    <cfRule type="containsText" dxfId="761" priority="6" operator="containsText" text="A">
      <formula>NOT(ISERROR(SEARCH("A",Y6)))</formula>
    </cfRule>
    <cfRule type="containsText" dxfId="760" priority="64" stopIfTrue="1" operator="containsText" text="A">
      <formula>NOT(ISERROR(SEARCH("A",Y6)))</formula>
    </cfRule>
    <cfRule type="containsText" priority="63" stopIfTrue="1" operator="containsText" text="AA">
      <formula>NOT(ISERROR(SEARCH("AA",Y6)))</formula>
    </cfRule>
    <cfRule type="containsText" priority="5" stopIfTrue="1" operator="containsText" text="AA">
      <formula>NOT(ISERROR(SEARCH("AA",Y6)))</formula>
    </cfRule>
  </conditionalFormatting>
  <conditionalFormatting sqref="Y31">
    <cfRule type="containsText" priority="27" stopIfTrue="1" operator="containsText" text="AA">
      <formula>NOT(ISERROR(SEARCH("AA",Y31)))</formula>
    </cfRule>
    <cfRule type="containsText" dxfId="759" priority="28" stopIfTrue="1" operator="containsText" text="A">
      <formula>NOT(ISERROR(SEARCH("A",Y31)))</formula>
    </cfRule>
    <cfRule type="containsText" priority="29" stopIfTrue="1" operator="containsText" text="AA">
      <formula>NOT(ISERROR(SEARCH("AA",Y31)))</formula>
    </cfRule>
    <cfRule type="containsText" dxfId="758" priority="30" stopIfTrue="1" operator="containsText" text="A">
      <formula>NOT(ISERROR(SEARCH("A",Y31)))</formula>
    </cfRule>
  </conditionalFormatting>
  <pageMargins left="0.5" right="0.5" top="0.5" bottom="0.5" header="0.3" footer="0.3"/>
  <pageSetup paperSize="5"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FDD98-3888-49DB-A63A-201BA3097471}">
  <sheetPr>
    <tabColor theme="6" tint="0.59999389629810485"/>
  </sheetPr>
  <dimension ref="A1:U36"/>
  <sheetViews>
    <sheetView zoomScaleNormal="100" workbookViewId="0">
      <pane ySplit="2" topLeftCell="A6" activePane="bottomLeft" state="frozen"/>
      <selection sqref="A1:U1"/>
      <selection pane="bottomLeft" activeCell="O17" sqref="O17:O20"/>
    </sheetView>
  </sheetViews>
  <sheetFormatPr defaultRowHeight="12.45" x14ac:dyDescent="0.3"/>
  <cols>
    <col min="1" max="1" width="30.61328125" customWidth="1"/>
    <col min="2" max="3" width="17.23046875" style="40" customWidth="1"/>
    <col min="4" max="4" width="9.84375" style="1" customWidth="1"/>
    <col min="5" max="5" width="7.5351562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customWidth="1"/>
    <col min="17" max="17" width="5.07421875" style="11" customWidth="1"/>
    <col min="18" max="18" width="5.07421875" style="71" customWidth="1"/>
    <col min="19" max="19" width="5.07421875" style="11" customWidth="1"/>
    <col min="20" max="20" width="5.07421875" style="71" customWidth="1"/>
    <col min="21" max="21" width="5.07421875" style="11" customWidth="1"/>
  </cols>
  <sheetData>
    <row r="1" spans="1:21" ht="30" customHeight="1" thickBot="1" x14ac:dyDescent="0.35">
      <c r="A1" s="292" t="s">
        <v>349</v>
      </c>
      <c r="B1" s="292"/>
      <c r="C1" s="292"/>
      <c r="D1" s="292"/>
      <c r="E1" s="292"/>
      <c r="F1" s="292"/>
      <c r="G1" s="292"/>
      <c r="H1" s="292"/>
      <c r="I1" s="292"/>
      <c r="J1" s="292"/>
      <c r="K1" s="292"/>
      <c r="L1" s="292"/>
      <c r="M1" s="292"/>
      <c r="N1" s="292"/>
      <c r="O1" s="292"/>
      <c r="P1" s="292"/>
      <c r="Q1" s="292"/>
      <c r="R1" s="292"/>
      <c r="S1" s="292"/>
      <c r="T1" s="292"/>
      <c r="U1" s="292"/>
    </row>
    <row r="2" spans="1:21" ht="51.55" customHeight="1" thickBot="1" x14ac:dyDescent="0.35">
      <c r="A2" s="24" t="s">
        <v>95</v>
      </c>
      <c r="B2" s="133" t="s">
        <v>93</v>
      </c>
      <c r="C2" s="161" t="s">
        <v>94</v>
      </c>
      <c r="D2" s="23"/>
      <c r="E2" s="298" t="s">
        <v>42</v>
      </c>
      <c r="F2" s="299"/>
      <c r="G2" s="300" t="s">
        <v>43</v>
      </c>
      <c r="H2" s="300"/>
      <c r="I2" s="293" t="s">
        <v>66</v>
      </c>
      <c r="J2" s="294"/>
      <c r="K2" s="298" t="s">
        <v>44</v>
      </c>
      <c r="L2" s="299"/>
      <c r="M2" s="300" t="s">
        <v>45</v>
      </c>
      <c r="N2" s="300"/>
      <c r="O2" s="197" t="s">
        <v>61</v>
      </c>
      <c r="P2" s="295" t="s">
        <v>46</v>
      </c>
      <c r="Q2" s="296"/>
      <c r="R2" s="297" t="s">
        <v>47</v>
      </c>
      <c r="S2" s="297"/>
      <c r="T2" s="295" t="s">
        <v>48</v>
      </c>
      <c r="U2" s="297"/>
    </row>
    <row r="3" spans="1:21" ht="12.25" hidden="1" customHeight="1" x14ac:dyDescent="0.3">
      <c r="A3" s="223"/>
      <c r="B3" s="224"/>
      <c r="C3" s="34"/>
      <c r="D3" s="225"/>
      <c r="E3" s="226" t="s">
        <v>219</v>
      </c>
      <c r="F3" s="227"/>
      <c r="G3" s="228" t="s">
        <v>230</v>
      </c>
      <c r="H3" s="228"/>
      <c r="I3" s="226" t="s">
        <v>223</v>
      </c>
      <c r="J3" s="227"/>
      <c r="K3" s="226" t="s">
        <v>231</v>
      </c>
      <c r="L3" s="227"/>
      <c r="M3" s="228" t="s">
        <v>232</v>
      </c>
      <c r="N3" s="228"/>
      <c r="O3" s="237" t="s">
        <v>226</v>
      </c>
      <c r="P3" s="229" t="s">
        <v>227</v>
      </c>
      <c r="Q3" s="230"/>
      <c r="R3" s="231" t="s">
        <v>228</v>
      </c>
      <c r="S3" s="231"/>
      <c r="T3" s="229" t="s">
        <v>229</v>
      </c>
      <c r="U3" s="231"/>
    </row>
    <row r="4" spans="1:21" ht="12.25" hidden="1" customHeight="1" x14ac:dyDescent="0.3">
      <c r="A4" s="223"/>
      <c r="B4" s="224"/>
      <c r="C4" s="34"/>
      <c r="D4" s="225"/>
      <c r="E4" s="226" t="s">
        <v>191</v>
      </c>
      <c r="F4" s="227"/>
      <c r="G4" s="226" t="s">
        <v>191</v>
      </c>
      <c r="H4" s="228"/>
      <c r="I4" s="226" t="s">
        <v>191</v>
      </c>
      <c r="J4" s="227"/>
      <c r="K4" s="226" t="s">
        <v>191</v>
      </c>
      <c r="L4" s="227"/>
      <c r="M4" s="226" t="s">
        <v>191</v>
      </c>
      <c r="N4" s="228"/>
      <c r="O4" s="226" t="s">
        <v>191</v>
      </c>
      <c r="P4" s="226" t="s">
        <v>191</v>
      </c>
      <c r="Q4" s="230"/>
      <c r="R4" s="226" t="s">
        <v>191</v>
      </c>
      <c r="S4" s="231"/>
      <c r="T4" s="226" t="s">
        <v>191</v>
      </c>
      <c r="U4" s="231"/>
    </row>
    <row r="5" spans="1:21" ht="12.25" hidden="1" customHeight="1" x14ac:dyDescent="0.3">
      <c r="A5" s="223"/>
      <c r="B5" s="224"/>
      <c r="C5" s="34"/>
      <c r="D5" s="225"/>
      <c r="E5" s="226" t="s">
        <v>221</v>
      </c>
      <c r="F5" s="227"/>
      <c r="G5" s="226" t="s">
        <v>221</v>
      </c>
      <c r="H5" s="228"/>
      <c r="I5" s="226" t="s">
        <v>221</v>
      </c>
      <c r="J5" s="227"/>
      <c r="K5" s="226" t="s">
        <v>221</v>
      </c>
      <c r="L5" s="227"/>
      <c r="M5" s="226" t="s">
        <v>221</v>
      </c>
      <c r="N5" s="228"/>
      <c r="O5" s="238" t="s">
        <v>221</v>
      </c>
      <c r="P5" s="226" t="s">
        <v>221</v>
      </c>
      <c r="Q5" s="230"/>
      <c r="R5" s="226" t="s">
        <v>221</v>
      </c>
      <c r="S5" s="231"/>
      <c r="T5" s="226" t="s">
        <v>221</v>
      </c>
      <c r="U5" s="231"/>
    </row>
    <row r="6" spans="1:21" ht="12.9" thickTop="1" x14ac:dyDescent="0.3">
      <c r="A6" s="50" t="str">
        <f t="shared" ref="A6:A16" si="0">VLOOKUP(D6,VL_2020,2,FALSE)</f>
        <v>Great Heart HT-7335TRE</v>
      </c>
      <c r="B6" s="130" t="str">
        <f t="shared" ref="B6:B16" si="1">VLOOKUP(D6,VL_2020,3,FALSE)</f>
        <v>TRE</v>
      </c>
      <c r="C6" s="130" t="str">
        <f t="shared" ref="C6:C16" si="2">VLOOKUP(D6,VL_2020,4,FALSE)</f>
        <v>TRE</v>
      </c>
      <c r="D6" s="272" t="s">
        <v>188</v>
      </c>
      <c r="E6" s="178" cm="1">
        <f t="array" ref="E6">_xlfn.XLOOKUP(1,(LSM!$A$2:$A$370=E$4)*(LSM!$T$2:$T$370=E$5)*(LSM!$B$2:$B$370=$D6),LSM!$C$2:$C$370,"")</f>
        <v>285.19</v>
      </c>
      <c r="F6" s="200" t="str" cm="1">
        <f t="array" ref="F6">_xlfn.XLOOKUP(1,(LSM!$A$2:$A$370=E$4)*(LSM!$T$2:$T$370=E$5)*(LSM!$B$2:$B$370=$D6),LSM!$D$2:$D$370,"")</f>
        <v>A</v>
      </c>
      <c r="G6" s="164" cm="1">
        <f t="array" ref="G6">_xlfn.XLOOKUP(1,(LSM!$A$2:$A$370=G$4)*(LSM!$T$2:$T$370=G$5)*(LSM!$B$2:$B$370=$D6),LSM!$E$2:$E$370,"")</f>
        <v>15.166700000000001</v>
      </c>
      <c r="H6" s="202" t="str" cm="1">
        <f t="array" ref="H6">_xlfn.XLOOKUP(1,(LSM!$A$2:$A$370=G$4)*(LSM!$T$2:$T$370=G$5)*(LSM!$B$2:$B$370=$D6),LSM!$F$2:$F$370,"")</f>
        <v>B</v>
      </c>
      <c r="I6" s="178" cm="1">
        <f t="array" ref="I6">_xlfn.XLOOKUP(1,(LSM!$A$2:$A$370=I$4)*(LSM!$T$2:$T$370=I$5)*(LSM!$B$2:$B$370=$D6),LSM!$L$2:$L$370,"")</f>
        <v>60.7</v>
      </c>
      <c r="J6" s="200" t="str" cm="1">
        <f t="array" ref="J6">_xlfn.XLOOKUP(1,(LSM!$A$2:$A$370=I$4)*(LSM!$T$2:$T$370=I$5)*(LSM!$B$2:$B$370=$D6),LSM!$M$2:$M$370,"")</f>
        <v>A</v>
      </c>
      <c r="K6" s="178" cm="1">
        <f t="array" ref="K6">_xlfn.XLOOKUP(1,(LSM!$A$2:$A$370=K$4)*(LSM!$T$2:$T$370=K$5)*(LSM!$B$2:$B$370=$D6),LSM!$G$2:$G$370,"")</f>
        <v>113.33</v>
      </c>
      <c r="L6" s="200" t="str" cm="1">
        <f t="array" ref="L6">_xlfn.XLOOKUP(1,(LSM!$A$2:$A$370=K$4)*(LSM!$T$2:$T$370=K$5)*(LSM!$B$2:$B$370=$D6),LSM!$H$2:$H$370,"")</f>
        <v>A</v>
      </c>
      <c r="M6" s="178" cm="1">
        <f t="array" ref="M6">_xlfn.XLOOKUP(1,(LSM!$A$2:$A$370=M$4)*(LSM!$T$2:$T$370=M$5)*(LSM!$B$2:$B$370=$D6),LSM!$I$2:$I$370,"")</f>
        <v>48</v>
      </c>
      <c r="N6" s="202" t="str" cm="1">
        <f t="array" ref="N6">_xlfn.XLOOKUP(1,(LSM!$A$2:$A$370=M$4)*(LSM!$T$2:$T$370=M$5)*(LSM!$B$2:$B$370=$D6),LSM!$J$2:$J$370,"")</f>
        <v>A</v>
      </c>
      <c r="O6" s="178" cm="1">
        <f t="array" ref="O6">_xlfn.XLOOKUP(1,(LSM!$A$2:$A$370=O$4)*(LSM!$T$2:$T$370=O$5)*(LSM!$B$2:$B$370=$D6),LSM!$K$2:$K$370,"")</f>
        <v>0</v>
      </c>
      <c r="P6" s="164" cm="1">
        <f t="array" ref="P6">_xlfn.XLOOKUP(1,(LSM!$A$2:$A$370=P$4)*(LSM!$T$2:$T$370=P$5)*(LSM!$B$2:$B$370=$D6),LSM!$N$2:$N$370,"")</f>
        <v>10.927</v>
      </c>
      <c r="Q6" s="200" t="str" cm="1">
        <f t="array" ref="Q6">_xlfn.XLOOKUP(1,(LSM!$A$2:$A$370=P$4)*(LSM!$T$2:$T$370=P$5)*(LSM!$B$2:$B$370=$D6),LSM!$O$2:$O$370,"")</f>
        <v>A</v>
      </c>
      <c r="R6" s="164" cm="1">
        <f t="array" ref="R6">_xlfn.XLOOKUP(1,(LSM!$A$2:$A$370=R$4)*(LSM!$T$2:$T$370=R$5)*(LSM!$B$2:$B$370=$D6),LSM!$P$2:$P$370,"")</f>
        <v>4.3101000000000003</v>
      </c>
      <c r="S6" s="202" t="str" cm="1">
        <f t="array" ref="S6">_xlfn.XLOOKUP(1,(LSM!$A$2:$A$370=R$4)*(LSM!$T$2:$T$370=R$5)*(LSM!$B$2:$B$370=$D6),LSM!$Q$2:$Q$370,"")</f>
        <v>A</v>
      </c>
      <c r="T6" s="164" cm="1">
        <f t="array" ref="T6">_xlfn.XLOOKUP(1,(LSM!$A$2:$A$370=T$4)*(LSM!$T$2:$T$370=T$5)*(LSM!$B$2:$B$370=$D6),LSM!$R$2:$R$370,"")</f>
        <v>86.118499999999997</v>
      </c>
      <c r="U6" s="202" t="str" cm="1">
        <f t="array" ref="U6">_xlfn.XLOOKUP(1,(LSM!$A$2:$A$370=T$4)*(LSM!$T$2:$T$370=T$5)*(LSM!$B$2:$B$370=$D6),LSM!$S$2:$S$370,"")</f>
        <v>BC</v>
      </c>
    </row>
    <row r="7" spans="1:21" x14ac:dyDescent="0.3">
      <c r="A7" s="31" t="str">
        <f t="shared" si="0"/>
        <v>Dekalb DKC 112-12RIB</v>
      </c>
      <c r="B7" s="131" t="str">
        <f t="shared" si="1"/>
        <v>RR</v>
      </c>
      <c r="C7" s="131" t="str">
        <f t="shared" si="2"/>
        <v>TRE</v>
      </c>
      <c r="D7" s="273" t="s">
        <v>282</v>
      </c>
      <c r="E7" s="178" cm="1">
        <f t="array" ref="E7">_xlfn.XLOOKUP(1,(LSM!$A$2:$A$370=E$4)*(LSM!$T$2:$T$370=E$5)*(LSM!$B$2:$B$370=$D7),LSM!$C$2:$C$370,"")</f>
        <v>277.19</v>
      </c>
      <c r="F7" s="179" t="str" cm="1">
        <f t="array" ref="F7">_xlfn.XLOOKUP(1,(LSM!$A$2:$A$370=E$4)*(LSM!$T$2:$T$370=E$5)*(LSM!$B$2:$B$370=$D7),LSM!$D$2:$D$370,"")</f>
        <v>A</v>
      </c>
      <c r="G7" s="164" cm="1">
        <f t="array" ref="G7">_xlfn.XLOOKUP(1,(LSM!$A$2:$A$370=G$4)*(LSM!$T$2:$T$370=G$5)*(LSM!$B$2:$B$370=$D7),LSM!$E$2:$E$370,"")</f>
        <v>14.7333</v>
      </c>
      <c r="H7" s="167" t="str" cm="1">
        <f t="array" ref="H7">_xlfn.XLOOKUP(1,(LSM!$A$2:$A$370=G$4)*(LSM!$T$2:$T$370=G$5)*(LSM!$B$2:$B$370=$D7),LSM!$F$2:$F$370,"")</f>
        <v>B</v>
      </c>
      <c r="I7" s="178" cm="1">
        <f t="array" ref="I7">_xlfn.XLOOKUP(1,(LSM!$A$2:$A$370=I$4)*(LSM!$T$2:$T$370=I$5)*(LSM!$B$2:$B$370=$D7),LSM!$L$2:$L$370,"")</f>
        <v>58.666699999999999</v>
      </c>
      <c r="J7" s="179" t="str" cm="1">
        <f t="array" ref="J7">_xlfn.XLOOKUP(1,(LSM!$A$2:$A$370=I$4)*(LSM!$T$2:$T$370=I$5)*(LSM!$B$2:$B$370=$D7),LSM!$M$2:$M$370,"")</f>
        <v>C</v>
      </c>
      <c r="K7" s="178" cm="1">
        <f t="array" ref="K7">_xlfn.XLOOKUP(1,(LSM!$A$2:$A$370=K$4)*(LSM!$T$2:$T$370=K$5)*(LSM!$B$2:$B$370=$D7),LSM!$G$2:$G$370,"")</f>
        <v>110.33</v>
      </c>
      <c r="L7" s="179" t="str" cm="1">
        <f t="array" ref="L7">_xlfn.XLOOKUP(1,(LSM!$A$2:$A$370=K$4)*(LSM!$T$2:$T$370=K$5)*(LSM!$B$2:$B$370=$D7),LSM!$H$2:$H$370,"")</f>
        <v>A</v>
      </c>
      <c r="M7" s="178" cm="1">
        <f t="array" ref="M7">_xlfn.XLOOKUP(1,(LSM!$A$2:$A$370=M$4)*(LSM!$T$2:$T$370=M$5)*(LSM!$B$2:$B$370=$D7),LSM!$I$2:$I$370,"")</f>
        <v>45</v>
      </c>
      <c r="N7" s="167" t="str" cm="1">
        <f t="array" ref="N7">_xlfn.XLOOKUP(1,(LSM!$A$2:$A$370=M$4)*(LSM!$T$2:$T$370=M$5)*(LSM!$B$2:$B$370=$D7),LSM!$J$2:$J$370,"")</f>
        <v>A</v>
      </c>
      <c r="O7" s="178" cm="1">
        <f t="array" ref="O7">_xlfn.XLOOKUP(1,(LSM!$A$2:$A$370=O$4)*(LSM!$T$2:$T$370=O$5)*(LSM!$B$2:$B$370=$D7),LSM!$K$2:$K$370,"")</f>
        <v>0.58479532160000003</v>
      </c>
      <c r="P7" s="164" cm="1">
        <f t="array" ref="P7">_xlfn.XLOOKUP(1,(LSM!$A$2:$A$370=P$4)*(LSM!$T$2:$T$370=P$5)*(LSM!$B$2:$B$370=$D7),LSM!$N$2:$N$370,"")</f>
        <v>10.9901</v>
      </c>
      <c r="Q7" s="179" t="str" cm="1">
        <f t="array" ref="Q7">_xlfn.XLOOKUP(1,(LSM!$A$2:$A$370=P$4)*(LSM!$T$2:$T$370=P$5)*(LSM!$B$2:$B$370=$D7),LSM!$O$2:$O$370,"")</f>
        <v>A</v>
      </c>
      <c r="R7" s="164" cm="1">
        <f t="array" ref="R7">_xlfn.XLOOKUP(1,(LSM!$A$2:$A$370=R$4)*(LSM!$T$2:$T$370=R$5)*(LSM!$B$2:$B$370=$D7),LSM!$P$2:$P$370,"")</f>
        <v>4.1523000000000003</v>
      </c>
      <c r="S7" s="167" t="str" cm="1">
        <f t="array" ref="S7">_xlfn.XLOOKUP(1,(LSM!$A$2:$A$370=R$4)*(LSM!$T$2:$T$370=R$5)*(LSM!$B$2:$B$370=$D7),LSM!$Q$2:$Q$370,"")</f>
        <v>A</v>
      </c>
      <c r="T7" s="164" cm="1">
        <f t="array" ref="T7">_xlfn.XLOOKUP(1,(LSM!$A$2:$A$370=T$4)*(LSM!$T$2:$T$370=T$5)*(LSM!$B$2:$B$370=$D7),LSM!$R$2:$R$370,"")</f>
        <v>84.907899999999998</v>
      </c>
      <c r="U7" s="167" t="str" cm="1">
        <f t="array" ref="U7">_xlfn.XLOOKUP(1,(LSM!$A$2:$A$370=T$4)*(LSM!$T$2:$T$370=T$5)*(LSM!$B$2:$B$370=$D7),LSM!$S$2:$S$370,"")</f>
        <v>D-F</v>
      </c>
    </row>
    <row r="8" spans="1:21" x14ac:dyDescent="0.3">
      <c r="A8" s="101" t="str">
        <f t="shared" si="0"/>
        <v>Dyna-Gro D52TC66RIB</v>
      </c>
      <c r="B8" s="132" t="str">
        <f t="shared" si="1"/>
        <v>RR</v>
      </c>
      <c r="C8" s="132" t="str">
        <f t="shared" si="2"/>
        <v>TRE</v>
      </c>
      <c r="D8" s="273" t="s">
        <v>190</v>
      </c>
      <c r="E8" s="178" cm="1">
        <f t="array" ref="E8">_xlfn.XLOOKUP(1,(LSM!$A$2:$A$370=E$4)*(LSM!$T$2:$T$370=E$5)*(LSM!$B$2:$B$370=$D8),LSM!$C$2:$C$370,"")</f>
        <v>266.58999999999997</v>
      </c>
      <c r="F8" s="177" t="str" cm="1">
        <f t="array" ref="F8">_xlfn.XLOOKUP(1,(LSM!$A$2:$A$370=E$4)*(LSM!$T$2:$T$370=E$5)*(LSM!$B$2:$B$370=$D8),LSM!$D$2:$D$370,"")</f>
        <v>A</v>
      </c>
      <c r="G8" s="164" cm="1">
        <f t="array" ref="G8">_xlfn.XLOOKUP(1,(LSM!$A$2:$A$370=G$4)*(LSM!$T$2:$T$370=G$5)*(LSM!$B$2:$B$370=$D8),LSM!$E$2:$E$370,"")</f>
        <v>14.033300000000001</v>
      </c>
      <c r="H8" s="56" t="str" cm="1">
        <f t="array" ref="H8">_xlfn.XLOOKUP(1,(LSM!$A$2:$A$370=G$4)*(LSM!$T$2:$T$370=G$5)*(LSM!$B$2:$B$370=$D8),LSM!$F$2:$F$370,"")</f>
        <v>BC</v>
      </c>
      <c r="I8" s="178" cm="1">
        <f t="array" ref="I8">_xlfn.XLOOKUP(1,(LSM!$A$2:$A$370=I$4)*(LSM!$T$2:$T$370=I$5)*(LSM!$B$2:$B$370=$D8),LSM!$L$2:$L$370,"")</f>
        <v>59.7333</v>
      </c>
      <c r="J8" s="177" t="str" cm="1">
        <f t="array" ref="J8">_xlfn.XLOOKUP(1,(LSM!$A$2:$A$370=I$4)*(LSM!$T$2:$T$370=I$5)*(LSM!$B$2:$B$370=$D8),LSM!$M$2:$M$370,"")</f>
        <v>B</v>
      </c>
      <c r="K8" s="178" cm="1">
        <f t="array" ref="K8">_xlfn.XLOOKUP(1,(LSM!$A$2:$A$370=K$4)*(LSM!$T$2:$T$370=K$5)*(LSM!$B$2:$B$370=$D8),LSM!$G$2:$G$370,"")</f>
        <v>107.67</v>
      </c>
      <c r="L8" s="177" t="str" cm="1">
        <f t="array" ref="L8">_xlfn.XLOOKUP(1,(LSM!$A$2:$A$370=K$4)*(LSM!$T$2:$T$370=K$5)*(LSM!$B$2:$B$370=$D8),LSM!$H$2:$H$370,"")</f>
        <v>A</v>
      </c>
      <c r="M8" s="178" cm="1">
        <f t="array" ref="M8">_xlfn.XLOOKUP(1,(LSM!$A$2:$A$370=M$4)*(LSM!$T$2:$T$370=M$5)*(LSM!$B$2:$B$370=$D8),LSM!$I$2:$I$370,"")</f>
        <v>43.666699999999999</v>
      </c>
      <c r="N8" s="56" t="str" cm="1">
        <f t="array" ref="N8">_xlfn.XLOOKUP(1,(LSM!$A$2:$A$370=M$4)*(LSM!$T$2:$T$370=M$5)*(LSM!$B$2:$B$370=$D8),LSM!$J$2:$J$370,"")</f>
        <v>A</v>
      </c>
      <c r="O8" s="178" cm="1">
        <f t="array" ref="O8">_xlfn.XLOOKUP(1,(LSM!$A$2:$A$370=O$4)*(LSM!$T$2:$T$370=O$5)*(LSM!$B$2:$B$370=$D8),LSM!$K$2:$K$370,"")</f>
        <v>0.82196689739999995</v>
      </c>
      <c r="P8" s="164" cm="1">
        <f t="array" ref="P8">_xlfn.XLOOKUP(1,(LSM!$A$2:$A$370=P$4)*(LSM!$T$2:$T$370=P$5)*(LSM!$B$2:$B$370=$D8),LSM!$N$2:$N$370,"")</f>
        <v>11.112299999999999</v>
      </c>
      <c r="Q8" s="177" t="str" cm="1">
        <f t="array" ref="Q8">_xlfn.XLOOKUP(1,(LSM!$A$2:$A$370=P$4)*(LSM!$T$2:$T$370=P$5)*(LSM!$B$2:$B$370=$D8),LSM!$O$2:$O$370,"")</f>
        <v>A</v>
      </c>
      <c r="R8" s="164" cm="1">
        <f t="array" ref="R8">_xlfn.XLOOKUP(1,(LSM!$A$2:$A$370=R$4)*(LSM!$T$2:$T$370=R$5)*(LSM!$B$2:$B$370=$D8),LSM!$P$2:$P$370,"")</f>
        <v>4.1839000000000004</v>
      </c>
      <c r="S8" s="56" t="str" cm="1">
        <f t="array" ref="S8">_xlfn.XLOOKUP(1,(LSM!$A$2:$A$370=R$4)*(LSM!$T$2:$T$370=R$5)*(LSM!$B$2:$B$370=$D8),LSM!$Q$2:$Q$370,"")</f>
        <v>A</v>
      </c>
      <c r="T8" s="164" cm="1">
        <f t="array" ref="T8">_xlfn.XLOOKUP(1,(LSM!$A$2:$A$370=T$4)*(LSM!$T$2:$T$370=T$5)*(LSM!$B$2:$B$370=$D8),LSM!$R$2:$R$370,"")</f>
        <v>86.126300000000001</v>
      </c>
      <c r="U8" s="56" t="str" cm="1">
        <f t="array" ref="U8">_xlfn.XLOOKUP(1,(LSM!$A$2:$A$370=T$4)*(LSM!$T$2:$T$370=T$5)*(LSM!$B$2:$B$370=$D8),LSM!$S$2:$S$370,"")</f>
        <v>BC</v>
      </c>
    </row>
    <row r="9" spans="1:21" x14ac:dyDescent="0.3">
      <c r="A9" s="101" t="str">
        <f t="shared" si="0"/>
        <v>Pioneer P10705PWE</v>
      </c>
      <c r="B9" s="132" t="str">
        <f t="shared" si="1"/>
        <v>RR, LL, ENL, FOP</v>
      </c>
      <c r="C9" s="132" t="str">
        <f t="shared" si="2"/>
        <v>VT2P, HX1</v>
      </c>
      <c r="D9" s="273" t="s">
        <v>285</v>
      </c>
      <c r="E9" s="178" cm="1">
        <f t="array" ref="E9">_xlfn.XLOOKUP(1,(LSM!$A$2:$A$370=E$4)*(LSM!$T$2:$T$370=E$5)*(LSM!$B$2:$B$370=$D9),LSM!$C$2:$C$370,"")</f>
        <v>266.14999999999998</v>
      </c>
      <c r="F9" s="179" t="str" cm="1">
        <f t="array" ref="F9">_xlfn.XLOOKUP(1,(LSM!$A$2:$A$370=E$4)*(LSM!$T$2:$T$370=E$5)*(LSM!$B$2:$B$370=$D9),LSM!$D$2:$D$370,"")</f>
        <v>A</v>
      </c>
      <c r="G9" s="164" cm="1">
        <f t="array" ref="G9">_xlfn.XLOOKUP(1,(LSM!$A$2:$A$370=G$4)*(LSM!$T$2:$T$370=G$5)*(LSM!$B$2:$B$370=$D9),LSM!$E$2:$E$370,"")</f>
        <v>14.2667</v>
      </c>
      <c r="H9" s="167" t="str" cm="1">
        <f t="array" ref="H9">_xlfn.XLOOKUP(1,(LSM!$A$2:$A$370=G$4)*(LSM!$T$2:$T$370=G$5)*(LSM!$B$2:$B$370=$D9),LSM!$F$2:$F$370,"")</f>
        <v>BC</v>
      </c>
      <c r="I9" s="178" cm="1">
        <f t="array" ref="I9">_xlfn.XLOOKUP(1,(LSM!$A$2:$A$370=I$4)*(LSM!$T$2:$T$370=I$5)*(LSM!$B$2:$B$370=$D9),LSM!$L$2:$L$370,"")</f>
        <v>58.566699999999997</v>
      </c>
      <c r="J9" s="179" t="str" cm="1">
        <f t="array" ref="J9">_xlfn.XLOOKUP(1,(LSM!$A$2:$A$370=I$4)*(LSM!$T$2:$T$370=I$5)*(LSM!$B$2:$B$370=$D9),LSM!$M$2:$M$370,"")</f>
        <v>C</v>
      </c>
      <c r="K9" s="178" cm="1">
        <f t="array" ref="K9">_xlfn.XLOOKUP(1,(LSM!$A$2:$A$370=K$4)*(LSM!$T$2:$T$370=K$5)*(LSM!$B$2:$B$370=$D9),LSM!$G$2:$G$370,"")</f>
        <v>112</v>
      </c>
      <c r="L9" s="179" t="str" cm="1">
        <f t="array" ref="L9">_xlfn.XLOOKUP(1,(LSM!$A$2:$A$370=K$4)*(LSM!$T$2:$T$370=K$5)*(LSM!$B$2:$B$370=$D9),LSM!$H$2:$H$370,"")</f>
        <v>A</v>
      </c>
      <c r="M9" s="178" cm="1">
        <f t="array" ref="M9">_xlfn.XLOOKUP(1,(LSM!$A$2:$A$370=M$4)*(LSM!$T$2:$T$370=M$5)*(LSM!$B$2:$B$370=$D9),LSM!$I$2:$I$370,"")</f>
        <v>46</v>
      </c>
      <c r="N9" s="167" t="str" cm="1">
        <f t="array" ref="N9">_xlfn.XLOOKUP(1,(LSM!$A$2:$A$370=M$4)*(LSM!$T$2:$T$370=M$5)*(LSM!$B$2:$B$370=$D9),LSM!$J$2:$J$370,"")</f>
        <v>A</v>
      </c>
      <c r="O9" s="178" cm="1">
        <f t="array" ref="O9">_xlfn.XLOOKUP(1,(LSM!$A$2:$A$370=O$4)*(LSM!$T$2:$T$370=O$5)*(LSM!$B$2:$B$370=$D9),LSM!$K$2:$K$370,"")</f>
        <v>0.28490028490000002</v>
      </c>
      <c r="P9" s="164" cm="1">
        <f t="array" ref="P9">_xlfn.XLOOKUP(1,(LSM!$A$2:$A$370=P$4)*(LSM!$T$2:$T$370=P$5)*(LSM!$B$2:$B$370=$D9),LSM!$N$2:$N$370,"")</f>
        <v>10.757400000000001</v>
      </c>
      <c r="Q9" s="179" t="str" cm="1">
        <f t="array" ref="Q9">_xlfn.XLOOKUP(1,(LSM!$A$2:$A$370=P$4)*(LSM!$T$2:$T$370=P$5)*(LSM!$B$2:$B$370=$D9),LSM!$O$2:$O$370,"")</f>
        <v>A</v>
      </c>
      <c r="R9" s="164" cm="1">
        <f t="array" ref="R9">_xlfn.XLOOKUP(1,(LSM!$A$2:$A$370=R$4)*(LSM!$T$2:$T$370=R$5)*(LSM!$B$2:$B$370=$D9),LSM!$P$2:$P$370,"")</f>
        <v>4.1917999999999997</v>
      </c>
      <c r="S9" s="167" t="str" cm="1">
        <f t="array" ref="S9">_xlfn.XLOOKUP(1,(LSM!$A$2:$A$370=R$4)*(LSM!$T$2:$T$370=R$5)*(LSM!$B$2:$B$370=$D9),LSM!$Q$2:$Q$370,"")</f>
        <v>A</v>
      </c>
      <c r="T9" s="164" cm="1">
        <f t="array" ref="T9">_xlfn.XLOOKUP(1,(LSM!$A$2:$A$370=T$4)*(LSM!$T$2:$T$370=T$5)*(LSM!$B$2:$B$370=$D9),LSM!$R$2:$R$370,"")</f>
        <v>86.161799999999999</v>
      </c>
      <c r="U9" s="167" t="str" cm="1">
        <f t="array" ref="U9">_xlfn.XLOOKUP(1,(LSM!$A$2:$A$370=T$4)*(LSM!$T$2:$T$370=T$5)*(LSM!$B$2:$B$370=$D9),LSM!$S$2:$S$370,"")</f>
        <v>B</v>
      </c>
    </row>
    <row r="10" spans="1:21" x14ac:dyDescent="0.3">
      <c r="A10" s="31" t="str">
        <f t="shared" si="0"/>
        <v>Revere 113-T73</v>
      </c>
      <c r="B10" s="131" t="str">
        <f t="shared" si="1"/>
        <v>RR</v>
      </c>
      <c r="C10" s="131" t="str">
        <f t="shared" si="2"/>
        <v>TRE</v>
      </c>
      <c r="D10" s="273" t="s">
        <v>287</v>
      </c>
      <c r="E10" s="178" cm="1">
        <f t="array" ref="E10">_xlfn.XLOOKUP(1,(LSM!$A$2:$A$370=E$4)*(LSM!$T$2:$T$370=E$5)*(LSM!$B$2:$B$370=$D10),LSM!$C$2:$C$370,"")</f>
        <v>262.92</v>
      </c>
      <c r="F10" s="179" t="str" cm="1">
        <f t="array" ref="F10">_xlfn.XLOOKUP(1,(LSM!$A$2:$A$370=E$4)*(LSM!$T$2:$T$370=E$5)*(LSM!$B$2:$B$370=$D10),LSM!$D$2:$D$370,"")</f>
        <v>A</v>
      </c>
      <c r="G10" s="164" cm="1">
        <f t="array" ref="G10">_xlfn.XLOOKUP(1,(LSM!$A$2:$A$370=G$4)*(LSM!$T$2:$T$370=G$5)*(LSM!$B$2:$B$370=$D10),LSM!$E$2:$E$370,"")</f>
        <v>14.533300000000001</v>
      </c>
      <c r="H10" s="167" t="str" cm="1">
        <f t="array" ref="H10">_xlfn.XLOOKUP(1,(LSM!$A$2:$A$370=G$4)*(LSM!$T$2:$T$370=G$5)*(LSM!$B$2:$B$370=$D10),LSM!$F$2:$F$370,"")</f>
        <v>BC</v>
      </c>
      <c r="I10" s="178" cm="1">
        <f t="array" ref="I10">_xlfn.XLOOKUP(1,(LSM!$A$2:$A$370=I$4)*(LSM!$T$2:$T$370=I$5)*(LSM!$B$2:$B$370=$D10),LSM!$L$2:$L$370,"")</f>
        <v>58.033299999999997</v>
      </c>
      <c r="J10" s="179" t="str" cm="1">
        <f t="array" ref="J10">_xlfn.XLOOKUP(1,(LSM!$A$2:$A$370=I$4)*(LSM!$T$2:$T$370=I$5)*(LSM!$B$2:$B$370=$D10),LSM!$M$2:$M$370,"")</f>
        <v>CD</v>
      </c>
      <c r="K10" s="178" cm="1">
        <f t="array" ref="K10">_xlfn.XLOOKUP(1,(LSM!$A$2:$A$370=K$4)*(LSM!$T$2:$T$370=K$5)*(LSM!$B$2:$B$370=$D10),LSM!$G$2:$G$370,"")</f>
        <v>107.33</v>
      </c>
      <c r="L10" s="179" t="str" cm="1">
        <f t="array" ref="L10">_xlfn.XLOOKUP(1,(LSM!$A$2:$A$370=K$4)*(LSM!$T$2:$T$370=K$5)*(LSM!$B$2:$B$370=$D10),LSM!$H$2:$H$370,"")</f>
        <v>A</v>
      </c>
      <c r="M10" s="178" cm="1">
        <f t="array" ref="M10">_xlfn.XLOOKUP(1,(LSM!$A$2:$A$370=M$4)*(LSM!$T$2:$T$370=M$5)*(LSM!$B$2:$B$370=$D10),LSM!$I$2:$I$370,"")</f>
        <v>42.333300000000001</v>
      </c>
      <c r="N10" s="167" t="str" cm="1">
        <f t="array" ref="N10">_xlfn.XLOOKUP(1,(LSM!$A$2:$A$370=M$4)*(LSM!$T$2:$T$370=M$5)*(LSM!$B$2:$B$370=$D10),LSM!$J$2:$J$370,"")</f>
        <v>A</v>
      </c>
      <c r="O10" s="178" cm="1">
        <f t="array" ref="O10">_xlfn.XLOOKUP(1,(LSM!$A$2:$A$370=O$4)*(LSM!$T$2:$T$370=O$5)*(LSM!$B$2:$B$370=$D10),LSM!$K$2:$K$370,"")</f>
        <v>0</v>
      </c>
      <c r="P10" s="164" cm="1">
        <f t="array" ref="P10">_xlfn.XLOOKUP(1,(LSM!$A$2:$A$370=P$4)*(LSM!$T$2:$T$370=P$5)*(LSM!$B$2:$B$370=$D10),LSM!$N$2:$N$370,"")</f>
        <v>11.660399999999999</v>
      </c>
      <c r="Q10" s="179" t="str" cm="1">
        <f t="array" ref="Q10">_xlfn.XLOOKUP(1,(LSM!$A$2:$A$370=P$4)*(LSM!$T$2:$T$370=P$5)*(LSM!$B$2:$B$370=$D10),LSM!$O$2:$O$370,"")</f>
        <v>A</v>
      </c>
      <c r="R10" s="164" cm="1">
        <f t="array" ref="R10">_xlfn.XLOOKUP(1,(LSM!$A$2:$A$370=R$4)*(LSM!$T$2:$T$370=R$5)*(LSM!$B$2:$B$370=$D10),LSM!$P$2:$P$370,"")</f>
        <v>4.3692000000000002</v>
      </c>
      <c r="S10" s="167" t="str" cm="1">
        <f t="array" ref="S10">_xlfn.XLOOKUP(1,(LSM!$A$2:$A$370=R$4)*(LSM!$T$2:$T$370=R$5)*(LSM!$B$2:$B$370=$D10),LSM!$Q$2:$Q$370,"")</f>
        <v>A</v>
      </c>
      <c r="T10" s="164" cm="1">
        <f t="array" ref="T10">_xlfn.XLOOKUP(1,(LSM!$A$2:$A$370=T$4)*(LSM!$T$2:$T$370=T$5)*(LSM!$B$2:$B$370=$D10),LSM!$R$2:$R$370,"")</f>
        <v>84.777699999999996</v>
      </c>
      <c r="U10" s="167" t="str" cm="1">
        <f t="array" ref="U10">_xlfn.XLOOKUP(1,(LSM!$A$2:$A$370=T$4)*(LSM!$T$2:$T$370=T$5)*(LSM!$B$2:$B$370=$D10),LSM!$S$2:$S$370,"")</f>
        <v>EF</v>
      </c>
    </row>
    <row r="11" spans="1:21" x14ac:dyDescent="0.3">
      <c r="A11" s="101" t="str">
        <f t="shared" si="0"/>
        <v>Great Heart HT-7210TRE</v>
      </c>
      <c r="B11" s="132" t="str">
        <f t="shared" si="1"/>
        <v>TRE</v>
      </c>
      <c r="C11" s="132" t="str">
        <f t="shared" si="2"/>
        <v>TRE</v>
      </c>
      <c r="D11" s="273" t="s">
        <v>187</v>
      </c>
      <c r="E11" s="178" cm="1">
        <f t="array" ref="E11">_xlfn.XLOOKUP(1,(LSM!$A$2:$A$370=E$4)*(LSM!$T$2:$T$370=E$5)*(LSM!$B$2:$B$370=$D11),LSM!$C$2:$C$370,"")</f>
        <v>262.29000000000002</v>
      </c>
      <c r="F11" s="177" t="str" cm="1">
        <f t="array" ref="F11">_xlfn.XLOOKUP(1,(LSM!$A$2:$A$370=E$4)*(LSM!$T$2:$T$370=E$5)*(LSM!$B$2:$B$370=$D11),LSM!$D$2:$D$370,"")</f>
        <v>A</v>
      </c>
      <c r="G11" s="164" cm="1">
        <f t="array" ref="G11">_xlfn.XLOOKUP(1,(LSM!$A$2:$A$370=G$4)*(LSM!$T$2:$T$370=G$5)*(LSM!$B$2:$B$370=$D11),LSM!$E$2:$E$370,"")</f>
        <v>16.600000000000001</v>
      </c>
      <c r="H11" s="56" t="str" cm="1">
        <f t="array" ref="H11">_xlfn.XLOOKUP(1,(LSM!$A$2:$A$370=G$4)*(LSM!$T$2:$T$370=G$5)*(LSM!$B$2:$B$370=$D11),LSM!$F$2:$F$370,"")</f>
        <v>A</v>
      </c>
      <c r="I11" s="178" cm="1">
        <f t="array" ref="I11">_xlfn.XLOOKUP(1,(LSM!$A$2:$A$370=I$4)*(LSM!$T$2:$T$370=I$5)*(LSM!$B$2:$B$370=$D11),LSM!$L$2:$L$370,"")</f>
        <v>56.7667</v>
      </c>
      <c r="J11" s="177" t="str" cm="1">
        <f t="array" ref="J11">_xlfn.XLOOKUP(1,(LSM!$A$2:$A$370=I$4)*(LSM!$T$2:$T$370=I$5)*(LSM!$B$2:$B$370=$D11),LSM!$M$2:$M$370,"")</f>
        <v>F</v>
      </c>
      <c r="K11" s="178" cm="1">
        <f t="array" ref="K11">_xlfn.XLOOKUP(1,(LSM!$A$2:$A$370=K$4)*(LSM!$T$2:$T$370=K$5)*(LSM!$B$2:$B$370=$D11),LSM!$G$2:$G$370,"")</f>
        <v>112.33</v>
      </c>
      <c r="L11" s="177" t="str" cm="1">
        <f t="array" ref="L11">_xlfn.XLOOKUP(1,(LSM!$A$2:$A$370=K$4)*(LSM!$T$2:$T$370=K$5)*(LSM!$B$2:$B$370=$D11),LSM!$H$2:$H$370,"")</f>
        <v>A</v>
      </c>
      <c r="M11" s="178" cm="1">
        <f t="array" ref="M11">_xlfn.XLOOKUP(1,(LSM!$A$2:$A$370=M$4)*(LSM!$T$2:$T$370=M$5)*(LSM!$B$2:$B$370=$D11),LSM!$I$2:$I$370,"")</f>
        <v>48.666699999999999</v>
      </c>
      <c r="N11" s="56" t="str" cm="1">
        <f t="array" ref="N11">_xlfn.XLOOKUP(1,(LSM!$A$2:$A$370=M$4)*(LSM!$T$2:$T$370=M$5)*(LSM!$B$2:$B$370=$D11),LSM!$J$2:$J$370,"")</f>
        <v>A</v>
      </c>
      <c r="O11" s="178" cm="1">
        <f t="array" ref="O11">_xlfn.XLOOKUP(1,(LSM!$A$2:$A$370=O$4)*(LSM!$T$2:$T$370=O$5)*(LSM!$B$2:$B$370=$D11),LSM!$K$2:$K$370,"")</f>
        <v>0.29761904760000002</v>
      </c>
      <c r="P11" s="164" cm="1">
        <f t="array" ref="P11">_xlfn.XLOOKUP(1,(LSM!$A$2:$A$370=P$4)*(LSM!$T$2:$T$370=P$5)*(LSM!$B$2:$B$370=$D11),LSM!$N$2:$N$370,"")</f>
        <v>11.0098</v>
      </c>
      <c r="Q11" s="177" t="str" cm="1">
        <f t="array" ref="Q11">_xlfn.XLOOKUP(1,(LSM!$A$2:$A$370=P$4)*(LSM!$T$2:$T$370=P$5)*(LSM!$B$2:$B$370=$D11),LSM!$O$2:$O$370,"")</f>
        <v>A</v>
      </c>
      <c r="R11" s="164" cm="1">
        <f t="array" ref="R11">_xlfn.XLOOKUP(1,(LSM!$A$2:$A$370=R$4)*(LSM!$T$2:$T$370=R$5)*(LSM!$B$2:$B$370=$D11),LSM!$P$2:$P$370,"")</f>
        <v>4.3219000000000003</v>
      </c>
      <c r="S11" s="56" t="str" cm="1">
        <f t="array" ref="S11">_xlfn.XLOOKUP(1,(LSM!$A$2:$A$370=R$4)*(LSM!$T$2:$T$370=R$5)*(LSM!$B$2:$B$370=$D11),LSM!$Q$2:$Q$370,"")</f>
        <v>A</v>
      </c>
      <c r="T11" s="164" cm="1">
        <f t="array" ref="T11">_xlfn.XLOOKUP(1,(LSM!$A$2:$A$370=T$4)*(LSM!$T$2:$T$370=T$5)*(LSM!$B$2:$B$370=$D11),LSM!$R$2:$R$370,"")</f>
        <v>84.186199999999999</v>
      </c>
      <c r="U11" s="56" t="str" cm="1">
        <f t="array" ref="U11">_xlfn.XLOOKUP(1,(LSM!$A$2:$A$370=T$4)*(LSM!$T$2:$T$370=T$5)*(LSM!$B$2:$B$370=$D11),LSM!$S$2:$S$370,"")</f>
        <v>F</v>
      </c>
    </row>
    <row r="12" spans="1:21" x14ac:dyDescent="0.3">
      <c r="A12" s="101" t="str">
        <f t="shared" si="0"/>
        <v>Innvictis A1254T</v>
      </c>
      <c r="B12" s="132" t="str">
        <f t="shared" si="1"/>
        <v>RR</v>
      </c>
      <c r="C12" s="132" t="str">
        <f t="shared" si="2"/>
        <v>TRE</v>
      </c>
      <c r="D12" s="273" t="s">
        <v>189</v>
      </c>
      <c r="E12" s="178" cm="1">
        <f t="array" ref="E12">_xlfn.XLOOKUP(1,(LSM!$A$2:$A$370=E$4)*(LSM!$T$2:$T$370=E$5)*(LSM!$B$2:$B$370=$D12),LSM!$C$2:$C$370,"")</f>
        <v>261.33</v>
      </c>
      <c r="F12" s="177" t="str" cm="1">
        <f t="array" ref="F12">_xlfn.XLOOKUP(1,(LSM!$A$2:$A$370=E$4)*(LSM!$T$2:$T$370=E$5)*(LSM!$B$2:$B$370=$D12),LSM!$D$2:$D$370,"")</f>
        <v>A</v>
      </c>
      <c r="G12" s="164" cm="1">
        <f t="array" ref="G12">_xlfn.XLOOKUP(1,(LSM!$A$2:$A$370=G$4)*(LSM!$T$2:$T$370=G$5)*(LSM!$B$2:$B$370=$D12),LSM!$E$2:$E$370,"")</f>
        <v>13.3</v>
      </c>
      <c r="H12" s="56" t="str" cm="1">
        <f t="array" ref="H12">_xlfn.XLOOKUP(1,(LSM!$A$2:$A$370=G$4)*(LSM!$T$2:$T$370=G$5)*(LSM!$B$2:$B$370=$D12),LSM!$F$2:$F$370,"")</f>
        <v>C</v>
      </c>
      <c r="I12" s="178" cm="1">
        <f t="array" ref="I12">_xlfn.XLOOKUP(1,(LSM!$A$2:$A$370=I$4)*(LSM!$T$2:$T$370=I$5)*(LSM!$B$2:$B$370=$D12),LSM!$L$2:$L$370,"")</f>
        <v>57.966700000000003</v>
      </c>
      <c r="J12" s="177" t="str" cm="1">
        <f t="array" ref="J12">_xlfn.XLOOKUP(1,(LSM!$A$2:$A$370=I$4)*(LSM!$T$2:$T$370=I$5)*(LSM!$B$2:$B$370=$D12),LSM!$M$2:$M$370,"")</f>
        <v>CD</v>
      </c>
      <c r="K12" s="178" cm="1">
        <f t="array" ref="K12">_xlfn.XLOOKUP(1,(LSM!$A$2:$A$370=K$4)*(LSM!$T$2:$T$370=K$5)*(LSM!$B$2:$B$370=$D12),LSM!$G$2:$G$370,"")</f>
        <v>107.33</v>
      </c>
      <c r="L12" s="177" t="str" cm="1">
        <f t="array" ref="L12">_xlfn.XLOOKUP(1,(LSM!$A$2:$A$370=K$4)*(LSM!$T$2:$T$370=K$5)*(LSM!$B$2:$B$370=$D12),LSM!$H$2:$H$370,"")</f>
        <v>A</v>
      </c>
      <c r="M12" s="178" cm="1">
        <f t="array" ref="M12">_xlfn.XLOOKUP(1,(LSM!$A$2:$A$370=M$4)*(LSM!$T$2:$T$370=M$5)*(LSM!$B$2:$B$370=$D12),LSM!$I$2:$I$370,"")</f>
        <v>45.333300000000001</v>
      </c>
      <c r="N12" s="56" t="str" cm="1">
        <f t="array" ref="N12">_xlfn.XLOOKUP(1,(LSM!$A$2:$A$370=M$4)*(LSM!$T$2:$T$370=M$5)*(LSM!$B$2:$B$370=$D12),LSM!$J$2:$J$370,"")</f>
        <v>A</v>
      </c>
      <c r="O12" s="178" cm="1">
        <f t="array" ref="O12">_xlfn.XLOOKUP(1,(LSM!$A$2:$A$370=O$4)*(LSM!$T$2:$T$370=O$5)*(LSM!$B$2:$B$370=$D12),LSM!$K$2:$K$370,"")</f>
        <v>0</v>
      </c>
      <c r="P12" s="164" cm="1">
        <f t="array" ref="P12">_xlfn.XLOOKUP(1,(LSM!$A$2:$A$370=P$4)*(LSM!$T$2:$T$370=P$5)*(LSM!$B$2:$B$370=$D12),LSM!$N$2:$N$370,"")</f>
        <v>10.8797</v>
      </c>
      <c r="Q12" s="177" t="str" cm="1">
        <f t="array" ref="Q12">_xlfn.XLOOKUP(1,(LSM!$A$2:$A$370=P$4)*(LSM!$T$2:$T$370=P$5)*(LSM!$B$2:$B$370=$D12),LSM!$O$2:$O$370,"")</f>
        <v>A</v>
      </c>
      <c r="R12" s="164" cm="1">
        <f t="array" ref="R12">_xlfn.XLOOKUP(1,(LSM!$A$2:$A$370=R$4)*(LSM!$T$2:$T$370=R$5)*(LSM!$B$2:$B$370=$D12),LSM!$P$2:$P$370,"")</f>
        <v>4.2194000000000003</v>
      </c>
      <c r="S12" s="56" t="str" cm="1">
        <f t="array" ref="S12">_xlfn.XLOOKUP(1,(LSM!$A$2:$A$370=R$4)*(LSM!$T$2:$T$370=R$5)*(LSM!$B$2:$B$370=$D12),LSM!$Q$2:$Q$370,"")</f>
        <v>A</v>
      </c>
      <c r="T12" s="164" cm="1">
        <f t="array" ref="T12">_xlfn.XLOOKUP(1,(LSM!$A$2:$A$370=T$4)*(LSM!$T$2:$T$370=T$5)*(LSM!$B$2:$B$370=$D12),LSM!$R$2:$R$370,"")</f>
        <v>85.810900000000004</v>
      </c>
      <c r="U12" s="56" t="str" cm="1">
        <f t="array" ref="U12">_xlfn.XLOOKUP(1,(LSM!$A$2:$A$370=T$4)*(LSM!$T$2:$T$370=T$5)*(LSM!$B$2:$B$370=$D12),LSM!$S$2:$S$370,"")</f>
        <v>B-D</v>
      </c>
    </row>
    <row r="13" spans="1:21" x14ac:dyDescent="0.3">
      <c r="A13" s="31" t="str">
        <f t="shared" si="0"/>
        <v>Revere 110-T50</v>
      </c>
      <c r="B13" s="131" t="str">
        <f t="shared" si="1"/>
        <v>RR</v>
      </c>
      <c r="C13" s="131" t="str">
        <f t="shared" si="2"/>
        <v>TRE</v>
      </c>
      <c r="D13" s="273" t="s">
        <v>286</v>
      </c>
      <c r="E13" s="178" cm="1">
        <f t="array" ref="E13">_xlfn.XLOOKUP(1,(LSM!$A$2:$A$370=E$4)*(LSM!$T$2:$T$370=E$5)*(LSM!$B$2:$B$370=$D13),LSM!$C$2:$C$370,"")</f>
        <v>259.37</v>
      </c>
      <c r="F13" s="179" t="str" cm="1">
        <f t="array" ref="F13">_xlfn.XLOOKUP(1,(LSM!$A$2:$A$370=E$4)*(LSM!$T$2:$T$370=E$5)*(LSM!$B$2:$B$370=$D13),LSM!$D$2:$D$370,"")</f>
        <v>A</v>
      </c>
      <c r="G13" s="164" cm="1">
        <f t="array" ref="G13">_xlfn.XLOOKUP(1,(LSM!$A$2:$A$370=G$4)*(LSM!$T$2:$T$370=G$5)*(LSM!$B$2:$B$370=$D13),LSM!$E$2:$E$370,"")</f>
        <v>14.2</v>
      </c>
      <c r="H13" s="167" t="str" cm="1">
        <f t="array" ref="H13">_xlfn.XLOOKUP(1,(LSM!$A$2:$A$370=G$4)*(LSM!$T$2:$T$370=G$5)*(LSM!$B$2:$B$370=$D13),LSM!$F$2:$F$370,"")</f>
        <v>BC</v>
      </c>
      <c r="I13" s="178" cm="1">
        <f t="array" ref="I13">_xlfn.XLOOKUP(1,(LSM!$A$2:$A$370=I$4)*(LSM!$T$2:$T$370=I$5)*(LSM!$B$2:$B$370=$D13),LSM!$L$2:$L$370,"")</f>
        <v>59.433300000000003</v>
      </c>
      <c r="J13" s="179" t="str" cm="1">
        <f t="array" ref="J13">_xlfn.XLOOKUP(1,(LSM!$A$2:$A$370=I$4)*(LSM!$T$2:$T$370=I$5)*(LSM!$B$2:$B$370=$D13),LSM!$M$2:$M$370,"")</f>
        <v>B</v>
      </c>
      <c r="K13" s="178" cm="1">
        <f t="array" ref="K13">_xlfn.XLOOKUP(1,(LSM!$A$2:$A$370=K$4)*(LSM!$T$2:$T$370=K$5)*(LSM!$B$2:$B$370=$D13),LSM!$G$2:$G$370,"")</f>
        <v>112.33</v>
      </c>
      <c r="L13" s="179" t="str" cm="1">
        <f t="array" ref="L13">_xlfn.XLOOKUP(1,(LSM!$A$2:$A$370=K$4)*(LSM!$T$2:$T$370=K$5)*(LSM!$B$2:$B$370=$D13),LSM!$H$2:$H$370,"")</f>
        <v>A</v>
      </c>
      <c r="M13" s="178" cm="1">
        <f t="array" ref="M13">_xlfn.XLOOKUP(1,(LSM!$A$2:$A$370=M$4)*(LSM!$T$2:$T$370=M$5)*(LSM!$B$2:$B$370=$D13),LSM!$I$2:$I$370,"")</f>
        <v>48.666699999999999</v>
      </c>
      <c r="N13" s="167" t="str" cm="1">
        <f t="array" ref="N13">_xlfn.XLOOKUP(1,(LSM!$A$2:$A$370=M$4)*(LSM!$T$2:$T$370=M$5)*(LSM!$B$2:$B$370=$D13),LSM!$J$2:$J$370,"")</f>
        <v>A</v>
      </c>
      <c r="O13" s="178" cm="1">
        <f t="array" ref="O13">_xlfn.XLOOKUP(1,(LSM!$A$2:$A$370=O$4)*(LSM!$T$2:$T$370=O$5)*(LSM!$B$2:$B$370=$D13),LSM!$K$2:$K$370,"")</f>
        <v>0</v>
      </c>
      <c r="P13" s="164" cm="1">
        <f t="array" ref="P13">_xlfn.XLOOKUP(1,(LSM!$A$2:$A$370=P$4)*(LSM!$T$2:$T$370=P$5)*(LSM!$B$2:$B$370=$D13),LSM!$N$2:$N$370,"")</f>
        <v>10.974299999999999</v>
      </c>
      <c r="Q13" s="179" t="str" cm="1">
        <f t="array" ref="Q13">_xlfn.XLOOKUP(1,(LSM!$A$2:$A$370=P$4)*(LSM!$T$2:$T$370=P$5)*(LSM!$B$2:$B$370=$D13),LSM!$O$2:$O$370,"")</f>
        <v>A</v>
      </c>
      <c r="R13" s="164" cm="1">
        <f t="array" ref="R13">_xlfn.XLOOKUP(1,(LSM!$A$2:$A$370=R$4)*(LSM!$T$2:$T$370=R$5)*(LSM!$B$2:$B$370=$D13),LSM!$P$2:$P$370,"")</f>
        <v>4.2981999999999996</v>
      </c>
      <c r="S13" s="167" t="str" cm="1">
        <f t="array" ref="S13">_xlfn.XLOOKUP(1,(LSM!$A$2:$A$370=R$4)*(LSM!$T$2:$T$370=R$5)*(LSM!$B$2:$B$370=$D13),LSM!$Q$2:$Q$370,"")</f>
        <v>A</v>
      </c>
      <c r="T13" s="164" cm="1">
        <f t="array" ref="T13">_xlfn.XLOOKUP(1,(LSM!$A$2:$A$370=T$4)*(LSM!$T$2:$T$370=T$5)*(LSM!$B$2:$B$370=$D13),LSM!$R$2:$R$370,"")</f>
        <v>85.546700000000001</v>
      </c>
      <c r="U13" s="167" t="str" cm="1">
        <f t="array" ref="U13">_xlfn.XLOOKUP(1,(LSM!$A$2:$A$370=T$4)*(LSM!$T$2:$T$370=T$5)*(LSM!$B$2:$B$370=$D13),LSM!$S$2:$S$370,"")</f>
        <v>B-E</v>
      </c>
    </row>
    <row r="14" spans="1:21" x14ac:dyDescent="0.3">
      <c r="A14" s="31" t="str">
        <f t="shared" si="0"/>
        <v>Innvictis A1312VT2P</v>
      </c>
      <c r="B14" s="131" t="str">
        <f t="shared" si="1"/>
        <v>RR</v>
      </c>
      <c r="C14" s="131" t="str">
        <f t="shared" si="2"/>
        <v>VT2P</v>
      </c>
      <c r="D14" s="273" t="s">
        <v>132</v>
      </c>
      <c r="E14" s="178" cm="1">
        <f t="array" ref="E14">_xlfn.XLOOKUP(1,(LSM!$A$2:$A$370=E$4)*(LSM!$T$2:$T$370=E$5)*(LSM!$B$2:$B$370=$D14),LSM!$C$2:$C$370,"")</f>
        <v>251.6</v>
      </c>
      <c r="F14" s="179" t="str" cm="1">
        <f t="array" ref="F14">_xlfn.XLOOKUP(1,(LSM!$A$2:$A$370=E$4)*(LSM!$T$2:$T$370=E$5)*(LSM!$B$2:$B$370=$D14),LSM!$D$2:$D$370,"")</f>
        <v>A</v>
      </c>
      <c r="G14" s="164" cm="1">
        <f t="array" ref="G14">_xlfn.XLOOKUP(1,(LSM!$A$2:$A$370=G$4)*(LSM!$T$2:$T$370=G$5)*(LSM!$B$2:$B$370=$D14),LSM!$E$2:$E$370,"")</f>
        <v>14.933299999999999</v>
      </c>
      <c r="H14" s="167" t="str" cm="1">
        <f t="array" ref="H14">_xlfn.XLOOKUP(1,(LSM!$A$2:$A$370=G$4)*(LSM!$T$2:$T$370=G$5)*(LSM!$B$2:$B$370=$D14),LSM!$F$2:$F$370,"")</f>
        <v>B</v>
      </c>
      <c r="I14" s="178" cm="1">
        <f t="array" ref="I14">_xlfn.XLOOKUP(1,(LSM!$A$2:$A$370=I$4)*(LSM!$T$2:$T$370=I$5)*(LSM!$B$2:$B$370=$D14),LSM!$L$2:$L$370,"")</f>
        <v>57.533299999999997</v>
      </c>
      <c r="J14" s="179" t="str" cm="1">
        <f t="array" ref="J14">_xlfn.XLOOKUP(1,(LSM!$A$2:$A$370=I$4)*(LSM!$T$2:$T$370=I$5)*(LSM!$B$2:$B$370=$D14),LSM!$M$2:$M$370,"")</f>
        <v>DE</v>
      </c>
      <c r="K14" s="178" cm="1">
        <f t="array" ref="K14">_xlfn.XLOOKUP(1,(LSM!$A$2:$A$370=K$4)*(LSM!$T$2:$T$370=K$5)*(LSM!$B$2:$B$370=$D14),LSM!$G$2:$G$370,"")</f>
        <v>106.33</v>
      </c>
      <c r="L14" s="179" t="str" cm="1">
        <f t="array" ref="L14">_xlfn.XLOOKUP(1,(LSM!$A$2:$A$370=K$4)*(LSM!$T$2:$T$370=K$5)*(LSM!$B$2:$B$370=$D14),LSM!$H$2:$H$370,"")</f>
        <v>A</v>
      </c>
      <c r="M14" s="178" cm="1">
        <f t="array" ref="M14">_xlfn.XLOOKUP(1,(LSM!$A$2:$A$370=M$4)*(LSM!$T$2:$T$370=M$5)*(LSM!$B$2:$B$370=$D14),LSM!$I$2:$I$370,"")</f>
        <v>42.333300000000001</v>
      </c>
      <c r="N14" s="167" t="str" cm="1">
        <f t="array" ref="N14">_xlfn.XLOOKUP(1,(LSM!$A$2:$A$370=M$4)*(LSM!$T$2:$T$370=M$5)*(LSM!$B$2:$B$370=$D14),LSM!$J$2:$J$370,"")</f>
        <v>A</v>
      </c>
      <c r="O14" s="178" cm="1">
        <f t="array" ref="O14">_xlfn.XLOOKUP(1,(LSM!$A$2:$A$370=O$4)*(LSM!$T$2:$T$370=O$5)*(LSM!$B$2:$B$370=$D14),LSM!$K$2:$K$370,"")</f>
        <v>0</v>
      </c>
      <c r="P14" s="164" cm="1">
        <f t="array" ref="P14">_xlfn.XLOOKUP(1,(LSM!$A$2:$A$370=P$4)*(LSM!$T$2:$T$370=P$5)*(LSM!$B$2:$B$370=$D14),LSM!$N$2:$N$370,"")</f>
        <v>11.569699999999999</v>
      </c>
      <c r="Q14" s="179" t="str" cm="1">
        <f t="array" ref="Q14">_xlfn.XLOOKUP(1,(LSM!$A$2:$A$370=P$4)*(LSM!$T$2:$T$370=P$5)*(LSM!$B$2:$B$370=$D14),LSM!$O$2:$O$370,"")</f>
        <v>A</v>
      </c>
      <c r="R14" s="164" cm="1">
        <f t="array" ref="R14">_xlfn.XLOOKUP(1,(LSM!$A$2:$A$370=R$4)*(LSM!$T$2:$T$370=R$5)*(LSM!$B$2:$B$370=$D14),LSM!$P$2:$P$370,"")</f>
        <v>4.4795999999999996</v>
      </c>
      <c r="S14" s="167" t="str" cm="1">
        <f t="array" ref="S14">_xlfn.XLOOKUP(1,(LSM!$A$2:$A$370=R$4)*(LSM!$T$2:$T$370=R$5)*(LSM!$B$2:$B$370=$D14),LSM!$Q$2:$Q$370,"")</f>
        <v>A</v>
      </c>
      <c r="T14" s="164" cm="1">
        <f t="array" ref="T14">_xlfn.XLOOKUP(1,(LSM!$A$2:$A$370=T$4)*(LSM!$T$2:$T$370=T$5)*(LSM!$B$2:$B$370=$D14),LSM!$R$2:$R$370,"")</f>
        <v>85.345600000000005</v>
      </c>
      <c r="U14" s="167" t="str" cm="1">
        <f t="array" ref="U14">_xlfn.XLOOKUP(1,(LSM!$A$2:$A$370=T$4)*(LSM!$T$2:$T$370=T$5)*(LSM!$B$2:$B$370=$D14),LSM!$S$2:$S$370,"")</f>
        <v>B-E</v>
      </c>
    </row>
    <row r="15" spans="1:21" x14ac:dyDescent="0.3">
      <c r="A15" s="101" t="str">
        <f t="shared" si="0"/>
        <v>Innvictis A0904TRIB</v>
      </c>
      <c r="B15" s="132" t="str">
        <f t="shared" si="1"/>
        <v>RR</v>
      </c>
      <c r="C15" s="132" t="str">
        <f t="shared" si="2"/>
        <v>TRE</v>
      </c>
      <c r="D15" s="273" t="s">
        <v>284</v>
      </c>
      <c r="E15" s="178" cm="1">
        <f t="array" ref="E15">_xlfn.XLOOKUP(1,(LSM!$A$2:$A$370=E$4)*(LSM!$T$2:$T$370=E$5)*(LSM!$B$2:$B$370=$D15),LSM!$C$2:$C$370,"")</f>
        <v>226.46</v>
      </c>
      <c r="F15" s="177" t="str" cm="1">
        <f t="array" ref="F15">_xlfn.XLOOKUP(1,(LSM!$A$2:$A$370=E$4)*(LSM!$T$2:$T$370=E$5)*(LSM!$B$2:$B$370=$D15),LSM!$D$2:$D$370,"")</f>
        <v>A</v>
      </c>
      <c r="G15" s="164" cm="1">
        <f t="array" ref="G15">_xlfn.XLOOKUP(1,(LSM!$A$2:$A$370=G$4)*(LSM!$T$2:$T$370=G$5)*(LSM!$B$2:$B$370=$D15),LSM!$E$2:$E$370,"")</f>
        <v>14.833299999999999</v>
      </c>
      <c r="H15" s="56" t="str" cm="1">
        <f t="array" ref="H15">_xlfn.XLOOKUP(1,(LSM!$A$2:$A$370=G$4)*(LSM!$T$2:$T$370=G$5)*(LSM!$B$2:$B$370=$D15),LSM!$F$2:$F$370,"")</f>
        <v>B</v>
      </c>
      <c r="I15" s="178" cm="1">
        <f t="array" ref="I15">_xlfn.XLOOKUP(1,(LSM!$A$2:$A$370=I$4)*(LSM!$T$2:$T$370=I$5)*(LSM!$B$2:$B$370=$D15),LSM!$L$2:$L$370,"")</f>
        <v>57.2</v>
      </c>
      <c r="J15" s="177" t="str" cm="1">
        <f t="array" ref="J15">_xlfn.XLOOKUP(1,(LSM!$A$2:$A$370=I$4)*(LSM!$T$2:$T$370=I$5)*(LSM!$B$2:$B$370=$D15),LSM!$M$2:$M$370,"")</f>
        <v>EF</v>
      </c>
      <c r="K15" s="178" cm="1">
        <f t="array" ref="K15">_xlfn.XLOOKUP(1,(LSM!$A$2:$A$370=K$4)*(LSM!$T$2:$T$370=K$5)*(LSM!$B$2:$B$370=$D15),LSM!$G$2:$G$370,"")</f>
        <v>109.33</v>
      </c>
      <c r="L15" s="177" t="str" cm="1">
        <f t="array" ref="L15">_xlfn.XLOOKUP(1,(LSM!$A$2:$A$370=K$4)*(LSM!$T$2:$T$370=K$5)*(LSM!$B$2:$B$370=$D15),LSM!$H$2:$H$370,"")</f>
        <v>A</v>
      </c>
      <c r="M15" s="178" cm="1">
        <f t="array" ref="M15">_xlfn.XLOOKUP(1,(LSM!$A$2:$A$370=M$4)*(LSM!$T$2:$T$370=M$5)*(LSM!$B$2:$B$370=$D15),LSM!$I$2:$I$370,"")</f>
        <v>44</v>
      </c>
      <c r="N15" s="56" t="str" cm="1">
        <f t="array" ref="N15">_xlfn.XLOOKUP(1,(LSM!$A$2:$A$370=M$4)*(LSM!$T$2:$T$370=M$5)*(LSM!$B$2:$B$370=$D15),LSM!$J$2:$J$370,"")</f>
        <v>A</v>
      </c>
      <c r="O15" s="178" cm="1">
        <f t="array" ref="O15">_xlfn.XLOOKUP(1,(LSM!$A$2:$A$370=O$4)*(LSM!$T$2:$T$370=O$5)*(LSM!$B$2:$B$370=$D15),LSM!$K$2:$K$370,"")</f>
        <v>0</v>
      </c>
      <c r="P15" s="164" cm="1">
        <f t="array" ref="P15">_xlfn.XLOOKUP(1,(LSM!$A$2:$A$370=P$4)*(LSM!$T$2:$T$370=P$5)*(LSM!$B$2:$B$370=$D15),LSM!$N$2:$N$370,"")</f>
        <v>11.1517</v>
      </c>
      <c r="Q15" s="177" t="str" cm="1">
        <f t="array" ref="Q15">_xlfn.XLOOKUP(1,(LSM!$A$2:$A$370=P$4)*(LSM!$T$2:$T$370=P$5)*(LSM!$B$2:$B$370=$D15),LSM!$O$2:$O$370,"")</f>
        <v>A</v>
      </c>
      <c r="R15" s="164" cm="1">
        <f t="array" ref="R15">_xlfn.XLOOKUP(1,(LSM!$A$2:$A$370=R$4)*(LSM!$T$2:$T$370=R$5)*(LSM!$B$2:$B$370=$D15),LSM!$P$2:$P$370,"")</f>
        <v>4.4678000000000004</v>
      </c>
      <c r="S15" s="56" t="str" cm="1">
        <f t="array" ref="S15">_xlfn.XLOOKUP(1,(LSM!$A$2:$A$370=R$4)*(LSM!$T$2:$T$370=R$5)*(LSM!$B$2:$B$370=$D15),LSM!$Q$2:$Q$370,"")</f>
        <v>A</v>
      </c>
      <c r="T15" s="164" cm="1">
        <f t="array" ref="T15">_xlfn.XLOOKUP(1,(LSM!$A$2:$A$370=T$4)*(LSM!$T$2:$T$370=T$5)*(LSM!$B$2:$B$370=$D15),LSM!$R$2:$R$370,"")</f>
        <v>85.235200000000006</v>
      </c>
      <c r="U15" s="56" t="str" cm="1">
        <f t="array" ref="U15">_xlfn.XLOOKUP(1,(LSM!$A$2:$A$370=T$4)*(LSM!$T$2:$T$370=T$5)*(LSM!$B$2:$B$370=$D15),LSM!$S$2:$S$370,"")</f>
        <v>C-E</v>
      </c>
    </row>
    <row r="16" spans="1:21" x14ac:dyDescent="0.3">
      <c r="A16" s="31" t="str">
        <f t="shared" si="0"/>
        <v>Dyna-Gro D50PN07RA</v>
      </c>
      <c r="B16" s="131" t="str">
        <f t="shared" si="1"/>
        <v>RR, LL, ENL, FOP</v>
      </c>
      <c r="C16" s="131" t="str">
        <f t="shared" si="2"/>
        <v>FOP</v>
      </c>
      <c r="D16" s="273" t="s">
        <v>283</v>
      </c>
      <c r="E16" s="178" cm="1">
        <f t="array" ref="E16">_xlfn.XLOOKUP(1,(LSM!$A$2:$A$370=E$4)*(LSM!$T$2:$T$370=E$5)*(LSM!$B$2:$B$370=$D16),LSM!$C$2:$C$370,"")</f>
        <v>224.41</v>
      </c>
      <c r="F16" s="177" t="str" cm="1">
        <f t="array" ref="F16">_xlfn.XLOOKUP(1,(LSM!$A$2:$A$370=E$4)*(LSM!$T$2:$T$370=E$5)*(LSM!$B$2:$B$370=$D16),LSM!$D$2:$D$370,"")</f>
        <v>A</v>
      </c>
      <c r="G16" s="164" cm="1">
        <f t="array" ref="G16">_xlfn.XLOOKUP(1,(LSM!$A$2:$A$370=G$4)*(LSM!$T$2:$T$370=G$5)*(LSM!$B$2:$B$370=$D16),LSM!$E$2:$E$370,"")</f>
        <v>14.333299999999999</v>
      </c>
      <c r="H16" s="56" t="str" cm="1">
        <f t="array" ref="H16">_xlfn.XLOOKUP(1,(LSM!$A$2:$A$370=G$4)*(LSM!$T$2:$T$370=G$5)*(LSM!$B$2:$B$370=$D16),LSM!$F$2:$F$370,"")</f>
        <v>BC</v>
      </c>
      <c r="I16" s="178" cm="1">
        <f t="array" ref="I16">_xlfn.XLOOKUP(1,(LSM!$A$2:$A$370=I$4)*(LSM!$T$2:$T$370=I$5)*(LSM!$B$2:$B$370=$D16),LSM!$L$2:$L$370,"")</f>
        <v>60.6</v>
      </c>
      <c r="J16" s="177" t="str" cm="1">
        <f t="array" ref="J16">_xlfn.XLOOKUP(1,(LSM!$A$2:$A$370=I$4)*(LSM!$T$2:$T$370=I$5)*(LSM!$B$2:$B$370=$D16),LSM!$M$2:$M$370,"")</f>
        <v>A</v>
      </c>
      <c r="K16" s="178" cm="1">
        <f t="array" ref="K16">_xlfn.XLOOKUP(1,(LSM!$A$2:$A$370=K$4)*(LSM!$T$2:$T$370=K$5)*(LSM!$B$2:$B$370=$D16),LSM!$G$2:$G$370,"")</f>
        <v>114</v>
      </c>
      <c r="L16" s="177" t="str" cm="1">
        <f t="array" ref="L16">_xlfn.XLOOKUP(1,(LSM!$A$2:$A$370=K$4)*(LSM!$T$2:$T$370=K$5)*(LSM!$B$2:$B$370=$D16),LSM!$H$2:$H$370,"")</f>
        <v>A</v>
      </c>
      <c r="M16" s="178" cm="1">
        <f t="array" ref="M16">_xlfn.XLOOKUP(1,(LSM!$A$2:$A$370=M$4)*(LSM!$T$2:$T$370=M$5)*(LSM!$B$2:$B$370=$D16),LSM!$I$2:$I$370,"")</f>
        <v>43.666699999999999</v>
      </c>
      <c r="N16" s="56" t="str" cm="1">
        <f t="array" ref="N16">_xlfn.XLOOKUP(1,(LSM!$A$2:$A$370=M$4)*(LSM!$T$2:$T$370=M$5)*(LSM!$B$2:$B$370=$D16),LSM!$J$2:$J$370,"")</f>
        <v>A</v>
      </c>
      <c r="O16" s="178" cm="1">
        <f t="array" ref="O16">_xlfn.XLOOKUP(1,(LSM!$A$2:$A$370=O$4)*(LSM!$T$2:$T$370=O$5)*(LSM!$B$2:$B$370=$D16),LSM!$K$2:$K$370,"")</f>
        <v>0</v>
      </c>
      <c r="P16" s="164" cm="1">
        <f t="array" ref="P16">_xlfn.XLOOKUP(1,(LSM!$A$2:$A$370=P$4)*(LSM!$T$2:$T$370=P$5)*(LSM!$B$2:$B$370=$D16),LSM!$N$2:$N$370,"")</f>
        <v>11.297700000000001</v>
      </c>
      <c r="Q16" s="177" t="str" cm="1">
        <f t="array" ref="Q16">_xlfn.XLOOKUP(1,(LSM!$A$2:$A$370=P$4)*(LSM!$T$2:$T$370=P$5)*(LSM!$B$2:$B$370=$D16),LSM!$O$2:$O$370,"")</f>
        <v>A</v>
      </c>
      <c r="R16" s="164" cm="1">
        <f t="array" ref="R16">_xlfn.XLOOKUP(1,(LSM!$A$2:$A$370=R$4)*(LSM!$T$2:$T$370=R$5)*(LSM!$B$2:$B$370=$D16),LSM!$P$2:$P$370,"")</f>
        <v>4.2824999999999998</v>
      </c>
      <c r="S16" s="56" t="str" cm="1">
        <f t="array" ref="S16">_xlfn.XLOOKUP(1,(LSM!$A$2:$A$370=R$4)*(LSM!$T$2:$T$370=R$5)*(LSM!$B$2:$B$370=$D16),LSM!$Q$2:$Q$370,"")</f>
        <v>A</v>
      </c>
      <c r="T16" s="164" cm="1">
        <f t="array" ref="T16">_xlfn.XLOOKUP(1,(LSM!$A$2:$A$370=T$4)*(LSM!$T$2:$T$370=T$5)*(LSM!$B$2:$B$370=$D16),LSM!$R$2:$R$370,"")</f>
        <v>87.210800000000006</v>
      </c>
      <c r="U16" s="56" t="str" cm="1">
        <f t="array" ref="U16">_xlfn.XLOOKUP(1,(LSM!$A$2:$A$370=T$4)*(LSM!$T$2:$T$370=T$5)*(LSM!$B$2:$B$370=$D16),LSM!$S$2:$S$370,"")</f>
        <v>A</v>
      </c>
    </row>
    <row r="17" spans="1:21" ht="12.75" customHeight="1" x14ac:dyDescent="0.3">
      <c r="A17" s="42" t="s">
        <v>127</v>
      </c>
      <c r="B17" s="42"/>
      <c r="C17" s="42"/>
      <c r="D17" s="41"/>
      <c r="E17" s="180" cm="1">
        <f t="array" ref="E17">_xlfn.XLOOKUP(1,(ANOVA!$L$2:$L$160=E$4)*(ANOVA!$Q$2:$Q$401=E$5)*(ANOVA!$M$2:$M$401=E$3),ANOVA!$A$2:$A$401,"")</f>
        <v>258.5</v>
      </c>
      <c r="F17" s="181"/>
      <c r="G17" s="77" cm="1">
        <f t="array" ref="G17">_xlfn.XLOOKUP(1,(ANOVA!$L$2:$L$160=G$4)*(ANOVA!$Q$2:$Q$401=G$5)*(ANOVA!$M$2:$M$401=G$3),ANOVA!$A$2:$A$401,"")</f>
        <v>14.6303</v>
      </c>
      <c r="H17" s="62"/>
      <c r="I17" s="180" cm="1">
        <f t="array" ref="I17">_xlfn.XLOOKUP(1,(ANOVA!$L$2:$L$160=I$4)*(ANOVA!$Q$2:$Q$401=I$5)*(ANOVA!$M$2:$M$401=I$3),ANOVA!$A$2:$A$401,"")</f>
        <v>58.654499999999999</v>
      </c>
      <c r="J17" s="181"/>
      <c r="K17" s="180" cm="1">
        <f t="array" ref="K17">_xlfn.XLOOKUP(1,(ANOVA!$L$2:$L$160=K$4)*(ANOVA!$Q$2:$Q$401=K$5)*(ANOVA!$M$2:$M$401=K$3),ANOVA!$A$2:$A$401,"")</f>
        <v>110.21</v>
      </c>
      <c r="L17" s="181"/>
      <c r="M17" s="72" cm="1">
        <f t="array" ref="M17">_xlfn.XLOOKUP(1,(ANOVA!$L$2:$L$160=M$4)*(ANOVA!$Q$2:$Q$401=M$5)*(ANOVA!$M$2:$M$401=M$3),ANOVA!$A$2:$A$401,"")</f>
        <v>45.242400000000004</v>
      </c>
      <c r="N17" s="62"/>
      <c r="O17" s="282" cm="1">
        <f t="array" ref="O17">_xlfn.XLOOKUP(1,(ANOVA!$L$2:$L$160=O$4)*(ANOVA!$Q$2:$Q$401=O$5)*(ANOVA!$M$2:$M$401=O$3),ANOVA!$A$2:$A$401,"")</f>
        <v>0.18079999999999999</v>
      </c>
      <c r="P17" s="194" cm="1">
        <f t="array" ref="P17">_xlfn.XLOOKUP(1,(ANOVA!$L$2:$L$160=P$4)*(ANOVA!$Q$2:$Q$401=P$5)*(ANOVA!$M$2:$M$401=P$3),ANOVA!$A$2:$A$401,"")</f>
        <v>11.120900000000001</v>
      </c>
      <c r="Q17" s="181"/>
      <c r="R17" s="77" cm="1">
        <f t="array" ref="R17">_xlfn.XLOOKUP(1,(ANOVA!$L$2:$L$160=R$4)*(ANOVA!$Q$2:$Q$401=R$5)*(ANOVA!$M$2:$M$401=R$3),ANOVA!$A$2:$A$401,"")</f>
        <v>4.2979000000000003</v>
      </c>
      <c r="S17" s="62"/>
      <c r="T17" s="194" cm="1">
        <f t="array" ref="T17">_xlfn.XLOOKUP(1,(ANOVA!$L$2:$L$160=T$4)*(ANOVA!$Q$2:$Q$401=T$5)*(ANOVA!$M$2:$M$401=T$3),ANOVA!$A$2:$A$401,"")</f>
        <v>85.584299999999999</v>
      </c>
      <c r="U17" s="62"/>
    </row>
    <row r="18" spans="1:21" ht="12.75" customHeight="1" x14ac:dyDescent="0.3">
      <c r="A18" s="33" t="s">
        <v>128</v>
      </c>
      <c r="B18" s="33"/>
      <c r="C18" s="33"/>
      <c r="D18" s="35"/>
      <c r="E18" s="182" cm="1">
        <f t="array" ref="E18">_xlfn.XLOOKUP(1,(ANOVA!$L$2:$L$160=E$4)*(ANOVA!$Q$2:$Q$401=E$5)*(ANOVA!$M$2:$M$401=E$3),ANOVA!$B$2:$B$401,"")</f>
        <v>16.555599999999998</v>
      </c>
      <c r="F18" s="183"/>
      <c r="G18" s="170" cm="1">
        <f t="array" ref="G18">_xlfn.XLOOKUP(1,(ANOVA!$L$2:$L$160=G$4)*(ANOVA!$Q$2:$Q$401=G$5)*(ANOVA!$M$2:$M$401=G$3),ANOVA!$B$2:$B$401,"")</f>
        <v>0.48859999999999998</v>
      </c>
      <c r="H18" s="169"/>
      <c r="I18" s="182" cm="1">
        <f t="array" ref="I18">_xlfn.XLOOKUP(1,(ANOVA!$L$2:$L$160=I$4)*(ANOVA!$Q$2:$Q$401=I$5)*(ANOVA!$M$2:$M$401=I$3),ANOVA!$B$2:$B$401,"")</f>
        <v>0.25979999999999998</v>
      </c>
      <c r="J18" s="183"/>
      <c r="K18" s="182" cm="1">
        <f t="array" ref="K18">_xlfn.XLOOKUP(1,(ANOVA!$L$2:$L$160=K$4)*(ANOVA!$Q$2:$Q$401=K$5)*(ANOVA!$M$2:$M$401=K$3),ANOVA!$B$2:$B$401,"")</f>
        <v>4.2176</v>
      </c>
      <c r="L18" s="183"/>
      <c r="M18" s="168" cm="1">
        <f t="array" ref="M18">_xlfn.XLOOKUP(1,(ANOVA!$L$2:$L$160=M$4)*(ANOVA!$Q$2:$Q$401=M$5)*(ANOVA!$M$2:$M$401=M$3),ANOVA!$B$2:$B$401,"")</f>
        <v>2.0326</v>
      </c>
      <c r="N18" s="169"/>
      <c r="O18" s="283" cm="1">
        <f t="array" ref="O18">_xlfn.XLOOKUP(1,(ANOVA!$L$2:$L$160=O$4)*(ANOVA!$Q$2:$Q$401=O$5)*(ANOVA!$M$2:$M$401=O$3),ANOVA!$B$2:$B$401,"")</f>
        <v>0.14949999999999999</v>
      </c>
      <c r="P18" s="195" cm="1">
        <f t="array" ref="P18">_xlfn.XLOOKUP(1,(ANOVA!$L$2:$L$160=P$4)*(ANOVA!$Q$2:$Q$401=P$5)*(ANOVA!$M$2:$M$401=P$3),ANOVA!$B$2:$B$401,"")</f>
        <v>0.20730000000000001</v>
      </c>
      <c r="Q18" s="183"/>
      <c r="R18" s="170" cm="1">
        <f t="array" ref="R18">_xlfn.XLOOKUP(1,(ANOVA!$L$2:$L$160=R$4)*(ANOVA!$Q$2:$Q$401=R$5)*(ANOVA!$M$2:$M$401=R$3),ANOVA!$B$2:$B$401,"")</f>
        <v>9.8309999999999995E-2</v>
      </c>
      <c r="S18" s="169"/>
      <c r="T18" s="195" cm="1">
        <f t="array" ref="T18">_xlfn.XLOOKUP(1,(ANOVA!$L$2:$L$160=T$4)*(ANOVA!$Q$2:$Q$401=T$5)*(ANOVA!$M$2:$M$401=T$3),ANOVA!$B$2:$B$401,"")</f>
        <v>0.31219999999999998</v>
      </c>
      <c r="U18" s="169"/>
    </row>
    <row r="19" spans="1:21" ht="12.75" customHeight="1" x14ac:dyDescent="0.45">
      <c r="A19" s="34" t="s">
        <v>129</v>
      </c>
      <c r="B19" s="134"/>
      <c r="C19" s="134"/>
      <c r="D19" s="22"/>
      <c r="E19" s="184" t="str" cm="1">
        <f t="array" ref="E19">_xlfn.XLOOKUP(1,(ANOVA!$L$2:$L$160=E$4)*(ANOVA!$Q$2:$Q$401=E$5)*(ANOVA!$M$2:$M$401=E$3),ANOVA!$C$2:$C$401,"")</f>
        <v>N.S.</v>
      </c>
      <c r="F19" s="185"/>
      <c r="G19" s="173" cm="1">
        <f t="array" ref="G19">_xlfn.XLOOKUP(1,(ANOVA!$L$2:$L$160=G$4)*(ANOVA!$Q$2:$Q$401=G$5)*(ANOVA!$M$2:$M$401=G$3),ANOVA!$C$2:$C$401,"")</f>
        <v>1.41</v>
      </c>
      <c r="H19" s="172"/>
      <c r="I19" s="184" cm="1">
        <f t="array" ref="I19">_xlfn.XLOOKUP(1,(ANOVA!$L$2:$L$160=I$4)*(ANOVA!$Q$2:$Q$401=I$5)*(ANOVA!$M$2:$M$401=I$3),ANOVA!$C$2:$C$401,"")</f>
        <v>0.77</v>
      </c>
      <c r="J19" s="185"/>
      <c r="K19" s="184" t="str" cm="1">
        <f t="array" ref="K19">_xlfn.XLOOKUP(1,(ANOVA!$L$2:$L$160=K$4)*(ANOVA!$Q$2:$Q$401=K$5)*(ANOVA!$M$2:$M$401=K$3),ANOVA!$C$2:$C$401,"")</f>
        <v>N.S.</v>
      </c>
      <c r="L19" s="185"/>
      <c r="M19" s="171" t="str" cm="1">
        <f t="array" ref="M19">_xlfn.XLOOKUP(1,(ANOVA!$L$2:$L$160=M$4)*(ANOVA!$Q$2:$Q$401=M$5)*(ANOVA!$M$2:$M$401=M$3),ANOVA!$C$2:$C$401,"")</f>
        <v>N.S.</v>
      </c>
      <c r="N19" s="172"/>
      <c r="O19" s="284" cm="1">
        <f t="array" ref="O19">_xlfn.XLOOKUP(1,(ANOVA!$L$2:$L$160=O$4)*(ANOVA!$Q$2:$Q$401=O$5)*(ANOVA!$M$2:$M$401=O$3),ANOVA!$C$2:$C$401,"")</f>
        <v>0</v>
      </c>
      <c r="P19" s="196" t="str" cm="1">
        <f t="array" ref="P19">_xlfn.XLOOKUP(1,(ANOVA!$L$2:$L$160=P$4)*(ANOVA!$Q$2:$Q$401=P$5)*(ANOVA!$M$2:$M$401=P$3),ANOVA!$C$2:$C$401,"")</f>
        <v>N.S.</v>
      </c>
      <c r="Q19" s="185"/>
      <c r="R19" s="173" t="str" cm="1">
        <f t="array" ref="R19">_xlfn.XLOOKUP(1,(ANOVA!$L$2:$L$160=R$4)*(ANOVA!$Q$2:$Q$401=R$5)*(ANOVA!$M$2:$M$401=R$3),ANOVA!$C$2:$C$401,"")</f>
        <v>N.S.</v>
      </c>
      <c r="S19" s="172"/>
      <c r="T19" s="196" cm="1">
        <f t="array" ref="T19">_xlfn.XLOOKUP(1,(ANOVA!$L$2:$L$160=T$4)*(ANOVA!$Q$2:$Q$401=T$5)*(ANOVA!$M$2:$M$401=T$3),ANOVA!$C$2:$C$401,"")</f>
        <v>0.92</v>
      </c>
      <c r="U19" s="172"/>
    </row>
    <row r="20" spans="1:21" ht="12.75" customHeight="1" thickBot="1" x14ac:dyDescent="0.35">
      <c r="A20" s="245" t="s">
        <v>130</v>
      </c>
      <c r="B20" s="246"/>
      <c r="C20" s="246"/>
      <c r="D20" s="247"/>
      <c r="E20" s="242" cm="1">
        <f t="array" ref="E20">_xlfn.XLOOKUP(1,(ANOVA!$L$2:$L$160=E$4)*(ANOVA!$Q$2:$Q$401=E$5)*(ANOVA!$M$2:$M$401=E$3),ANOVA!$D$2:$D$401,"")</f>
        <v>10.748594459</v>
      </c>
      <c r="F20" s="248"/>
      <c r="G20" s="249" cm="1">
        <f t="array" ref="G20">_xlfn.XLOOKUP(1,(ANOVA!$L$2:$L$160=G$4)*(ANOVA!$Q$2:$Q$401=G$5)*(ANOVA!$M$2:$M$401=G$3),ANOVA!$D$2:$D$401,"")</f>
        <v>5.6690750032999997</v>
      </c>
      <c r="H20" s="243"/>
      <c r="I20" s="242" cm="1">
        <f t="array" ref="I20">_xlfn.XLOOKUP(1,(ANOVA!$L$2:$L$160=I$4)*(ANOVA!$Q$2:$Q$401=I$5)*(ANOVA!$M$2:$M$401=I$3),ANOVA!$D$2:$D$401,"")</f>
        <v>0.76706044439999999</v>
      </c>
      <c r="J20" s="248"/>
      <c r="K20" s="242" cm="1">
        <f t="array" ref="K20">_xlfn.XLOOKUP(1,(ANOVA!$L$2:$L$160=K$4)*(ANOVA!$Q$2:$Q$401=K$5)*(ANOVA!$M$2:$M$401=K$3),ANOVA!$D$2:$D$401,"")</f>
        <v>6.2484290067000003</v>
      </c>
      <c r="L20" s="248"/>
      <c r="M20" s="249" cm="1">
        <f t="array" ref="M20">_xlfn.XLOOKUP(1,(ANOVA!$L$2:$L$160=M$4)*(ANOVA!$Q$2:$Q$401=M$5)*(ANOVA!$M$2:$M$401=M$3),ANOVA!$D$2:$D$401,"")</f>
        <v>7.7814192715999999</v>
      </c>
      <c r="N20" s="243"/>
      <c r="O20" s="241" cm="1">
        <f t="array" ref="O20">_xlfn.XLOOKUP(1,(ANOVA!$L$2:$L$160=O$4)*(ANOVA!$Q$2:$Q$401=O$5)*(ANOVA!$M$2:$M$401=O$3),ANOVA!$D$2:$D$401,"")</f>
        <v>0</v>
      </c>
      <c r="P20" s="250" cm="1">
        <f t="array" ref="P20">_xlfn.XLOOKUP(1,(ANOVA!$L$2:$L$160=P$4)*(ANOVA!$Q$2:$Q$401=P$5)*(ANOVA!$M$2:$M$401=P$3),ANOVA!$D$2:$D$401,"")</f>
        <v>3.2292032916000002</v>
      </c>
      <c r="Q20" s="248"/>
      <c r="R20" s="251" cm="1">
        <f t="array" ref="R20">_xlfn.XLOOKUP(1,(ANOVA!$L$2:$L$160=R$4)*(ANOVA!$Q$2:$Q$401=R$5)*(ANOVA!$M$2:$M$401=R$3),ANOVA!$D$2:$D$401,"")</f>
        <v>3.8046661560000001</v>
      </c>
      <c r="S20" s="243"/>
      <c r="T20" s="250" cm="1">
        <f t="array" ref="T20">_xlfn.XLOOKUP(1,(ANOVA!$L$2:$L$160=T$4)*(ANOVA!$Q$2:$Q$401=T$5)*(ANOVA!$M$2:$M$401=T$3),ANOVA!$D$2:$D$401,"")</f>
        <v>0.63189485769999998</v>
      </c>
      <c r="U20" s="243"/>
    </row>
    <row r="21" spans="1:21" s="1" customFormat="1" ht="13.5" customHeight="1" x14ac:dyDescent="0.3">
      <c r="A21" s="6"/>
      <c r="B21" s="7"/>
      <c r="C21" s="7"/>
      <c r="D21" s="6"/>
      <c r="E21" s="68"/>
      <c r="F21" s="58"/>
      <c r="G21" s="73"/>
      <c r="H21" s="63"/>
      <c r="I21" s="74"/>
      <c r="J21" s="40"/>
      <c r="K21" s="74"/>
      <c r="L21" s="40"/>
      <c r="M21" s="78"/>
      <c r="N21" s="66"/>
      <c r="O21" s="10"/>
      <c r="P21" s="74"/>
      <c r="Q21" s="40"/>
      <c r="R21" s="74"/>
      <c r="S21" s="40"/>
      <c r="T21" s="74"/>
      <c r="U21" s="40"/>
    </row>
    <row r="22" spans="1:21" s="1" customFormat="1" x14ac:dyDescent="0.3">
      <c r="A22" s="9"/>
      <c r="B22" s="7"/>
      <c r="C22" s="7"/>
      <c r="D22" s="6"/>
      <c r="E22" s="38"/>
      <c r="F22" s="39"/>
      <c r="G22" s="74"/>
      <c r="H22" s="40"/>
      <c r="I22" s="74"/>
      <c r="J22" s="40"/>
      <c r="K22" s="78"/>
      <c r="L22" s="66"/>
      <c r="M22" s="74"/>
      <c r="N22" s="40"/>
      <c r="O22" s="3"/>
      <c r="P22" s="74"/>
      <c r="Q22" s="40"/>
      <c r="R22" s="74"/>
      <c r="S22" s="40"/>
      <c r="T22" s="74"/>
      <c r="U22" s="40"/>
    </row>
    <row r="23" spans="1:21" s="1" customFormat="1" x14ac:dyDescent="0.3">
      <c r="A23" s="9"/>
      <c r="B23" s="7"/>
      <c r="C23" s="7"/>
      <c r="D23" s="6"/>
      <c r="E23" s="38"/>
      <c r="F23" s="39"/>
      <c r="G23" s="74"/>
      <c r="H23" s="40"/>
      <c r="I23" s="74"/>
      <c r="J23" s="40"/>
      <c r="K23" s="79"/>
      <c r="L23" s="7"/>
      <c r="M23" s="74"/>
      <c r="N23" s="40"/>
      <c r="O23" s="3"/>
      <c r="P23" s="74"/>
      <c r="Q23" s="40"/>
      <c r="R23" s="74"/>
      <c r="S23" s="40"/>
      <c r="T23" s="74"/>
      <c r="U23" s="40"/>
    </row>
    <row r="24" spans="1:21" s="1" customFormat="1" x14ac:dyDescent="0.3">
      <c r="A24" s="9"/>
      <c r="B24" s="7"/>
      <c r="C24" s="7"/>
      <c r="D24" s="6"/>
      <c r="E24" s="38"/>
      <c r="F24" s="39"/>
      <c r="G24" s="74"/>
      <c r="H24" s="40"/>
      <c r="I24" s="74"/>
      <c r="J24" s="40"/>
      <c r="K24" s="74"/>
      <c r="L24" s="40"/>
      <c r="M24" s="74"/>
      <c r="N24" s="40"/>
      <c r="O24" s="3"/>
      <c r="P24" s="74"/>
      <c r="Q24" s="40"/>
      <c r="R24" s="74"/>
      <c r="S24" s="40"/>
      <c r="T24" s="74"/>
      <c r="U24" s="40"/>
    </row>
    <row r="25" spans="1:21" s="1" customFormat="1" x14ac:dyDescent="0.3">
      <c r="A25" s="9"/>
      <c r="B25" s="7"/>
      <c r="C25" s="7"/>
      <c r="D25" s="6"/>
      <c r="E25" s="38"/>
      <c r="F25" s="39"/>
      <c r="G25" s="74"/>
      <c r="H25" s="40"/>
      <c r="I25" s="74"/>
      <c r="J25" s="40"/>
      <c r="K25" s="74"/>
      <c r="L25" s="40"/>
      <c r="M25" s="74"/>
      <c r="N25" s="40"/>
      <c r="O25" s="3"/>
      <c r="P25" s="74"/>
      <c r="Q25" s="40"/>
      <c r="R25" s="74"/>
      <c r="S25" s="40"/>
      <c r="T25" s="74"/>
      <c r="U25" s="40"/>
    </row>
    <row r="26" spans="1:21" s="1" customFormat="1" x14ac:dyDescent="0.3">
      <c r="A26" s="9"/>
      <c r="B26" s="7"/>
      <c r="C26" s="7"/>
      <c r="D26" s="6"/>
      <c r="E26" s="38"/>
      <c r="F26" s="39"/>
      <c r="G26" s="74"/>
      <c r="H26" s="40"/>
      <c r="I26" s="74"/>
      <c r="J26" s="40"/>
      <c r="K26" s="74"/>
      <c r="L26" s="40"/>
      <c r="M26" s="74"/>
      <c r="N26" s="40"/>
      <c r="O26" s="3"/>
      <c r="P26" s="74"/>
      <c r="Q26" s="40"/>
      <c r="R26" s="74"/>
      <c r="S26" s="40"/>
      <c r="T26" s="74"/>
      <c r="U26" s="40"/>
    </row>
    <row r="27" spans="1:21" s="1" customFormat="1" x14ac:dyDescent="0.3">
      <c r="A27" s="9"/>
      <c r="B27" s="7"/>
      <c r="C27" s="7"/>
      <c r="D27" s="6"/>
      <c r="E27" s="38"/>
      <c r="F27" s="39"/>
      <c r="G27" s="74"/>
      <c r="H27" s="40"/>
      <c r="I27" s="74"/>
      <c r="J27" s="40"/>
      <c r="K27" s="74"/>
      <c r="L27" s="40"/>
      <c r="M27" s="74"/>
      <c r="N27" s="40"/>
      <c r="O27" s="3"/>
      <c r="P27" s="74"/>
      <c r="Q27" s="40"/>
      <c r="R27" s="74"/>
      <c r="S27" s="40"/>
      <c r="T27" s="74"/>
      <c r="U27" s="40"/>
    </row>
    <row r="28" spans="1:21" s="1" customFormat="1" x14ac:dyDescent="0.3">
      <c r="A28" s="9"/>
      <c r="B28" s="7"/>
      <c r="C28" s="7"/>
      <c r="D28" s="6"/>
      <c r="E28" s="38"/>
      <c r="F28" s="39"/>
      <c r="G28" s="74"/>
      <c r="H28" s="40"/>
      <c r="I28" s="74"/>
      <c r="J28" s="40"/>
      <c r="K28" s="74"/>
      <c r="L28" s="40"/>
      <c r="M28" s="74"/>
      <c r="N28" s="40"/>
      <c r="O28" s="3"/>
      <c r="P28" s="74"/>
      <c r="Q28" s="40"/>
      <c r="R28" s="74"/>
      <c r="S28" s="40"/>
      <c r="T28" s="74"/>
      <c r="U28" s="40"/>
    </row>
    <row r="29" spans="1:21" s="1" customFormat="1" x14ac:dyDescent="0.3">
      <c r="A29" s="8"/>
      <c r="B29" s="7"/>
      <c r="C29" s="7"/>
      <c r="D29" s="6"/>
      <c r="E29" s="69"/>
      <c r="F29" s="59"/>
      <c r="G29" s="75"/>
      <c r="H29" s="64"/>
      <c r="I29" s="74"/>
      <c r="J29" s="40"/>
      <c r="K29" s="75"/>
      <c r="L29" s="64"/>
      <c r="M29" s="75"/>
      <c r="N29" s="64"/>
      <c r="O29" s="3"/>
      <c r="P29" s="74"/>
      <c r="Q29" s="40"/>
      <c r="R29" s="74"/>
      <c r="S29" s="40"/>
      <c r="T29" s="74"/>
      <c r="U29" s="40"/>
    </row>
    <row r="30" spans="1:21" x14ac:dyDescent="0.3">
      <c r="A30" s="9"/>
      <c r="B30" s="7"/>
      <c r="C30" s="7"/>
      <c r="D30" s="6"/>
      <c r="E30" s="38"/>
      <c r="F30" s="39"/>
      <c r="M30" s="74"/>
      <c r="N30" s="40"/>
      <c r="O30" s="3"/>
    </row>
    <row r="31" spans="1:21" ht="14.15" x14ac:dyDescent="0.3">
      <c r="A31" s="4"/>
      <c r="B31" s="7"/>
      <c r="C31" s="7"/>
      <c r="D31" s="6"/>
      <c r="E31" s="70"/>
      <c r="F31" s="60"/>
      <c r="G31" s="76"/>
      <c r="H31" s="65"/>
      <c r="K31" s="76"/>
      <c r="L31" s="65"/>
    </row>
    <row r="32" spans="1:21" x14ac:dyDescent="0.3">
      <c r="B32" s="46"/>
      <c r="C32" s="46"/>
      <c r="D32" s="13"/>
    </row>
    <row r="36" spans="16:16" x14ac:dyDescent="0.3">
      <c r="P36" s="165" t="s">
        <v>19</v>
      </c>
    </row>
  </sheetData>
  <sortState xmlns:xlrd2="http://schemas.microsoft.com/office/spreadsheetml/2017/richdata2" ref="A6:U16">
    <sortCondition descending="1" ref="E6:E16"/>
  </sortState>
  <mergeCells count="9">
    <mergeCell ref="A1:U1"/>
    <mergeCell ref="E2:F2"/>
    <mergeCell ref="G2:H2"/>
    <mergeCell ref="I2:J2"/>
    <mergeCell ref="K2:L2"/>
    <mergeCell ref="M2:N2"/>
    <mergeCell ref="P2:Q2"/>
    <mergeCell ref="R2:S2"/>
    <mergeCell ref="T2:U2"/>
  </mergeCells>
  <conditionalFormatting sqref="A6:D16">
    <cfRule type="expression" dxfId="757" priority="23">
      <formula>MOD(ROW(),2)=0</formula>
    </cfRule>
  </conditionalFormatting>
  <conditionalFormatting sqref="E6:E16">
    <cfRule type="aboveAverage" dxfId="756" priority="2081" stopIfTrue="1"/>
    <cfRule type="top10" dxfId="755" priority="58" stopIfTrue="1" percent="1" rank="25"/>
  </conditionalFormatting>
  <conditionalFormatting sqref="E6:U16">
    <cfRule type="expression" dxfId="754" priority="2082">
      <formula>MOD(ROW(),2)=0</formula>
    </cfRule>
  </conditionalFormatting>
  <conditionalFormatting sqref="F6:F16">
    <cfRule type="containsText" dxfId="753" priority="55" stopIfTrue="1" operator="containsText" text="A">
      <formula>NOT(ISERROR(SEARCH("A",F6)))</formula>
    </cfRule>
    <cfRule type="containsText" priority="54" stopIfTrue="1" operator="containsText" text="AA">
      <formula>NOT(ISERROR(SEARCH("AA",F6)))</formula>
    </cfRule>
  </conditionalFormatting>
  <conditionalFormatting sqref="G6:G16">
    <cfRule type="aboveAverage" dxfId="752" priority="2084" stopIfTrue="1"/>
    <cfRule type="top10" dxfId="751" priority="2083" stopIfTrue="1" percent="1" rank="25"/>
    <cfRule type="top10" dxfId="750" priority="13" stopIfTrue="1" percent="1" rank="25"/>
    <cfRule type="aboveAverage" dxfId="749" priority="14" stopIfTrue="1"/>
  </conditionalFormatting>
  <conditionalFormatting sqref="H6:H16">
    <cfRule type="containsText" dxfId="748" priority="53" stopIfTrue="1" operator="containsText" text="A">
      <formula>NOT(ISERROR(SEARCH("A",H6)))</formula>
    </cfRule>
    <cfRule type="containsText" priority="52" stopIfTrue="1" operator="containsText" text="AA">
      <formula>NOT(ISERROR(SEARCH("AA",H6)))</formula>
    </cfRule>
  </conditionalFormatting>
  <conditionalFormatting sqref="I6:I16">
    <cfRule type="aboveAverage" dxfId="747" priority="2086" stopIfTrue="1"/>
    <cfRule type="top10" dxfId="746" priority="2085" stopIfTrue="1" percent="1" rank="25"/>
    <cfRule type="top10" dxfId="745" priority="21" stopIfTrue="1" percent="1" rank="25"/>
    <cfRule type="aboveAverage" dxfId="744" priority="22" stopIfTrue="1"/>
  </conditionalFormatting>
  <conditionalFormatting sqref="J6:J16">
    <cfRule type="containsText" priority="26" stopIfTrue="1" operator="containsText" text="AA">
      <formula>NOT(ISERROR(SEARCH("AA",J6)))</formula>
    </cfRule>
    <cfRule type="containsText" dxfId="743" priority="27" stopIfTrue="1" operator="containsText" text="A">
      <formula>NOT(ISERROR(SEARCH("A",J6)))</formula>
    </cfRule>
  </conditionalFormatting>
  <conditionalFormatting sqref="K6:K16">
    <cfRule type="top10" dxfId="742" priority="2087" stopIfTrue="1" percent="1" rank="25"/>
    <cfRule type="top10" dxfId="741" priority="19" stopIfTrue="1" percent="1" rank="25"/>
    <cfRule type="aboveAverage" dxfId="740" priority="20" stopIfTrue="1"/>
    <cfRule type="aboveAverage" dxfId="739" priority="2088" stopIfTrue="1"/>
  </conditionalFormatting>
  <conditionalFormatting sqref="L6:L16">
    <cfRule type="containsText" dxfId="738" priority="51" stopIfTrue="1" operator="containsText" text="A">
      <formula>NOT(ISERROR(SEARCH("A",L6)))</formula>
    </cfRule>
    <cfRule type="containsText" priority="50" stopIfTrue="1" operator="containsText" text="AA">
      <formula>NOT(ISERROR(SEARCH("AA",L6)))</formula>
    </cfRule>
  </conditionalFormatting>
  <conditionalFormatting sqref="M6:M16">
    <cfRule type="top10" dxfId="737" priority="17" stopIfTrue="1" percent="1" rank="25"/>
    <cfRule type="aboveAverage" dxfId="736" priority="18" stopIfTrue="1"/>
    <cfRule type="top10" dxfId="735" priority="2089" stopIfTrue="1" percent="1" rank="25"/>
    <cfRule type="aboveAverage" dxfId="734" priority="2090" stopIfTrue="1"/>
  </conditionalFormatting>
  <conditionalFormatting sqref="N6:N16">
    <cfRule type="containsText" dxfId="733" priority="49" stopIfTrue="1" operator="containsText" text="A">
      <formula>NOT(ISERROR(SEARCH("A",N6)))</formula>
    </cfRule>
    <cfRule type="containsText" priority="48" stopIfTrue="1" operator="containsText" text="AA">
      <formula>NOT(ISERROR(SEARCH("AA",N6)))</formula>
    </cfRule>
  </conditionalFormatting>
  <conditionalFormatting sqref="O6:O16">
    <cfRule type="top10" dxfId="732" priority="15" stopIfTrue="1" percent="1" rank="25"/>
    <cfRule type="aboveAverage" dxfId="731" priority="16" stopIfTrue="1"/>
    <cfRule type="top10" dxfId="730" priority="2091" stopIfTrue="1" percent="1" rank="25"/>
    <cfRule type="aboveAverage" dxfId="729" priority="2092" stopIfTrue="1"/>
  </conditionalFormatting>
  <conditionalFormatting sqref="P6:P16">
    <cfRule type="aboveAverage" dxfId="728" priority="12" stopIfTrue="1"/>
    <cfRule type="top10" dxfId="727" priority="11" stopIfTrue="1" percent="1" rank="25"/>
    <cfRule type="aboveAverage" dxfId="726" priority="10" stopIfTrue="1"/>
    <cfRule type="top10" dxfId="725" priority="9" stopIfTrue="1" percent="1" rank="25"/>
    <cfRule type="top10" dxfId="724" priority="2093" stopIfTrue="1" percent="1" rank="25"/>
    <cfRule type="aboveAverage" dxfId="723" priority="2094" stopIfTrue="1"/>
  </conditionalFormatting>
  <conditionalFormatting sqref="Q6:Q16">
    <cfRule type="containsText" priority="46" stopIfTrue="1" operator="containsText" text="AA">
      <formula>NOT(ISERROR(SEARCH("AA",Q6)))</formula>
    </cfRule>
    <cfRule type="containsText" dxfId="722" priority="47" stopIfTrue="1" operator="containsText" text="A">
      <formula>NOT(ISERROR(SEARCH("A",Q6)))</formula>
    </cfRule>
  </conditionalFormatting>
  <conditionalFormatting sqref="R6:R16">
    <cfRule type="top10" dxfId="721" priority="7" stopIfTrue="1" percent="1" rank="25"/>
    <cfRule type="aboveAverage" dxfId="720" priority="6" stopIfTrue="1"/>
    <cfRule type="top10" dxfId="719" priority="5" stopIfTrue="1" percent="1" rank="25"/>
    <cfRule type="aboveAverage" dxfId="718" priority="8" stopIfTrue="1"/>
    <cfRule type="top10" dxfId="717" priority="2095" stopIfTrue="1" percent="1" rank="25"/>
    <cfRule type="aboveAverage" dxfId="716" priority="2096" stopIfTrue="1"/>
  </conditionalFormatting>
  <conditionalFormatting sqref="S6:S16">
    <cfRule type="containsText" dxfId="715" priority="45" stopIfTrue="1" operator="containsText" text="A">
      <formula>NOT(ISERROR(SEARCH("A",S6)))</formula>
    </cfRule>
    <cfRule type="containsText" priority="44" stopIfTrue="1" operator="containsText" text="AA">
      <formula>NOT(ISERROR(SEARCH("AA",S6)))</formula>
    </cfRule>
  </conditionalFormatting>
  <conditionalFormatting sqref="T6:T16">
    <cfRule type="top10" dxfId="714" priority="1" stopIfTrue="1" percent="1" rank="25"/>
    <cfRule type="aboveAverage" dxfId="713" priority="4" stopIfTrue="1"/>
    <cfRule type="top10" dxfId="712" priority="3" stopIfTrue="1" percent="1" rank="25"/>
    <cfRule type="aboveAverage" dxfId="711" priority="2" stopIfTrue="1"/>
    <cfRule type="top10" dxfId="710" priority="2097" stopIfTrue="1" percent="1" rank="25"/>
    <cfRule type="aboveAverage" dxfId="709" priority="2098" stopIfTrue="1"/>
  </conditionalFormatting>
  <conditionalFormatting sqref="U6:U16">
    <cfRule type="containsText" priority="42" stopIfTrue="1" operator="containsText" text="AA">
      <formula>NOT(ISERROR(SEARCH("AA",U6)))</formula>
    </cfRule>
    <cfRule type="containsText" dxfId="708" priority="43" stopIfTrue="1" operator="containsText" text="A">
      <formula>NOT(ISERROR(SEARCH("A",U6)))</formula>
    </cfRule>
  </conditionalFormatting>
  <pageMargins left="0.5" right="0.5" top="0.5" bottom="0.5" header="0.3" footer="0.3"/>
  <pageSetup paperSize="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AA48C-573C-41B1-A6C4-6F91549466F9}">
  <sheetPr>
    <tabColor theme="6" tint="0.59999389629810485"/>
    <pageSetUpPr fitToPage="1"/>
  </sheetPr>
  <dimension ref="A1:U35"/>
  <sheetViews>
    <sheetView zoomScaleNormal="100" workbookViewId="0">
      <selection activeCell="O15" sqref="O15:O18"/>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customWidth="1"/>
    <col min="17" max="17" width="5.07421875" style="11" customWidth="1"/>
    <col min="18" max="18" width="5.07421875" style="71" customWidth="1"/>
    <col min="19" max="19" width="5.07421875" style="11" customWidth="1"/>
    <col min="20" max="20" width="5.07421875" style="71" customWidth="1"/>
    <col min="21" max="21" width="5.07421875" style="11" customWidth="1"/>
  </cols>
  <sheetData>
    <row r="1" spans="1:21" ht="30" customHeight="1" thickBot="1" x14ac:dyDescent="0.35">
      <c r="A1" s="292" t="s">
        <v>350</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197" t="s">
        <v>61</v>
      </c>
      <c r="P2" s="295" t="s">
        <v>46</v>
      </c>
      <c r="Q2" s="296"/>
      <c r="R2" s="297" t="s">
        <v>47</v>
      </c>
      <c r="S2" s="297"/>
      <c r="T2" s="295" t="s">
        <v>48</v>
      </c>
      <c r="U2" s="297"/>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29" t="s">
        <v>227</v>
      </c>
      <c r="Q3" s="230"/>
      <c r="R3" s="231" t="s">
        <v>228</v>
      </c>
      <c r="S3" s="231"/>
      <c r="T3" s="229" t="s">
        <v>229</v>
      </c>
      <c r="U3" s="231"/>
    </row>
    <row r="4" spans="1:21" ht="12.55" hidden="1" customHeight="1" x14ac:dyDescent="0.3">
      <c r="A4" s="223"/>
      <c r="B4" s="224"/>
      <c r="C4" s="34"/>
      <c r="D4" s="225"/>
      <c r="E4" s="226" t="s">
        <v>191</v>
      </c>
      <c r="F4" s="227"/>
      <c r="G4" s="226" t="s">
        <v>191</v>
      </c>
      <c r="H4" s="227"/>
      <c r="I4" s="226" t="s">
        <v>191</v>
      </c>
      <c r="J4" s="228"/>
      <c r="K4" s="226" t="s">
        <v>191</v>
      </c>
      <c r="L4" s="227"/>
      <c r="M4" s="226" t="s">
        <v>191</v>
      </c>
      <c r="N4" s="228"/>
      <c r="O4" s="226" t="s">
        <v>191</v>
      </c>
      <c r="P4" s="226" t="s">
        <v>191</v>
      </c>
      <c r="Q4" s="230"/>
      <c r="R4" s="226" t="s">
        <v>191</v>
      </c>
      <c r="S4" s="231"/>
      <c r="T4" s="226" t="s">
        <v>191</v>
      </c>
      <c r="U4" s="231"/>
    </row>
    <row r="5" spans="1:21" ht="12.55" hidden="1" customHeight="1" x14ac:dyDescent="0.3">
      <c r="A5" s="223"/>
      <c r="B5" s="224"/>
      <c r="C5" s="34"/>
      <c r="D5" s="225"/>
      <c r="E5" s="226" t="s">
        <v>233</v>
      </c>
      <c r="F5" s="227"/>
      <c r="G5" s="226" t="s">
        <v>233</v>
      </c>
      <c r="H5" s="227"/>
      <c r="I5" s="226" t="s">
        <v>233</v>
      </c>
      <c r="J5" s="228"/>
      <c r="K5" s="226" t="s">
        <v>233</v>
      </c>
      <c r="L5" s="227"/>
      <c r="M5" s="226" t="s">
        <v>233</v>
      </c>
      <c r="N5" s="228"/>
      <c r="O5" s="226" t="s">
        <v>233</v>
      </c>
      <c r="P5" s="226" t="s">
        <v>233</v>
      </c>
      <c r="Q5" s="230"/>
      <c r="R5" s="226" t="s">
        <v>233</v>
      </c>
      <c r="S5" s="231"/>
      <c r="T5" s="226" t="s">
        <v>233</v>
      </c>
      <c r="U5" s="231"/>
    </row>
    <row r="6" spans="1:21" ht="12.55" customHeight="1" x14ac:dyDescent="0.3">
      <c r="A6" s="50" t="str">
        <f t="shared" ref="A6:A14" si="0">VLOOKUP(D6,VL_2020,2,FALSE)</f>
        <v>Dyna-Gro D54TC77</v>
      </c>
      <c r="B6" s="130" t="str">
        <f t="shared" ref="B6:B14" si="1">VLOOKUP(D6,VL_2020,3,FALSE)</f>
        <v>RR</v>
      </c>
      <c r="C6" s="130">
        <f t="shared" ref="C6:C14" si="2">VLOOKUP(D6,VL_2020,4,FALSE)</f>
        <v>0</v>
      </c>
      <c r="D6" s="273" t="s">
        <v>290</v>
      </c>
      <c r="E6" s="174" cm="1">
        <f t="array" ref="E6">_xlfn.XLOOKUP(1,(LSM!$A$2:$A$370=E$4)*(LSM!$T$2:$T$370=E$5)*(LSM!$B$2:$B$370=$D6),LSM!$C$2:$C$370,"")</f>
        <v>286.24</v>
      </c>
      <c r="F6" s="175" t="str" cm="1">
        <f t="array" ref="F6">_xlfn.XLOOKUP(1,(LSM!$A$2:$A$370=E$4)*(LSM!$T$2:$T$370=E$5)*(LSM!$B$2:$B$370=$D6),LSM!$D$2:$D$370,"")</f>
        <v>A</v>
      </c>
      <c r="G6" s="162" cm="1">
        <f t="array" ref="G6">_xlfn.XLOOKUP(1,(LSM!$A$2:$A$370=G$4)*(LSM!$T$2:$T$370=G$5)*(LSM!$B$2:$B$370=$D6),LSM!$E$2:$E$370,"")</f>
        <v>15.066700000000001</v>
      </c>
      <c r="H6" s="175" t="str" cm="1">
        <f t="array" ref="H6">_xlfn.XLOOKUP(1,(LSM!$A$2:$A$370=G$4)*(LSM!$T$2:$T$370=G$5)*(LSM!$B$2:$B$370=$D6),LSM!$F$2:$F$370,"")</f>
        <v>CD</v>
      </c>
      <c r="I6" s="174" cm="1">
        <f t="array" ref="I6">_xlfn.XLOOKUP(1,(LSM!$A$2:$A$370=I$4)*(LSM!$T$2:$T$370=I$5)*(LSM!$B$2:$B$370=$D6),LSM!$L$2:$L$370,"")</f>
        <v>60.033299999999997</v>
      </c>
      <c r="J6" s="61" t="str" cm="1">
        <f t="array" ref="J6">_xlfn.XLOOKUP(1,(LSM!$A$2:$A$370=I$4)*(LSM!$T$2:$T$370=I$5)*(LSM!$B$2:$B$370=$D6),LSM!$M$2:$M$370,"")</f>
        <v>A</v>
      </c>
      <c r="K6" s="174" cm="1">
        <f t="array" ref="K6">_xlfn.XLOOKUP(1,(LSM!$A$2:$A$370=K$4)*(LSM!$T$2:$T$370=K$5)*(LSM!$B$2:$B$370=$D6),LSM!$G$2:$G$370,"")</f>
        <v>105.67</v>
      </c>
      <c r="L6" s="175" t="str" cm="1">
        <f t="array" ref="L6">_xlfn.XLOOKUP(1,(LSM!$A$2:$A$370=K$4)*(LSM!$T$2:$T$370=K$5)*(LSM!$B$2:$B$370=$D6),LSM!$H$2:$H$370,"")</f>
        <v>A</v>
      </c>
      <c r="M6" s="174" cm="1">
        <f t="array" ref="M6">_xlfn.XLOOKUP(1,(LSM!$A$2:$A$370=M$4)*(LSM!$T$2:$T$370=M$5)*(LSM!$B$2:$B$370=$D6),LSM!$I$2:$I$370,"")</f>
        <v>43.666699999999999</v>
      </c>
      <c r="N6" s="61" t="str" cm="1">
        <f t="array" ref="N6">_xlfn.XLOOKUP(1,(LSM!$A$2:$A$370=M$4)*(LSM!$T$2:$T$370=M$5)*(LSM!$B$2:$B$370=$D6),LSM!$J$2:$J$370,"")</f>
        <v>A</v>
      </c>
      <c r="O6" s="174" cm="1">
        <f t="array" ref="O6">_xlfn.XLOOKUP(1,(LSM!$A$2:$A$370=O$4)*(LSM!$T$2:$T$370=O$5)*(LSM!$B$2:$B$370=$D6),LSM!$K$2:$K$370,"")</f>
        <v>0</v>
      </c>
      <c r="P6" s="162" cm="1">
        <f t="array" ref="P6">_xlfn.XLOOKUP(1,(LSM!$A$2:$A$370=P$4)*(LSM!$T$2:$T$370=P$5)*(LSM!$B$2:$B$370=$D6),LSM!$N$2:$N$370,"")</f>
        <v>11.116300000000001</v>
      </c>
      <c r="Q6" s="175" t="str" cm="1">
        <f t="array" ref="Q6">_xlfn.XLOOKUP(1,(LSM!$A$2:$A$370=P$4)*(LSM!$T$2:$T$370=P$5)*(LSM!$B$2:$B$370=$D6),LSM!$O$2:$O$370,"")</f>
        <v>B</v>
      </c>
      <c r="R6" s="162" cm="1">
        <f t="array" ref="R6">_xlfn.XLOOKUP(1,(LSM!$A$2:$A$370=R$4)*(LSM!$T$2:$T$370=R$5)*(LSM!$B$2:$B$370=$D6),LSM!$P$2:$P$370,"")</f>
        <v>4.3494999999999999</v>
      </c>
      <c r="S6" s="61" t="str" cm="1">
        <f t="array" ref="S6">_xlfn.XLOOKUP(1,(LSM!$A$2:$A$370=R$4)*(LSM!$T$2:$T$370=R$5)*(LSM!$B$2:$B$370=$D6),LSM!$Q$2:$Q$370,"")</f>
        <v>A-D</v>
      </c>
      <c r="T6" s="162" cm="1">
        <f t="array" ref="T6">_xlfn.XLOOKUP(1,(LSM!$A$2:$A$370=T$4)*(LSM!$T$2:$T$370=T$5)*(LSM!$B$2:$B$370=$D6),LSM!$R$2:$R$370,"")</f>
        <v>85.428399999999996</v>
      </c>
      <c r="U6" s="61" t="str" cm="1">
        <f t="array" ref="U6">_xlfn.XLOOKUP(1,(LSM!$A$2:$A$370=T$4)*(LSM!$T$2:$T$370=T$5)*(LSM!$B$2:$B$370=$D6),LSM!$S$2:$S$370,"")</f>
        <v>A</v>
      </c>
    </row>
    <row r="7" spans="1:21" ht="12.55" customHeight="1" x14ac:dyDescent="0.3">
      <c r="A7" s="31" t="str">
        <f t="shared" si="0"/>
        <v>Innvictis A1414T</v>
      </c>
      <c r="B7" s="131" t="str">
        <f t="shared" si="1"/>
        <v>RR</v>
      </c>
      <c r="C7" s="131" t="str">
        <f t="shared" si="2"/>
        <v>TRE</v>
      </c>
      <c r="D7" s="273" t="s">
        <v>199</v>
      </c>
      <c r="E7" s="176" cm="1">
        <f t="array" ref="E7">_xlfn.XLOOKUP(1,(LSM!$A$2:$A$370=E$4)*(LSM!$T$2:$T$370=E$5)*(LSM!$B$2:$B$370=$D7),LSM!$C$2:$C$370,"")</f>
        <v>283.70999999999998</v>
      </c>
      <c r="F7" s="177" t="str" cm="1">
        <f t="array" ref="F7">_xlfn.XLOOKUP(1,(LSM!$A$2:$A$370=E$4)*(LSM!$T$2:$T$370=E$5)*(LSM!$B$2:$B$370=$D7),LSM!$D$2:$D$370,"")</f>
        <v>A</v>
      </c>
      <c r="G7" s="163" cm="1">
        <f t="array" ref="G7">_xlfn.XLOOKUP(1,(LSM!$A$2:$A$370=G$4)*(LSM!$T$2:$T$370=G$5)*(LSM!$B$2:$B$370=$D7),LSM!$E$2:$E$370,"")</f>
        <v>14.6</v>
      </c>
      <c r="H7" s="177" t="str" cm="1">
        <f t="array" ref="H7">_xlfn.XLOOKUP(1,(LSM!$A$2:$A$370=G$4)*(LSM!$T$2:$T$370=G$5)*(LSM!$B$2:$B$370=$D7),LSM!$F$2:$F$370,"")</f>
        <v>D</v>
      </c>
      <c r="I7" s="176" cm="1">
        <f t="array" ref="I7">_xlfn.XLOOKUP(1,(LSM!$A$2:$A$370=I$4)*(LSM!$T$2:$T$370=I$5)*(LSM!$B$2:$B$370=$D7),LSM!$L$2:$L$370,"")</f>
        <v>58.3</v>
      </c>
      <c r="J7" s="56" t="str" cm="1">
        <f t="array" ref="J7">_xlfn.XLOOKUP(1,(LSM!$A$2:$A$370=I$4)*(LSM!$T$2:$T$370=I$5)*(LSM!$B$2:$B$370=$D7),LSM!$M$2:$M$370,"")</f>
        <v>D</v>
      </c>
      <c r="K7" s="176" cm="1">
        <f t="array" ref="K7">_xlfn.XLOOKUP(1,(LSM!$A$2:$A$370=K$4)*(LSM!$T$2:$T$370=K$5)*(LSM!$B$2:$B$370=$D7),LSM!$G$2:$G$370,"")</f>
        <v>108</v>
      </c>
      <c r="L7" s="177" t="str" cm="1">
        <f t="array" ref="L7">_xlfn.XLOOKUP(1,(LSM!$A$2:$A$370=K$4)*(LSM!$T$2:$T$370=K$5)*(LSM!$B$2:$B$370=$D7),LSM!$H$2:$H$370,"")</f>
        <v>A</v>
      </c>
      <c r="M7" s="176" cm="1">
        <f t="array" ref="M7">_xlfn.XLOOKUP(1,(LSM!$A$2:$A$370=M$4)*(LSM!$T$2:$T$370=M$5)*(LSM!$B$2:$B$370=$D7),LSM!$I$2:$I$370,"")</f>
        <v>46</v>
      </c>
      <c r="N7" s="56" t="str" cm="1">
        <f t="array" ref="N7">_xlfn.XLOOKUP(1,(LSM!$A$2:$A$370=M$4)*(LSM!$T$2:$T$370=M$5)*(LSM!$B$2:$B$370=$D7),LSM!$J$2:$J$370,"")</f>
        <v>A</v>
      </c>
      <c r="O7" s="176" cm="1">
        <f t="array" ref="O7">_xlfn.XLOOKUP(1,(LSM!$A$2:$A$370=O$4)*(LSM!$T$2:$T$370=O$5)*(LSM!$B$2:$B$370=$D7),LSM!$K$2:$K$370,"")</f>
        <v>0</v>
      </c>
      <c r="P7" s="163" cm="1">
        <f t="array" ref="P7">_xlfn.XLOOKUP(1,(LSM!$A$2:$A$370=P$4)*(LSM!$T$2:$T$370=P$5)*(LSM!$B$2:$B$370=$D7),LSM!$N$2:$N$370,"")</f>
        <v>10.7692</v>
      </c>
      <c r="Q7" s="177" t="str" cm="1">
        <f t="array" ref="Q7">_xlfn.XLOOKUP(1,(LSM!$A$2:$A$370=P$4)*(LSM!$T$2:$T$370=P$5)*(LSM!$B$2:$B$370=$D7),LSM!$O$2:$O$370,"")</f>
        <v>B</v>
      </c>
      <c r="R7" s="163" cm="1">
        <f t="array" ref="R7">_xlfn.XLOOKUP(1,(LSM!$A$2:$A$370=R$4)*(LSM!$T$2:$T$370=R$5)*(LSM!$B$2:$B$370=$D7),LSM!$P$2:$P$370,"")</f>
        <v>4.3494999999999999</v>
      </c>
      <c r="S7" s="56" t="str" cm="1">
        <f t="array" ref="S7">_xlfn.XLOOKUP(1,(LSM!$A$2:$A$370=R$4)*(LSM!$T$2:$T$370=R$5)*(LSM!$B$2:$B$370=$D7),LSM!$Q$2:$Q$370,"")</f>
        <v>A-D</v>
      </c>
      <c r="T7" s="163" cm="1">
        <f t="array" ref="T7">_xlfn.XLOOKUP(1,(LSM!$A$2:$A$370=T$4)*(LSM!$T$2:$T$370=T$5)*(LSM!$B$2:$B$370=$D7),LSM!$R$2:$R$370,"")</f>
        <v>86.078999999999994</v>
      </c>
      <c r="U7" s="56" t="str" cm="1">
        <f t="array" ref="U7">_xlfn.XLOOKUP(1,(LSM!$A$2:$A$370=T$4)*(LSM!$T$2:$T$370=T$5)*(LSM!$B$2:$B$370=$D7),LSM!$S$2:$S$370,"")</f>
        <v>A</v>
      </c>
    </row>
    <row r="8" spans="1:21" x14ac:dyDescent="0.3">
      <c r="A8" s="101" t="str">
        <f t="shared" si="0"/>
        <v>Gateway 4914TRE</v>
      </c>
      <c r="B8" s="132" t="str">
        <f t="shared" si="1"/>
        <v>RR</v>
      </c>
      <c r="C8" s="132" t="str">
        <f t="shared" si="2"/>
        <v>TRE</v>
      </c>
      <c r="D8" s="273" t="s">
        <v>292</v>
      </c>
      <c r="E8" s="178" cm="1">
        <f t="array" ref="E8">_xlfn.XLOOKUP(1,(LSM!$A$2:$A$370=E$4)*(LSM!$T$2:$T$370=E$5)*(LSM!$B$2:$B$370=$D8),LSM!$C$2:$C$370,"")</f>
        <v>276</v>
      </c>
      <c r="F8" s="179" t="str" cm="1">
        <f t="array" ref="F8">_xlfn.XLOOKUP(1,(LSM!$A$2:$A$370=E$4)*(LSM!$T$2:$T$370=E$5)*(LSM!$B$2:$B$370=$D8),LSM!$D$2:$D$370,"")</f>
        <v>A</v>
      </c>
      <c r="G8" s="164" cm="1">
        <f t="array" ref="G8">_xlfn.XLOOKUP(1,(LSM!$A$2:$A$370=G$4)*(LSM!$T$2:$T$370=G$5)*(LSM!$B$2:$B$370=$D8),LSM!$E$2:$E$370,"")</f>
        <v>14.6</v>
      </c>
      <c r="H8" s="179" t="str" cm="1">
        <f t="array" ref="H8">_xlfn.XLOOKUP(1,(LSM!$A$2:$A$370=G$4)*(LSM!$T$2:$T$370=G$5)*(LSM!$B$2:$B$370=$D8),LSM!$F$2:$F$370,"")</f>
        <v>D</v>
      </c>
      <c r="I8" s="178" cm="1">
        <f t="array" ref="I8">_xlfn.XLOOKUP(1,(LSM!$A$2:$A$370=I$4)*(LSM!$T$2:$T$370=I$5)*(LSM!$B$2:$B$370=$D8),LSM!$L$2:$L$370,"")</f>
        <v>58.666699999999999</v>
      </c>
      <c r="J8" s="167" t="str" cm="1">
        <f t="array" ref="J8">_xlfn.XLOOKUP(1,(LSM!$A$2:$A$370=I$4)*(LSM!$T$2:$T$370=I$5)*(LSM!$B$2:$B$370=$D8),LSM!$M$2:$M$370,"")</f>
        <v>CD</v>
      </c>
      <c r="K8" s="178" cm="1">
        <f t="array" ref="K8">_xlfn.XLOOKUP(1,(LSM!$A$2:$A$370=K$4)*(LSM!$T$2:$T$370=K$5)*(LSM!$B$2:$B$370=$D8),LSM!$G$2:$G$370,"")</f>
        <v>114</v>
      </c>
      <c r="L8" s="179" t="str" cm="1">
        <f t="array" ref="L8">_xlfn.XLOOKUP(1,(LSM!$A$2:$A$370=K$4)*(LSM!$T$2:$T$370=K$5)*(LSM!$B$2:$B$370=$D8),LSM!$H$2:$H$370,"")</f>
        <v>A</v>
      </c>
      <c r="M8" s="178" cm="1">
        <f t="array" ref="M8">_xlfn.XLOOKUP(1,(LSM!$A$2:$A$370=M$4)*(LSM!$T$2:$T$370=M$5)*(LSM!$B$2:$B$370=$D8),LSM!$I$2:$I$370,"")</f>
        <v>48</v>
      </c>
      <c r="N8" s="167" t="str" cm="1">
        <f t="array" ref="N8">_xlfn.XLOOKUP(1,(LSM!$A$2:$A$370=M$4)*(LSM!$T$2:$T$370=M$5)*(LSM!$B$2:$B$370=$D8),LSM!$J$2:$J$370,"")</f>
        <v>A</v>
      </c>
      <c r="O8" s="178" cm="1">
        <f t="array" ref="O8">_xlfn.XLOOKUP(1,(LSM!$A$2:$A$370=O$4)*(LSM!$T$2:$T$370=O$5)*(LSM!$B$2:$B$370=$D8),LSM!$K$2:$K$370,"")</f>
        <v>0</v>
      </c>
      <c r="P8" s="164" cm="1">
        <f t="array" ref="P8">_xlfn.XLOOKUP(1,(LSM!$A$2:$A$370=P$4)*(LSM!$T$2:$T$370=P$5)*(LSM!$B$2:$B$370=$D8),LSM!$N$2:$N$370,"")</f>
        <v>10.923</v>
      </c>
      <c r="Q8" s="179" t="str" cm="1">
        <f t="array" ref="Q8">_xlfn.XLOOKUP(1,(LSM!$A$2:$A$370=P$4)*(LSM!$T$2:$T$370=P$5)*(LSM!$B$2:$B$370=$D8),LSM!$O$2:$O$370,"")</f>
        <v>B</v>
      </c>
      <c r="R8" s="164" cm="1">
        <f t="array" ref="R8">_xlfn.XLOOKUP(1,(LSM!$A$2:$A$370=R$4)*(LSM!$T$2:$T$370=R$5)*(LSM!$B$2:$B$370=$D8),LSM!$P$2:$P$370,"")</f>
        <v>4.3967999999999998</v>
      </c>
      <c r="S8" s="167" t="str" cm="1">
        <f t="array" ref="S8">_xlfn.XLOOKUP(1,(LSM!$A$2:$A$370=R$4)*(LSM!$T$2:$T$370=R$5)*(LSM!$B$2:$B$370=$D8),LSM!$Q$2:$Q$370,"")</f>
        <v>A-C</v>
      </c>
      <c r="T8" s="164" cm="1">
        <f t="array" ref="T8">_xlfn.XLOOKUP(1,(LSM!$A$2:$A$370=T$4)*(LSM!$T$2:$T$370=T$5)*(LSM!$B$2:$B$370=$D8),LSM!$R$2:$R$370,"")</f>
        <v>85.527000000000001</v>
      </c>
      <c r="U8" s="167" t="str" cm="1">
        <f t="array" ref="U8">_xlfn.XLOOKUP(1,(LSM!$A$2:$A$370=T$4)*(LSM!$T$2:$T$370=T$5)*(LSM!$B$2:$B$370=$D8),LSM!$S$2:$S$370,"")</f>
        <v>A</v>
      </c>
    </row>
    <row r="9" spans="1:21" x14ac:dyDescent="0.3">
      <c r="A9" s="31" t="str">
        <f t="shared" si="0"/>
        <v>Pioneer P15395PWE</v>
      </c>
      <c r="B9" s="131" t="str">
        <f t="shared" si="1"/>
        <v>RR, LL, ENL, FOP</v>
      </c>
      <c r="C9" s="131" t="str">
        <f t="shared" si="2"/>
        <v>VT2P, HX1</v>
      </c>
      <c r="D9" s="273" t="s">
        <v>293</v>
      </c>
      <c r="E9" s="176" cm="1">
        <f t="array" ref="E9">_xlfn.XLOOKUP(1,(LSM!$A$2:$A$370=E$4)*(LSM!$T$2:$T$370=E$5)*(LSM!$B$2:$B$370=$D9),LSM!$C$2:$C$370,"")</f>
        <v>272.51</v>
      </c>
      <c r="F9" s="177" t="str" cm="1">
        <f t="array" ref="F9">_xlfn.XLOOKUP(1,(LSM!$A$2:$A$370=E$4)*(LSM!$T$2:$T$370=E$5)*(LSM!$B$2:$B$370=$D9),LSM!$D$2:$D$370,"")</f>
        <v>A</v>
      </c>
      <c r="G9" s="163" cm="1">
        <f t="array" ref="G9">_xlfn.XLOOKUP(1,(LSM!$A$2:$A$370=G$4)*(LSM!$T$2:$T$370=G$5)*(LSM!$B$2:$B$370=$D9),LSM!$E$2:$E$370,"")</f>
        <v>13.933299999999999</v>
      </c>
      <c r="H9" s="177" t="str" cm="1">
        <f t="array" ref="H9">_xlfn.XLOOKUP(1,(LSM!$A$2:$A$370=G$4)*(LSM!$T$2:$T$370=G$5)*(LSM!$B$2:$B$370=$D9),LSM!$F$2:$F$370,"")</f>
        <v>E</v>
      </c>
      <c r="I9" s="176" cm="1">
        <f t="array" ref="I9">_xlfn.XLOOKUP(1,(LSM!$A$2:$A$370=I$4)*(LSM!$T$2:$T$370=I$5)*(LSM!$B$2:$B$370=$D9),LSM!$L$2:$L$370,"")</f>
        <v>58.3</v>
      </c>
      <c r="J9" s="56" t="str" cm="1">
        <f t="array" ref="J9">_xlfn.XLOOKUP(1,(LSM!$A$2:$A$370=I$4)*(LSM!$T$2:$T$370=I$5)*(LSM!$B$2:$B$370=$D9),LSM!$M$2:$M$370,"")</f>
        <v>D</v>
      </c>
      <c r="K9" s="176" cm="1">
        <f t="array" ref="K9">_xlfn.XLOOKUP(1,(LSM!$A$2:$A$370=K$4)*(LSM!$T$2:$T$370=K$5)*(LSM!$B$2:$B$370=$D9),LSM!$G$2:$G$370,"")</f>
        <v>110</v>
      </c>
      <c r="L9" s="177" t="str" cm="1">
        <f t="array" ref="L9">_xlfn.XLOOKUP(1,(LSM!$A$2:$A$370=K$4)*(LSM!$T$2:$T$370=K$5)*(LSM!$B$2:$B$370=$D9),LSM!$H$2:$H$370,"")</f>
        <v>A</v>
      </c>
      <c r="M9" s="176" cm="1">
        <f t="array" ref="M9">_xlfn.XLOOKUP(1,(LSM!$A$2:$A$370=M$4)*(LSM!$T$2:$T$370=M$5)*(LSM!$B$2:$B$370=$D9),LSM!$I$2:$I$370,"")</f>
        <v>49</v>
      </c>
      <c r="N9" s="56" t="str" cm="1">
        <f t="array" ref="N9">_xlfn.XLOOKUP(1,(LSM!$A$2:$A$370=M$4)*(LSM!$T$2:$T$370=M$5)*(LSM!$B$2:$B$370=$D9),LSM!$J$2:$J$370,"")</f>
        <v>A</v>
      </c>
      <c r="O9" s="176" cm="1">
        <f t="array" ref="O9">_xlfn.XLOOKUP(1,(LSM!$A$2:$A$370=O$4)*(LSM!$T$2:$T$370=O$5)*(LSM!$B$2:$B$370=$D9),LSM!$K$2:$K$370,"")</f>
        <v>0.83333333330000003</v>
      </c>
      <c r="P9" s="163" cm="1">
        <f t="array" ref="P9">_xlfn.XLOOKUP(1,(LSM!$A$2:$A$370=P$4)*(LSM!$T$2:$T$370=P$5)*(LSM!$B$2:$B$370=$D9),LSM!$N$2:$N$370,"")</f>
        <v>10.753500000000001</v>
      </c>
      <c r="Q9" s="177" t="str" cm="1">
        <f t="array" ref="Q9">_xlfn.XLOOKUP(1,(LSM!$A$2:$A$370=P$4)*(LSM!$T$2:$T$370=P$5)*(LSM!$B$2:$B$370=$D9),LSM!$O$2:$O$370,"")</f>
        <v>B</v>
      </c>
      <c r="R9" s="163" cm="1">
        <f t="array" ref="R9">_xlfn.XLOOKUP(1,(LSM!$A$2:$A$370=R$4)*(LSM!$T$2:$T$370=R$5)*(LSM!$B$2:$B$370=$D9),LSM!$P$2:$P$370,"")</f>
        <v>4.2864000000000004</v>
      </c>
      <c r="S9" s="56" t="str" cm="1">
        <f t="array" ref="S9">_xlfn.XLOOKUP(1,(LSM!$A$2:$A$370=R$4)*(LSM!$T$2:$T$370=R$5)*(LSM!$B$2:$B$370=$D9),LSM!$Q$2:$Q$370,"")</f>
        <v>B-D</v>
      </c>
      <c r="T9" s="163" cm="1">
        <f t="array" ref="T9">_xlfn.XLOOKUP(1,(LSM!$A$2:$A$370=T$4)*(LSM!$T$2:$T$370=T$5)*(LSM!$B$2:$B$370=$D9),LSM!$R$2:$R$370,"")</f>
        <v>86.666600000000003</v>
      </c>
      <c r="U9" s="56" t="str" cm="1">
        <f t="array" ref="U9">_xlfn.XLOOKUP(1,(LSM!$A$2:$A$370=T$4)*(LSM!$T$2:$T$370=T$5)*(LSM!$B$2:$B$370=$D9),LSM!$S$2:$S$370,"")</f>
        <v>A</v>
      </c>
    </row>
    <row r="10" spans="1:21" x14ac:dyDescent="0.3">
      <c r="A10" s="31" t="str">
        <f t="shared" si="0"/>
        <v>Dyna-Gro D55VC86RIB</v>
      </c>
      <c r="B10" s="131" t="str">
        <f t="shared" si="1"/>
        <v>RR</v>
      </c>
      <c r="C10" s="131">
        <f t="shared" si="2"/>
        <v>0</v>
      </c>
      <c r="D10" s="273" t="s">
        <v>291</v>
      </c>
      <c r="E10" s="178" cm="1">
        <f t="array" ref="E10">_xlfn.XLOOKUP(1,(LSM!$A$2:$A$370=E$4)*(LSM!$T$2:$T$370=E$5)*(LSM!$B$2:$B$370=$D10),LSM!$C$2:$C$370,"")</f>
        <v>268.23</v>
      </c>
      <c r="F10" s="179" t="str" cm="1">
        <f t="array" ref="F10">_xlfn.XLOOKUP(1,(LSM!$A$2:$A$370=E$4)*(LSM!$T$2:$T$370=E$5)*(LSM!$B$2:$B$370=$D10),LSM!$D$2:$D$370,"")</f>
        <v>A</v>
      </c>
      <c r="G10" s="164" cm="1">
        <f t="array" ref="G10">_xlfn.XLOOKUP(1,(LSM!$A$2:$A$370=G$4)*(LSM!$T$2:$T$370=G$5)*(LSM!$B$2:$B$370=$D10),LSM!$E$2:$E$370,"")</f>
        <v>15.166700000000001</v>
      </c>
      <c r="H10" s="179" t="str" cm="1">
        <f t="array" ref="H10">_xlfn.XLOOKUP(1,(LSM!$A$2:$A$370=G$4)*(LSM!$T$2:$T$370=G$5)*(LSM!$B$2:$B$370=$D10),LSM!$F$2:$F$370,"")</f>
        <v>CD</v>
      </c>
      <c r="I10" s="178" cm="1">
        <f t="array" ref="I10">_xlfn.XLOOKUP(1,(LSM!$A$2:$A$370=I$4)*(LSM!$T$2:$T$370=I$5)*(LSM!$B$2:$B$370=$D10),LSM!$L$2:$L$370,"")</f>
        <v>58.433300000000003</v>
      </c>
      <c r="J10" s="167" t="str" cm="1">
        <f t="array" ref="J10">_xlfn.XLOOKUP(1,(LSM!$A$2:$A$370=I$4)*(LSM!$T$2:$T$370=I$5)*(LSM!$B$2:$B$370=$D10),LSM!$M$2:$M$370,"")</f>
        <v>D</v>
      </c>
      <c r="K10" s="178" cm="1">
        <f t="array" ref="K10">_xlfn.XLOOKUP(1,(LSM!$A$2:$A$370=K$4)*(LSM!$T$2:$T$370=K$5)*(LSM!$B$2:$B$370=$D10),LSM!$G$2:$G$370,"")</f>
        <v>108.67</v>
      </c>
      <c r="L10" s="179" t="str" cm="1">
        <f t="array" ref="L10">_xlfn.XLOOKUP(1,(LSM!$A$2:$A$370=K$4)*(LSM!$T$2:$T$370=K$5)*(LSM!$B$2:$B$370=$D10),LSM!$H$2:$H$370,"")</f>
        <v>A</v>
      </c>
      <c r="M10" s="178" cm="1">
        <f t="array" ref="M10">_xlfn.XLOOKUP(1,(LSM!$A$2:$A$370=M$4)*(LSM!$T$2:$T$370=M$5)*(LSM!$B$2:$B$370=$D10),LSM!$I$2:$I$370,"")</f>
        <v>47.666699999999999</v>
      </c>
      <c r="N10" s="167" t="str" cm="1">
        <f t="array" ref="N10">_xlfn.XLOOKUP(1,(LSM!$A$2:$A$370=M$4)*(LSM!$T$2:$T$370=M$5)*(LSM!$B$2:$B$370=$D10),LSM!$J$2:$J$370,"")</f>
        <v>A</v>
      </c>
      <c r="O10" s="178" cm="1">
        <f t="array" ref="O10">_xlfn.XLOOKUP(1,(LSM!$A$2:$A$370=O$4)*(LSM!$T$2:$T$370=O$5)*(LSM!$B$2:$B$370=$D10),LSM!$K$2:$K$370,"")</f>
        <v>0.30030030029999999</v>
      </c>
      <c r="P10" s="164" cm="1">
        <f t="array" ref="P10">_xlfn.XLOOKUP(1,(LSM!$A$2:$A$370=P$4)*(LSM!$T$2:$T$370=P$5)*(LSM!$B$2:$B$370=$D10),LSM!$N$2:$N$370,"")</f>
        <v>10.749499999999999</v>
      </c>
      <c r="Q10" s="179" t="str" cm="1">
        <f t="array" ref="Q10">_xlfn.XLOOKUP(1,(LSM!$A$2:$A$370=P$4)*(LSM!$T$2:$T$370=P$5)*(LSM!$B$2:$B$370=$D10),LSM!$O$2:$O$370,"")</f>
        <v>B</v>
      </c>
      <c r="R10" s="164" cm="1">
        <f t="array" ref="R10">_xlfn.XLOOKUP(1,(LSM!$A$2:$A$370=R$4)*(LSM!$T$2:$T$370=R$5)*(LSM!$B$2:$B$370=$D10),LSM!$P$2:$P$370,"")</f>
        <v>4.5624000000000002</v>
      </c>
      <c r="S10" s="167" t="str" cm="1">
        <f t="array" ref="S10">_xlfn.XLOOKUP(1,(LSM!$A$2:$A$370=R$4)*(LSM!$T$2:$T$370=R$5)*(LSM!$B$2:$B$370=$D10),LSM!$Q$2:$Q$370,"")</f>
        <v>A</v>
      </c>
      <c r="T10" s="164" cm="1">
        <f t="array" ref="T10">_xlfn.XLOOKUP(1,(LSM!$A$2:$A$370=T$4)*(LSM!$T$2:$T$370=T$5)*(LSM!$B$2:$B$370=$D10),LSM!$R$2:$R$370,"")</f>
        <v>85.948899999999995</v>
      </c>
      <c r="U10" s="167" t="str" cm="1">
        <f t="array" ref="U10">_xlfn.XLOOKUP(1,(LSM!$A$2:$A$370=T$4)*(LSM!$T$2:$T$370=T$5)*(LSM!$B$2:$B$370=$D10),LSM!$S$2:$S$370,"")</f>
        <v>A</v>
      </c>
    </row>
    <row r="11" spans="1:21" x14ac:dyDescent="0.3">
      <c r="A11" s="31" t="str">
        <f t="shared" si="0"/>
        <v>Dekalb DKC 115-55</v>
      </c>
      <c r="B11" s="131" t="str">
        <f t="shared" si="1"/>
        <v>RR</v>
      </c>
      <c r="C11" s="131" t="str">
        <f t="shared" si="2"/>
        <v>TRE</v>
      </c>
      <c r="D11" s="273" t="s">
        <v>289</v>
      </c>
      <c r="E11" s="178" cm="1">
        <f t="array" ref="E11">_xlfn.XLOOKUP(1,(LSM!$A$2:$A$370=E$4)*(LSM!$T$2:$T$370=E$5)*(LSM!$B$2:$B$370=$D11),LSM!$C$2:$C$370,"")</f>
        <v>259.47000000000003</v>
      </c>
      <c r="F11" s="179" t="str" cm="1">
        <f t="array" ref="F11">_xlfn.XLOOKUP(1,(LSM!$A$2:$A$370=E$4)*(LSM!$T$2:$T$370=E$5)*(LSM!$B$2:$B$370=$D11),LSM!$D$2:$D$370,"")</f>
        <v>A</v>
      </c>
      <c r="G11" s="164" cm="1">
        <f t="array" ref="G11">_xlfn.XLOOKUP(1,(LSM!$A$2:$A$370=G$4)*(LSM!$T$2:$T$370=G$5)*(LSM!$B$2:$B$370=$D11),LSM!$E$2:$E$370,"")</f>
        <v>16.166699999999999</v>
      </c>
      <c r="H11" s="179" t="str" cm="1">
        <f t="array" ref="H11">_xlfn.XLOOKUP(1,(LSM!$A$2:$A$370=G$4)*(LSM!$T$2:$T$370=G$5)*(LSM!$B$2:$B$370=$D11),LSM!$F$2:$F$370,"")</f>
        <v>B</v>
      </c>
      <c r="I11" s="178" cm="1">
        <f t="array" ref="I11">_xlfn.XLOOKUP(1,(LSM!$A$2:$A$370=I$4)*(LSM!$T$2:$T$370=I$5)*(LSM!$B$2:$B$370=$D11),LSM!$L$2:$L$370,"")</f>
        <v>59.7</v>
      </c>
      <c r="J11" s="167" t="str" cm="1">
        <f t="array" ref="J11">_xlfn.XLOOKUP(1,(LSM!$A$2:$A$370=I$4)*(LSM!$T$2:$T$370=I$5)*(LSM!$B$2:$B$370=$D11),LSM!$M$2:$M$370,"")</f>
        <v>AB</v>
      </c>
      <c r="K11" s="178" cm="1">
        <f t="array" ref="K11">_xlfn.XLOOKUP(1,(LSM!$A$2:$A$370=K$4)*(LSM!$T$2:$T$370=K$5)*(LSM!$B$2:$B$370=$D11),LSM!$G$2:$G$370,"")</f>
        <v>106.67</v>
      </c>
      <c r="L11" s="179" t="str" cm="1">
        <f t="array" ref="L11">_xlfn.XLOOKUP(1,(LSM!$A$2:$A$370=K$4)*(LSM!$T$2:$T$370=K$5)*(LSM!$B$2:$B$370=$D11),LSM!$H$2:$H$370,"")</f>
        <v>A</v>
      </c>
      <c r="M11" s="178" cm="1">
        <f t="array" ref="M11">_xlfn.XLOOKUP(1,(LSM!$A$2:$A$370=M$4)*(LSM!$T$2:$T$370=M$5)*(LSM!$B$2:$B$370=$D11),LSM!$I$2:$I$370,"")</f>
        <v>47.333300000000001</v>
      </c>
      <c r="N11" s="167" t="str" cm="1">
        <f t="array" ref="N11">_xlfn.XLOOKUP(1,(LSM!$A$2:$A$370=M$4)*(LSM!$T$2:$T$370=M$5)*(LSM!$B$2:$B$370=$D11),LSM!$J$2:$J$370,"")</f>
        <v>A</v>
      </c>
      <c r="O11" s="178" cm="1">
        <f t="array" ref="O11">_xlfn.XLOOKUP(1,(LSM!$A$2:$A$370=O$4)*(LSM!$T$2:$T$370=O$5)*(LSM!$B$2:$B$370=$D11),LSM!$K$2:$K$370,"")</f>
        <v>0.27777777780000001</v>
      </c>
      <c r="P11" s="164" cm="1">
        <f t="array" ref="P11">_xlfn.XLOOKUP(1,(LSM!$A$2:$A$370=P$4)*(LSM!$T$2:$T$370=P$5)*(LSM!$B$2:$B$370=$D11),LSM!$N$2:$N$370,"")</f>
        <v>11.751099999999999</v>
      </c>
      <c r="Q11" s="179" t="str" cm="1">
        <f t="array" ref="Q11">_xlfn.XLOOKUP(1,(LSM!$A$2:$A$370=P$4)*(LSM!$T$2:$T$370=P$5)*(LSM!$B$2:$B$370=$D11),LSM!$O$2:$O$370,"")</f>
        <v>A</v>
      </c>
      <c r="R11" s="164" cm="1">
        <f t="array" ref="R11">_xlfn.XLOOKUP(1,(LSM!$A$2:$A$370=R$4)*(LSM!$T$2:$T$370=R$5)*(LSM!$B$2:$B$370=$D11),LSM!$P$2:$P$370,"")</f>
        <v>4.4440999999999997</v>
      </c>
      <c r="S11" s="167" t="str" cm="1">
        <f t="array" ref="S11">_xlfn.XLOOKUP(1,(LSM!$A$2:$A$370=R$4)*(LSM!$T$2:$T$370=R$5)*(LSM!$B$2:$B$370=$D11),LSM!$Q$2:$Q$370,"")</f>
        <v>AB</v>
      </c>
      <c r="T11" s="164" cm="1">
        <f t="array" ref="T11">_xlfn.XLOOKUP(1,(LSM!$A$2:$A$370=T$4)*(LSM!$T$2:$T$370=T$5)*(LSM!$B$2:$B$370=$D11),LSM!$R$2:$R$370,"")</f>
        <v>85.416499999999999</v>
      </c>
      <c r="U11" s="167" t="str" cm="1">
        <f t="array" ref="U11">_xlfn.XLOOKUP(1,(LSM!$A$2:$A$370=T$4)*(LSM!$T$2:$T$370=T$5)*(LSM!$B$2:$B$370=$D11),LSM!$S$2:$S$370,"")</f>
        <v>A</v>
      </c>
    </row>
    <row r="12" spans="1:21" x14ac:dyDescent="0.3">
      <c r="A12" s="31" t="str">
        <f t="shared" si="0"/>
        <v>Pioneer P16647PWE</v>
      </c>
      <c r="B12" s="131" t="str">
        <f t="shared" si="1"/>
        <v>RR, LL, ENL, FOP</v>
      </c>
      <c r="C12" s="131" t="str">
        <f t="shared" si="2"/>
        <v>VT2P, HX1</v>
      </c>
      <c r="D12" s="273" t="s">
        <v>294</v>
      </c>
      <c r="E12" s="178" cm="1">
        <f t="array" ref="E12">_xlfn.XLOOKUP(1,(LSM!$A$2:$A$370=E$4)*(LSM!$T$2:$T$370=E$5)*(LSM!$B$2:$B$370=$D12),LSM!$C$2:$C$370,"")</f>
        <v>259.39999999999998</v>
      </c>
      <c r="F12" s="179" t="str" cm="1">
        <f t="array" ref="F12">_xlfn.XLOOKUP(1,(LSM!$A$2:$A$370=E$4)*(LSM!$T$2:$T$370=E$5)*(LSM!$B$2:$B$370=$D12),LSM!$D$2:$D$370,"")</f>
        <v>A</v>
      </c>
      <c r="G12" s="164" cm="1">
        <f t="array" ref="G12">_xlfn.XLOOKUP(1,(LSM!$A$2:$A$370=G$4)*(LSM!$T$2:$T$370=G$5)*(LSM!$B$2:$B$370=$D12),LSM!$E$2:$E$370,"")</f>
        <v>15.3667</v>
      </c>
      <c r="H12" s="179" t="str" cm="1">
        <f t="array" ref="H12">_xlfn.XLOOKUP(1,(LSM!$A$2:$A$370=G$4)*(LSM!$T$2:$T$370=G$5)*(LSM!$B$2:$B$370=$D12),LSM!$F$2:$F$370,"")</f>
        <v>C</v>
      </c>
      <c r="I12" s="178" cm="1">
        <f t="array" ref="I12">_xlfn.XLOOKUP(1,(LSM!$A$2:$A$370=I$4)*(LSM!$T$2:$T$370=I$5)*(LSM!$B$2:$B$370=$D12),LSM!$L$2:$L$370,"")</f>
        <v>59.866700000000002</v>
      </c>
      <c r="J12" s="167" t="str" cm="1">
        <f t="array" ref="J12">_xlfn.XLOOKUP(1,(LSM!$A$2:$A$370=I$4)*(LSM!$T$2:$T$370=I$5)*(LSM!$B$2:$B$370=$D12),LSM!$M$2:$M$370,"")</f>
        <v>AB</v>
      </c>
      <c r="K12" s="178" cm="1">
        <f t="array" ref="K12">_xlfn.XLOOKUP(1,(LSM!$A$2:$A$370=K$4)*(LSM!$T$2:$T$370=K$5)*(LSM!$B$2:$B$370=$D12),LSM!$G$2:$G$370,"")</f>
        <v>107.33</v>
      </c>
      <c r="L12" s="179" t="str" cm="1">
        <f t="array" ref="L12">_xlfn.XLOOKUP(1,(LSM!$A$2:$A$370=K$4)*(LSM!$T$2:$T$370=K$5)*(LSM!$B$2:$B$370=$D12),LSM!$H$2:$H$370,"")</f>
        <v>A</v>
      </c>
      <c r="M12" s="178" cm="1">
        <f t="array" ref="M12">_xlfn.XLOOKUP(1,(LSM!$A$2:$A$370=M$4)*(LSM!$T$2:$T$370=M$5)*(LSM!$B$2:$B$370=$D12),LSM!$I$2:$I$370,"")</f>
        <v>43.333300000000001</v>
      </c>
      <c r="N12" s="167" t="str" cm="1">
        <f t="array" ref="N12">_xlfn.XLOOKUP(1,(LSM!$A$2:$A$370=M$4)*(LSM!$T$2:$T$370=M$5)*(LSM!$B$2:$B$370=$D12),LSM!$J$2:$J$370,"")</f>
        <v>A</v>
      </c>
      <c r="O12" s="178" cm="1">
        <f t="array" ref="O12">_xlfn.XLOOKUP(1,(LSM!$A$2:$A$370=O$4)*(LSM!$T$2:$T$370=O$5)*(LSM!$B$2:$B$370=$D12),LSM!$K$2:$K$370,"")</f>
        <v>0.29761904760000002</v>
      </c>
      <c r="P12" s="164" cm="1">
        <f t="array" ref="P12">_xlfn.XLOOKUP(1,(LSM!$A$2:$A$370=P$4)*(LSM!$T$2:$T$370=P$5)*(LSM!$B$2:$B$370=$D12),LSM!$N$2:$N$370,"")</f>
        <v>11.120200000000001</v>
      </c>
      <c r="Q12" s="179" t="str" cm="1">
        <f t="array" ref="Q12">_xlfn.XLOOKUP(1,(LSM!$A$2:$A$370=P$4)*(LSM!$T$2:$T$370=P$5)*(LSM!$B$2:$B$370=$D12),LSM!$O$2:$O$370,"")</f>
        <v>B</v>
      </c>
      <c r="R12" s="164" cm="1">
        <f t="array" ref="R12">_xlfn.XLOOKUP(1,(LSM!$A$2:$A$370=R$4)*(LSM!$T$2:$T$370=R$5)*(LSM!$B$2:$B$370=$D12),LSM!$P$2:$P$370,"")</f>
        <v>4.1957000000000004</v>
      </c>
      <c r="S12" s="167" t="str" cm="1">
        <f t="array" ref="S12">_xlfn.XLOOKUP(1,(LSM!$A$2:$A$370=R$4)*(LSM!$T$2:$T$370=R$5)*(LSM!$B$2:$B$370=$D12),LSM!$Q$2:$Q$370,"")</f>
        <v>CD</v>
      </c>
      <c r="T12" s="164" cm="1">
        <f t="array" ref="T12">_xlfn.XLOOKUP(1,(LSM!$A$2:$A$370=T$4)*(LSM!$T$2:$T$370=T$5)*(LSM!$B$2:$B$370=$D12),LSM!$R$2:$R$370,"")</f>
        <v>86.173699999999997</v>
      </c>
      <c r="U12" s="167" t="str" cm="1">
        <f t="array" ref="U12">_xlfn.XLOOKUP(1,(LSM!$A$2:$A$370=T$4)*(LSM!$T$2:$T$370=T$5)*(LSM!$B$2:$B$370=$D12),LSM!$S$2:$S$370,"")</f>
        <v>A</v>
      </c>
    </row>
    <row r="13" spans="1:21" x14ac:dyDescent="0.3">
      <c r="A13" s="31" t="str">
        <f t="shared" si="0"/>
        <v>Revere 116-P44</v>
      </c>
      <c r="B13" s="131" t="str">
        <f t="shared" si="1"/>
        <v>RR</v>
      </c>
      <c r="C13" s="131" t="str">
        <f t="shared" si="2"/>
        <v>VT2P</v>
      </c>
      <c r="D13" s="273" t="s">
        <v>295</v>
      </c>
      <c r="E13" s="178" cm="1">
        <f t="array" ref="E13">_xlfn.XLOOKUP(1,(LSM!$A$2:$A$370=E$4)*(LSM!$T$2:$T$370=E$5)*(LSM!$B$2:$B$370=$D13),LSM!$C$2:$C$370,"")</f>
        <v>255.1</v>
      </c>
      <c r="F13" s="179" t="str" cm="1">
        <f t="array" ref="F13">_xlfn.XLOOKUP(1,(LSM!$A$2:$A$370=E$4)*(LSM!$T$2:$T$370=E$5)*(LSM!$B$2:$B$370=$D13),LSM!$D$2:$D$370,"")</f>
        <v>A</v>
      </c>
      <c r="G13" s="164" cm="1">
        <f t="array" ref="G13">_xlfn.XLOOKUP(1,(LSM!$A$2:$A$370=G$4)*(LSM!$T$2:$T$370=G$5)*(LSM!$B$2:$B$370=$D13),LSM!$E$2:$E$370,"")</f>
        <v>17.333300000000001</v>
      </c>
      <c r="H13" s="179" t="str" cm="1">
        <f t="array" ref="H13">_xlfn.XLOOKUP(1,(LSM!$A$2:$A$370=G$4)*(LSM!$T$2:$T$370=G$5)*(LSM!$B$2:$B$370=$D13),LSM!$F$2:$F$370,"")</f>
        <v>A</v>
      </c>
      <c r="I13" s="178" cm="1">
        <f t="array" ref="I13">_xlfn.XLOOKUP(1,(LSM!$A$2:$A$370=I$4)*(LSM!$T$2:$T$370=I$5)*(LSM!$B$2:$B$370=$D13),LSM!$L$2:$L$370,"")</f>
        <v>59.3</v>
      </c>
      <c r="J13" s="167" t="str" cm="1">
        <f t="array" ref="J13">_xlfn.XLOOKUP(1,(LSM!$A$2:$A$370=I$4)*(LSM!$T$2:$T$370=I$5)*(LSM!$B$2:$B$370=$D13),LSM!$M$2:$M$370,"")</f>
        <v>BC</v>
      </c>
      <c r="K13" s="178" cm="1">
        <f t="array" ref="K13">_xlfn.XLOOKUP(1,(LSM!$A$2:$A$370=K$4)*(LSM!$T$2:$T$370=K$5)*(LSM!$B$2:$B$370=$D13),LSM!$G$2:$G$370,"")</f>
        <v>104.67</v>
      </c>
      <c r="L13" s="179" t="str" cm="1">
        <f t="array" ref="L13">_xlfn.XLOOKUP(1,(LSM!$A$2:$A$370=K$4)*(LSM!$T$2:$T$370=K$5)*(LSM!$B$2:$B$370=$D13),LSM!$H$2:$H$370,"")</f>
        <v>A</v>
      </c>
      <c r="M13" s="178" cm="1">
        <f t="array" ref="M13">_xlfn.XLOOKUP(1,(LSM!$A$2:$A$370=M$4)*(LSM!$T$2:$T$370=M$5)*(LSM!$B$2:$B$370=$D13),LSM!$I$2:$I$370,"")</f>
        <v>43</v>
      </c>
      <c r="N13" s="167" t="str" cm="1">
        <f t="array" ref="N13">_xlfn.XLOOKUP(1,(LSM!$A$2:$A$370=M$4)*(LSM!$T$2:$T$370=M$5)*(LSM!$B$2:$B$370=$D13),LSM!$J$2:$J$370,"")</f>
        <v>A</v>
      </c>
      <c r="O13" s="178" cm="1">
        <f t="array" ref="O13">_xlfn.XLOOKUP(1,(LSM!$A$2:$A$370=O$4)*(LSM!$T$2:$T$370=O$5)*(LSM!$B$2:$B$370=$D13),LSM!$K$2:$K$370,"")</f>
        <v>0.2824858757</v>
      </c>
      <c r="P13" s="164" cm="1">
        <f t="array" ref="P13">_xlfn.XLOOKUP(1,(LSM!$A$2:$A$370=P$4)*(LSM!$T$2:$T$370=P$5)*(LSM!$B$2:$B$370=$D13),LSM!$N$2:$N$370,"")</f>
        <v>10.5642</v>
      </c>
      <c r="Q13" s="179" t="str" cm="1">
        <f t="array" ref="Q13">_xlfn.XLOOKUP(1,(LSM!$A$2:$A$370=P$4)*(LSM!$T$2:$T$370=P$5)*(LSM!$B$2:$B$370=$D13),LSM!$O$2:$O$370,"")</f>
        <v>B</v>
      </c>
      <c r="R13" s="164" cm="1">
        <f t="array" ref="R13">_xlfn.XLOOKUP(1,(LSM!$A$2:$A$370=R$4)*(LSM!$T$2:$T$370=R$5)*(LSM!$B$2:$B$370=$D13),LSM!$P$2:$P$370,"")</f>
        <v>4.3888999999999996</v>
      </c>
      <c r="S13" s="167" t="str" cm="1">
        <f t="array" ref="S13">_xlfn.XLOOKUP(1,(LSM!$A$2:$A$370=R$4)*(LSM!$T$2:$T$370=R$5)*(LSM!$B$2:$B$370=$D13),LSM!$Q$2:$Q$370,"")</f>
        <v>A-C</v>
      </c>
      <c r="T13" s="164" cm="1">
        <f t="array" ref="T13">_xlfn.XLOOKUP(1,(LSM!$A$2:$A$370=T$4)*(LSM!$T$2:$T$370=T$5)*(LSM!$B$2:$B$370=$D13),LSM!$R$2:$R$370,"")</f>
        <v>86.749399999999994</v>
      </c>
      <c r="U13" s="167" t="str" cm="1">
        <f t="array" ref="U13">_xlfn.XLOOKUP(1,(LSM!$A$2:$A$370=T$4)*(LSM!$T$2:$T$370=T$5)*(LSM!$B$2:$B$370=$D13),LSM!$S$2:$S$370,"")</f>
        <v>A</v>
      </c>
    </row>
    <row r="14" spans="1:21" x14ac:dyDescent="0.3">
      <c r="A14" s="31" t="str">
        <f t="shared" si="0"/>
        <v>Dekalb DKC 114-99</v>
      </c>
      <c r="B14" s="131" t="str">
        <f t="shared" si="1"/>
        <v>RR</v>
      </c>
      <c r="C14" s="131" t="str">
        <f t="shared" si="2"/>
        <v>VT4P</v>
      </c>
      <c r="D14" s="273" t="s">
        <v>198</v>
      </c>
      <c r="E14" s="178" cm="1">
        <f t="array" ref="E14">_xlfn.XLOOKUP(1,(LSM!$A$2:$A$370=E$4)*(LSM!$T$2:$T$370=E$5)*(LSM!$B$2:$B$370=$D14),LSM!$C$2:$C$370,"")</f>
        <v>248.73</v>
      </c>
      <c r="F14" s="179" t="str" cm="1">
        <f t="array" ref="F14">_xlfn.XLOOKUP(1,(LSM!$A$2:$A$370=E$4)*(LSM!$T$2:$T$370=E$5)*(LSM!$B$2:$B$370=$D14),LSM!$D$2:$D$370,"")</f>
        <v>A</v>
      </c>
      <c r="G14" s="164" cm="1">
        <f t="array" ref="G14">_xlfn.XLOOKUP(1,(LSM!$A$2:$A$370=G$4)*(LSM!$T$2:$T$370=G$5)*(LSM!$B$2:$B$370=$D14),LSM!$E$2:$E$370,"")</f>
        <v>16.066700000000001</v>
      </c>
      <c r="H14" s="179" t="str" cm="1">
        <f t="array" ref="H14">_xlfn.XLOOKUP(1,(LSM!$A$2:$A$370=G$4)*(LSM!$T$2:$T$370=G$5)*(LSM!$B$2:$B$370=$D14),LSM!$F$2:$F$370,"")</f>
        <v>B</v>
      </c>
      <c r="I14" s="178" cm="1">
        <f t="array" ref="I14">_xlfn.XLOOKUP(1,(LSM!$A$2:$A$370=I$4)*(LSM!$T$2:$T$370=I$5)*(LSM!$B$2:$B$370=$D14),LSM!$L$2:$L$370,"")</f>
        <v>59.5</v>
      </c>
      <c r="J14" s="167" t="str" cm="1">
        <f t="array" ref="J14">_xlfn.XLOOKUP(1,(LSM!$A$2:$A$370=I$4)*(LSM!$T$2:$T$370=I$5)*(LSM!$B$2:$B$370=$D14),LSM!$M$2:$M$370,"")</f>
        <v>AB</v>
      </c>
      <c r="K14" s="178" cm="1">
        <f t="array" ref="K14">_xlfn.XLOOKUP(1,(LSM!$A$2:$A$370=K$4)*(LSM!$T$2:$T$370=K$5)*(LSM!$B$2:$B$370=$D14),LSM!$G$2:$G$370,"")</f>
        <v>114.67</v>
      </c>
      <c r="L14" s="179" t="str" cm="1">
        <f t="array" ref="L14">_xlfn.XLOOKUP(1,(LSM!$A$2:$A$370=K$4)*(LSM!$T$2:$T$370=K$5)*(LSM!$B$2:$B$370=$D14),LSM!$H$2:$H$370,"")</f>
        <v>A</v>
      </c>
      <c r="M14" s="178" cm="1">
        <f t="array" ref="M14">_xlfn.XLOOKUP(1,(LSM!$A$2:$A$370=M$4)*(LSM!$T$2:$T$370=M$5)*(LSM!$B$2:$B$370=$D14),LSM!$I$2:$I$370,"")</f>
        <v>46.666699999999999</v>
      </c>
      <c r="N14" s="167" t="str" cm="1">
        <f t="array" ref="N14">_xlfn.XLOOKUP(1,(LSM!$A$2:$A$370=M$4)*(LSM!$T$2:$T$370=M$5)*(LSM!$B$2:$B$370=$D14),LSM!$J$2:$J$370,"")</f>
        <v>A</v>
      </c>
      <c r="O14" s="178" cm="1">
        <f t="array" ref="O14">_xlfn.XLOOKUP(1,(LSM!$A$2:$A$370=O$4)*(LSM!$T$2:$T$370=O$5)*(LSM!$B$2:$B$370=$D14),LSM!$K$2:$K$370,"")</f>
        <v>0</v>
      </c>
      <c r="P14" s="164" cm="1">
        <f t="array" ref="P14">_xlfn.XLOOKUP(1,(LSM!$A$2:$A$370=P$4)*(LSM!$T$2:$T$370=P$5)*(LSM!$B$2:$B$370=$D14),LSM!$N$2:$N$370,"")</f>
        <v>11.1675</v>
      </c>
      <c r="Q14" s="179" t="str" cm="1">
        <f t="array" ref="Q14">_xlfn.XLOOKUP(1,(LSM!$A$2:$A$370=P$4)*(LSM!$T$2:$T$370=P$5)*(LSM!$B$2:$B$370=$D14),LSM!$O$2:$O$370,"")</f>
        <v>AB</v>
      </c>
      <c r="R14" s="164" cm="1">
        <f t="array" ref="R14">_xlfn.XLOOKUP(1,(LSM!$A$2:$A$370=R$4)*(LSM!$T$2:$T$370=R$5)*(LSM!$B$2:$B$370=$D14),LSM!$P$2:$P$370,"")</f>
        <v>4.1326000000000001</v>
      </c>
      <c r="S14" s="167" t="str" cm="1">
        <f t="array" ref="S14">_xlfn.XLOOKUP(1,(LSM!$A$2:$A$370=R$4)*(LSM!$T$2:$T$370=R$5)*(LSM!$B$2:$B$370=$D14),LSM!$Q$2:$Q$370,"")</f>
        <v>D</v>
      </c>
      <c r="T14" s="164" cm="1">
        <f t="array" ref="T14">_xlfn.XLOOKUP(1,(LSM!$A$2:$A$370=T$4)*(LSM!$T$2:$T$370=T$5)*(LSM!$B$2:$B$370=$D14),LSM!$R$2:$R$370,"")</f>
        <v>86.134200000000007</v>
      </c>
      <c r="U14" s="167" t="str" cm="1">
        <f t="array" ref="U14">_xlfn.XLOOKUP(1,(LSM!$A$2:$A$370=T$4)*(LSM!$T$2:$T$370=T$5)*(LSM!$B$2:$B$370=$D14),LSM!$S$2:$S$370,"")</f>
        <v>A</v>
      </c>
    </row>
    <row r="15" spans="1:21" x14ac:dyDescent="0.3">
      <c r="A15" s="42" t="s">
        <v>127</v>
      </c>
      <c r="B15" s="42"/>
      <c r="C15" s="42"/>
      <c r="D15" s="41"/>
      <c r="E15" s="180" cm="1">
        <f t="array" ref="E15">_xlfn.XLOOKUP(1,(ANOVA!$L$2:$L$160=E$4)*(ANOVA!$Q$2:$Q$401=E$5)*(ANOVA!$M$2:$M$401=E$3),ANOVA!$A$2:$A$401,"")</f>
        <v>267.70999999999998</v>
      </c>
      <c r="F15" s="181"/>
      <c r="G15" s="194" cm="1">
        <f t="array" ref="G15">_xlfn.XLOOKUP(1,(ANOVA!$L$2:$L$160=G$4)*(ANOVA!$Q$2:$Q$401=G$5)*(ANOVA!$M$2:$M$401=G$3),ANOVA!$A$2:$A$401,"")</f>
        <v>15.3667</v>
      </c>
      <c r="H15" s="181"/>
      <c r="I15" s="72" cm="1">
        <f t="array" ref="I15">_xlfn.XLOOKUP(1,(ANOVA!$L$2:$L$160=I$4)*(ANOVA!$Q$2:$Q$401=I$5)*(ANOVA!$M$2:$M$401=I$3),ANOVA!$A$2:$A$401,"")</f>
        <v>59.122199999999999</v>
      </c>
      <c r="J15" s="62"/>
      <c r="K15" s="180" cm="1">
        <f t="array" ref="K15">_xlfn.XLOOKUP(1,(ANOVA!$L$2:$L$160=K$4)*(ANOVA!$Q$2:$Q$401=K$5)*(ANOVA!$M$2:$M$401=K$3),ANOVA!$A$2:$A$401,"")</f>
        <v>108.85</v>
      </c>
      <c r="L15" s="181"/>
      <c r="M15" s="72" cm="1">
        <f t="array" ref="M15">_xlfn.XLOOKUP(1,(ANOVA!$L$2:$L$160=M$4)*(ANOVA!$Q$2:$Q$401=M$5)*(ANOVA!$M$2:$M$401=M$3),ANOVA!$A$2:$A$401,"")</f>
        <v>46.074100000000001</v>
      </c>
      <c r="N15" s="62"/>
      <c r="O15" s="282" cm="1">
        <f t="array" ref="O15">_xlfn.XLOOKUP(1,(ANOVA!$L$2:$L$160=O$4)*(ANOVA!$Q$2:$Q$401=O$5)*(ANOVA!$M$2:$M$401=O$3),ANOVA!$A$2:$A$401,"")</f>
        <v>0.2213</v>
      </c>
      <c r="P15" s="194" cm="1">
        <f t="array" ref="P15">_xlfn.XLOOKUP(1,(ANOVA!$L$2:$L$160=P$4)*(ANOVA!$Q$2:$Q$401=P$5)*(ANOVA!$M$2:$M$401=P$3),ANOVA!$A$2:$A$401,"")</f>
        <v>10.990500000000001</v>
      </c>
      <c r="Q15" s="181"/>
      <c r="R15" s="77" cm="1">
        <f t="array" ref="R15">_xlfn.XLOOKUP(1,(ANOVA!$L$2:$L$160=R$4)*(ANOVA!$Q$2:$Q$401=R$5)*(ANOVA!$M$2:$M$401=R$3),ANOVA!$A$2:$A$401,"")</f>
        <v>4.3451000000000004</v>
      </c>
      <c r="S15" s="62"/>
      <c r="T15" s="194" cm="1">
        <f t="array" ref="T15">_xlfn.XLOOKUP(1,(ANOVA!$L$2:$L$160=T$4)*(ANOVA!$Q$2:$Q$401=T$5)*(ANOVA!$M$2:$M$401=T$3),ANOVA!$A$2:$A$401,"")</f>
        <v>86.0137</v>
      </c>
      <c r="U15" s="62"/>
    </row>
    <row r="16" spans="1:21" x14ac:dyDescent="0.3">
      <c r="A16" s="33" t="s">
        <v>128</v>
      </c>
      <c r="B16" s="33"/>
      <c r="C16" s="33"/>
      <c r="D16" s="35"/>
      <c r="E16" s="182" cm="1">
        <f t="array" ref="E16">_xlfn.XLOOKUP(1,(ANOVA!$L$2:$L$160=E$4)*(ANOVA!$Q$2:$Q$401=E$5)*(ANOVA!$M$2:$M$401=E$3),ANOVA!$B$2:$B$401,"")</f>
        <v>9.8927999999999994</v>
      </c>
      <c r="F16" s="183"/>
      <c r="G16" s="195" cm="1">
        <f t="array" ref="G16">_xlfn.XLOOKUP(1,(ANOVA!$L$2:$L$160=G$4)*(ANOVA!$Q$2:$Q$401=G$5)*(ANOVA!$M$2:$M$401=G$3),ANOVA!$B$2:$B$401,"")</f>
        <v>0.25340000000000001</v>
      </c>
      <c r="H16" s="183"/>
      <c r="I16" s="168" cm="1">
        <f t="array" ref="I16">_xlfn.XLOOKUP(1,(ANOVA!$L$2:$L$160=I$4)*(ANOVA!$Q$2:$Q$401=I$5)*(ANOVA!$M$2:$M$401=I$3),ANOVA!$B$2:$B$401,"")</f>
        <v>0.2205</v>
      </c>
      <c r="J16" s="169"/>
      <c r="K16" s="182" cm="1">
        <f t="array" ref="K16">_xlfn.XLOOKUP(1,(ANOVA!$L$2:$L$160=K$4)*(ANOVA!$Q$2:$Q$401=K$5)*(ANOVA!$M$2:$M$401=K$3),ANOVA!$B$2:$B$401,"")</f>
        <v>2.4114</v>
      </c>
      <c r="L16" s="183"/>
      <c r="M16" s="168" cm="1">
        <f t="array" ref="M16">_xlfn.XLOOKUP(1,(ANOVA!$L$2:$L$160=M$4)*(ANOVA!$Q$2:$Q$401=M$5)*(ANOVA!$M$2:$M$401=M$3),ANOVA!$B$2:$B$401,"")</f>
        <v>2.5579999999999998</v>
      </c>
      <c r="N16" s="169"/>
      <c r="O16" s="283" cm="1">
        <f t="array" ref="O16">_xlfn.XLOOKUP(1,(ANOVA!$L$2:$L$160=O$4)*(ANOVA!$Q$2:$Q$401=O$5)*(ANOVA!$M$2:$M$401=O$3),ANOVA!$B$2:$B$401,"")</f>
        <v>0.2213</v>
      </c>
      <c r="P16" s="195" cm="1">
        <f t="array" ref="P16">_xlfn.XLOOKUP(1,(ANOVA!$L$2:$L$160=P$4)*(ANOVA!$Q$2:$Q$401=P$5)*(ANOVA!$M$2:$M$401=P$3),ANOVA!$B$2:$B$401,"")</f>
        <v>0.20960000000000001</v>
      </c>
      <c r="Q16" s="183"/>
      <c r="R16" s="170" cm="1">
        <f t="array" ref="R16">_xlfn.XLOOKUP(1,(ANOVA!$L$2:$L$160=R$4)*(ANOVA!$Q$2:$Q$401=R$5)*(ANOVA!$M$2:$M$401=R$3),ANOVA!$B$2:$B$401,"")</f>
        <v>7.7799999999999994E-2</v>
      </c>
      <c r="S16" s="169"/>
      <c r="T16" s="195" cm="1">
        <f t="array" ref="T16">_xlfn.XLOOKUP(1,(ANOVA!$L$2:$L$160=T$4)*(ANOVA!$Q$2:$Q$401=T$5)*(ANOVA!$M$2:$M$401=T$3),ANOVA!$B$2:$B$401,"")</f>
        <v>0.40310000000000001</v>
      </c>
      <c r="U16" s="169"/>
    </row>
    <row r="17" spans="1:21" ht="15" x14ac:dyDescent="0.45">
      <c r="A17" s="34" t="s">
        <v>129</v>
      </c>
      <c r="B17" s="134"/>
      <c r="C17" s="134"/>
      <c r="D17" s="22"/>
      <c r="E17" s="184" t="str" cm="1">
        <f t="array" ref="E17">_xlfn.XLOOKUP(1,(ANOVA!$L$2:$L$160=E$4)*(ANOVA!$Q$2:$Q$401=E$5)*(ANOVA!$M$2:$M$401=E$3),ANOVA!$C$2:$C$401,"")</f>
        <v>N.S.</v>
      </c>
      <c r="F17" s="185"/>
      <c r="G17" s="196" cm="1">
        <f t="array" ref="G17">_xlfn.XLOOKUP(1,(ANOVA!$L$2:$L$160=G$4)*(ANOVA!$Q$2:$Q$401=G$5)*(ANOVA!$M$2:$M$401=G$3),ANOVA!$C$2:$C$401,"")</f>
        <v>0.61</v>
      </c>
      <c r="H17" s="185"/>
      <c r="I17" s="171" cm="1">
        <f t="array" ref="I17">_xlfn.XLOOKUP(1,(ANOVA!$L$2:$L$160=I$4)*(ANOVA!$Q$2:$Q$401=I$5)*(ANOVA!$M$2:$M$401=I$3),ANOVA!$C$2:$C$401,"")</f>
        <v>0.65</v>
      </c>
      <c r="J17" s="172"/>
      <c r="K17" s="184" t="str" cm="1">
        <f t="array" ref="K17">_xlfn.XLOOKUP(1,(ANOVA!$L$2:$L$160=K$4)*(ANOVA!$Q$2:$Q$401=K$5)*(ANOVA!$M$2:$M$401=K$3),ANOVA!$C$2:$C$401,"")</f>
        <v>N.S.</v>
      </c>
      <c r="L17" s="185"/>
      <c r="M17" s="171" t="str" cm="1">
        <f t="array" ref="M17">_xlfn.XLOOKUP(1,(ANOVA!$L$2:$L$160=M$4)*(ANOVA!$Q$2:$Q$401=M$5)*(ANOVA!$M$2:$M$401=M$3),ANOVA!$C$2:$C$401,"")</f>
        <v>N.S.</v>
      </c>
      <c r="N17" s="172"/>
      <c r="O17" s="284" cm="1">
        <f t="array" ref="O17">_xlfn.XLOOKUP(1,(ANOVA!$L$2:$L$160=O$4)*(ANOVA!$Q$2:$Q$401=O$5)*(ANOVA!$M$2:$M$401=O$3),ANOVA!$C$2:$C$401,"")</f>
        <v>0</v>
      </c>
      <c r="P17" s="196" cm="1">
        <f t="array" ref="P17">_xlfn.XLOOKUP(1,(ANOVA!$L$2:$L$160=P$4)*(ANOVA!$Q$2:$Q$401=P$5)*(ANOVA!$M$2:$M$401=P$3),ANOVA!$C$2:$C$401,"")</f>
        <v>0.62</v>
      </c>
      <c r="Q17" s="185"/>
      <c r="R17" s="173" cm="1">
        <f t="array" ref="R17">_xlfn.XLOOKUP(1,(ANOVA!$L$2:$L$160=R$4)*(ANOVA!$Q$2:$Q$401=R$5)*(ANOVA!$M$2:$M$401=R$3),ANOVA!$C$2:$C$401,"")</f>
        <v>0.23</v>
      </c>
      <c r="S17" s="172"/>
      <c r="T17" s="196" t="str" cm="1">
        <f t="array" ref="T17">_xlfn.XLOOKUP(1,(ANOVA!$L$2:$L$160=T$4)*(ANOVA!$Q$2:$Q$401=T$5)*(ANOVA!$M$2:$M$401=T$3),ANOVA!$C$2:$C$401,"")</f>
        <v>N.S.</v>
      </c>
      <c r="U17" s="172"/>
    </row>
    <row r="18" spans="1:21" ht="12.9" thickBot="1" x14ac:dyDescent="0.35">
      <c r="A18" s="245" t="s">
        <v>130</v>
      </c>
      <c r="B18" s="246"/>
      <c r="C18" s="246"/>
      <c r="D18" s="247"/>
      <c r="E18" s="242" cm="1">
        <f t="array" ref="E18">_xlfn.XLOOKUP(1,(ANOVA!$L$2:$L$160=E$4)*(ANOVA!$Q$2:$Q$401=E$5)*(ANOVA!$M$2:$M$401=E$3),ANOVA!$D$2:$D$401,"")</f>
        <v>6.4004896194000001</v>
      </c>
      <c r="F18" s="248"/>
      <c r="G18" s="242" cm="1">
        <f t="array" ref="G18">_xlfn.XLOOKUP(1,(ANOVA!$L$2:$L$160=G$4)*(ANOVA!$Q$2:$Q$401=G$5)*(ANOVA!$M$2:$M$401=G$3),ANOVA!$D$2:$D$401,"")</f>
        <v>2.2841040876999998</v>
      </c>
      <c r="H18" s="248"/>
      <c r="I18" s="249" cm="1">
        <f t="array" ref="I18">_xlfn.XLOOKUP(1,(ANOVA!$L$2:$L$160=I$4)*(ANOVA!$Q$2:$Q$401=I$5)*(ANOVA!$M$2:$M$401=I$3),ANOVA!$D$2:$D$401,"")</f>
        <v>0.63631197179999999</v>
      </c>
      <c r="J18" s="243"/>
      <c r="K18" s="242" cm="1">
        <f t="array" ref="K18">_xlfn.XLOOKUP(1,(ANOVA!$L$2:$L$160=K$4)*(ANOVA!$Q$2:$Q$401=K$5)*(ANOVA!$M$2:$M$401=K$3),ANOVA!$D$2:$D$401,"")</f>
        <v>3.8370083965999999</v>
      </c>
      <c r="L18" s="248"/>
      <c r="M18" s="249" cm="1">
        <f t="array" ref="M18">_xlfn.XLOOKUP(1,(ANOVA!$L$2:$L$160=M$4)*(ANOVA!$Q$2:$Q$401=M$5)*(ANOVA!$M$2:$M$401=M$3),ANOVA!$D$2:$D$401,"")</f>
        <v>9.1106822507</v>
      </c>
      <c r="N18" s="243"/>
      <c r="O18" s="241" cm="1">
        <f t="array" ref="O18">_xlfn.XLOOKUP(1,(ANOVA!$L$2:$L$160=O$4)*(ANOVA!$Q$2:$Q$401=O$5)*(ANOVA!$M$2:$M$401=O$3),ANOVA!$D$2:$D$401,"")</f>
        <v>0</v>
      </c>
      <c r="P18" s="250" cm="1">
        <f t="array" ref="P18">_xlfn.XLOOKUP(1,(ANOVA!$L$2:$L$160=P$4)*(ANOVA!$Q$2:$Q$401=P$5)*(ANOVA!$M$2:$M$401=P$3),ANOVA!$D$2:$D$401,"")</f>
        <v>3.2800433199999999</v>
      </c>
      <c r="Q18" s="248"/>
      <c r="R18" s="251" cm="1">
        <f t="array" ref="R18">_xlfn.XLOOKUP(1,(ANOVA!$L$2:$L$160=R$4)*(ANOVA!$Q$2:$Q$401=R$5)*(ANOVA!$M$2:$M$401=R$3),ANOVA!$D$2:$D$401,"")</f>
        <v>3.1011418904000001</v>
      </c>
      <c r="S18" s="243"/>
      <c r="T18" s="250" cm="1">
        <f t="array" ref="T18">_xlfn.XLOOKUP(1,(ANOVA!$L$2:$L$160=T$4)*(ANOVA!$Q$2:$Q$401=T$5)*(ANOVA!$M$2:$M$401=T$3),ANOVA!$D$2:$D$401,"")</f>
        <v>0.68050038079999997</v>
      </c>
      <c r="U18" s="243"/>
    </row>
    <row r="19" spans="1:21" x14ac:dyDescent="0.3">
      <c r="A19" s="6"/>
      <c r="B19" s="7"/>
      <c r="C19" s="7"/>
      <c r="D19" s="6"/>
      <c r="E19" s="68"/>
      <c r="F19" s="58"/>
      <c r="G19" s="73"/>
      <c r="H19" s="63"/>
      <c r="I19" s="74"/>
      <c r="J19" s="40"/>
      <c r="M19" s="78"/>
      <c r="N19" s="66"/>
      <c r="O19" s="10"/>
      <c r="P19" s="74"/>
      <c r="Q19" s="40"/>
      <c r="R19" s="74"/>
      <c r="S19" s="40"/>
      <c r="T19" s="74"/>
      <c r="U19" s="40"/>
    </row>
    <row r="20" spans="1:21" x14ac:dyDescent="0.3">
      <c r="A20" s="9"/>
      <c r="B20" s="7"/>
      <c r="C20" s="7"/>
      <c r="D20" s="6"/>
      <c r="E20" s="38"/>
      <c r="F20" s="39"/>
      <c r="I20" s="74"/>
      <c r="J20" s="40"/>
      <c r="K20" s="78"/>
      <c r="L20" s="66"/>
      <c r="M20" s="74"/>
      <c r="N20" s="40"/>
      <c r="O20" s="3"/>
      <c r="P20" s="74"/>
      <c r="Q20" s="40"/>
      <c r="R20" s="74"/>
      <c r="S20" s="40"/>
      <c r="T20" s="74"/>
      <c r="U20" s="40"/>
    </row>
    <row r="21" spans="1:21" ht="12.75" customHeight="1" x14ac:dyDescent="0.3">
      <c r="A21" s="9"/>
      <c r="B21" s="7"/>
      <c r="C21" s="7"/>
      <c r="D21" s="6"/>
      <c r="E21" s="38"/>
      <c r="F21" s="39"/>
      <c r="I21" s="74"/>
      <c r="J21" s="40"/>
      <c r="K21" s="79"/>
      <c r="L21" s="7"/>
      <c r="M21" s="74"/>
      <c r="N21" s="40"/>
      <c r="O21" s="3"/>
      <c r="P21" s="74"/>
      <c r="Q21" s="40"/>
      <c r="R21" s="74"/>
      <c r="S21" s="40"/>
      <c r="T21" s="74"/>
      <c r="U21" s="40"/>
    </row>
    <row r="22" spans="1:21" ht="12.75" customHeight="1" x14ac:dyDescent="0.3">
      <c r="A22" s="9"/>
      <c r="B22" s="7"/>
      <c r="C22" s="7"/>
      <c r="D22" s="6"/>
      <c r="E22" s="38"/>
      <c r="F22" s="39"/>
      <c r="I22" s="74"/>
      <c r="J22" s="40"/>
      <c r="M22" s="74"/>
      <c r="N22" s="40"/>
      <c r="O22" s="3"/>
      <c r="P22" s="74"/>
      <c r="Q22" s="40"/>
      <c r="R22" s="74"/>
      <c r="S22" s="40"/>
      <c r="T22" s="74"/>
      <c r="U22" s="40"/>
    </row>
    <row r="23" spans="1:21" ht="12.75" customHeight="1" x14ac:dyDescent="0.3">
      <c r="A23" s="9"/>
      <c r="B23" s="7"/>
      <c r="C23" s="7"/>
      <c r="D23" s="6"/>
      <c r="E23" s="38"/>
      <c r="F23" s="39"/>
      <c r="I23" s="74"/>
      <c r="J23" s="40"/>
      <c r="M23" s="74"/>
      <c r="N23" s="40"/>
      <c r="O23" s="3"/>
      <c r="P23" s="74"/>
      <c r="Q23" s="40"/>
      <c r="R23" s="74"/>
      <c r="S23" s="40"/>
      <c r="T23" s="74"/>
      <c r="U23" s="40"/>
    </row>
    <row r="24" spans="1:21" ht="12.75" customHeight="1" x14ac:dyDescent="0.3">
      <c r="A24" s="9"/>
      <c r="B24" s="7"/>
      <c r="C24" s="7"/>
      <c r="D24" s="6"/>
      <c r="E24" s="38"/>
      <c r="F24" s="39"/>
      <c r="I24" s="74"/>
      <c r="J24" s="40"/>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x14ac:dyDescent="0.3">
      <c r="A26" s="9"/>
      <c r="B26" s="7"/>
      <c r="C26" s="7"/>
      <c r="D26" s="6"/>
      <c r="E26" s="38"/>
      <c r="F26" s="39"/>
      <c r="I26" s="74"/>
      <c r="J26" s="40"/>
      <c r="M26" s="74"/>
      <c r="N26" s="40"/>
      <c r="O26" s="3"/>
      <c r="P26" s="74"/>
      <c r="Q26" s="40"/>
      <c r="R26" s="74"/>
      <c r="S26" s="40"/>
      <c r="T26" s="74"/>
      <c r="U26" s="40"/>
    </row>
    <row r="27" spans="1:21" s="1" customFormat="1" x14ac:dyDescent="0.3">
      <c r="A27" s="8"/>
      <c r="B27" s="7"/>
      <c r="C27" s="7"/>
      <c r="D27" s="6"/>
      <c r="E27" s="69"/>
      <c r="F27" s="59"/>
      <c r="H27" s="64"/>
      <c r="I27" s="74"/>
      <c r="J27" s="40"/>
      <c r="K27" s="75"/>
      <c r="L27" s="64"/>
      <c r="M27" s="75"/>
      <c r="N27" s="64"/>
      <c r="O27" s="3"/>
      <c r="P27" s="74"/>
      <c r="Q27" s="40"/>
      <c r="R27" s="74"/>
      <c r="S27" s="40"/>
      <c r="T27" s="74"/>
      <c r="U27" s="40"/>
    </row>
    <row r="28" spans="1:21" s="1" customFormat="1" x14ac:dyDescent="0.3">
      <c r="A28" s="9"/>
      <c r="B28" s="7"/>
      <c r="C28" s="7"/>
      <c r="D28" s="6"/>
      <c r="E28" s="38"/>
      <c r="F28" s="39"/>
      <c r="G28" s="75"/>
      <c r="H28" s="40"/>
      <c r="I28" s="71"/>
      <c r="J28" s="11"/>
      <c r="K28" s="74"/>
      <c r="L28" s="40"/>
      <c r="M28" s="74"/>
      <c r="N28" s="40"/>
      <c r="O28" s="3"/>
      <c r="P28" s="71"/>
      <c r="Q28" s="11"/>
      <c r="R28" s="71"/>
      <c r="S28" s="11"/>
      <c r="T28" s="71"/>
      <c r="U28" s="11"/>
    </row>
    <row r="29" spans="1:21" s="1" customFormat="1" ht="14.15" x14ac:dyDescent="0.3">
      <c r="A29" s="4"/>
      <c r="B29" s="7"/>
      <c r="C29" s="7"/>
      <c r="D29" s="6"/>
      <c r="E29" s="70"/>
      <c r="F29" s="60"/>
      <c r="G29" s="76"/>
      <c r="H29" s="65"/>
      <c r="I29" s="71"/>
      <c r="J29" s="11"/>
      <c r="K29" s="76"/>
      <c r="L29" s="65"/>
      <c r="M29" s="80"/>
      <c r="N29" s="67"/>
      <c r="O29" s="2"/>
      <c r="P29" s="71"/>
      <c r="Q29" s="11"/>
      <c r="R29" s="71"/>
      <c r="S29" s="11"/>
      <c r="T29" s="71"/>
      <c r="U29" s="11"/>
    </row>
    <row r="30" spans="1:21" s="1" customFormat="1" x14ac:dyDescent="0.3">
      <c r="A30"/>
      <c r="B30" s="46"/>
      <c r="C30" s="46"/>
      <c r="D30" s="13"/>
      <c r="E30" s="71"/>
      <c r="F30" s="11"/>
      <c r="G30" s="74"/>
      <c r="H30" s="40"/>
      <c r="I30" s="71"/>
      <c r="J30" s="11"/>
      <c r="K30" s="74"/>
      <c r="L30" s="40"/>
      <c r="M30" s="80"/>
      <c r="N30" s="67"/>
      <c r="O30" s="2"/>
      <c r="P30" s="71"/>
      <c r="Q30" s="11"/>
      <c r="R30" s="71"/>
      <c r="S30" s="11"/>
      <c r="T30" s="71"/>
      <c r="U30" s="11"/>
    </row>
    <row r="31" spans="1:21" s="1" customFormat="1" x14ac:dyDescent="0.3">
      <c r="A31"/>
      <c r="B31" s="40"/>
      <c r="C31" s="40"/>
      <c r="E31" s="71"/>
      <c r="F31" s="11"/>
      <c r="G31" s="74"/>
      <c r="H31" s="40"/>
      <c r="I31" s="71"/>
      <c r="J31" s="11"/>
      <c r="K31" s="74"/>
      <c r="L31" s="40"/>
      <c r="M31" s="80"/>
      <c r="N31" s="67"/>
      <c r="O31" s="2"/>
      <c r="P31" s="71"/>
      <c r="Q31" s="11"/>
      <c r="R31" s="71"/>
      <c r="S31" s="11"/>
      <c r="T31" s="71"/>
      <c r="U31" s="11"/>
    </row>
    <row r="32" spans="1:21" s="1" customFormat="1" x14ac:dyDescent="0.3">
      <c r="A32"/>
      <c r="B32" s="40"/>
      <c r="C32" s="40"/>
      <c r="E32" s="71"/>
      <c r="F32" s="11"/>
      <c r="G32" s="74"/>
      <c r="H32" s="40"/>
      <c r="I32" s="71"/>
      <c r="J32" s="11"/>
      <c r="K32" s="74"/>
      <c r="L32" s="40"/>
      <c r="M32" s="80"/>
      <c r="N32" s="67"/>
      <c r="O32" s="2"/>
      <c r="P32" s="71"/>
      <c r="Q32" s="11"/>
      <c r="R32" s="71"/>
      <c r="S32" s="11"/>
      <c r="T32" s="71"/>
      <c r="U32" s="11"/>
    </row>
    <row r="33" spans="1:21" s="1" customFormat="1" x14ac:dyDescent="0.3">
      <c r="A33"/>
      <c r="B33" s="40"/>
      <c r="C33" s="40"/>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165" t="s">
        <v>19</v>
      </c>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sheetData>
  <sortState xmlns:xlrd2="http://schemas.microsoft.com/office/spreadsheetml/2017/richdata2" ref="A6:U14">
    <sortCondition descending="1" ref="E6:E14"/>
  </sortState>
  <mergeCells count="9">
    <mergeCell ref="A1:U1"/>
    <mergeCell ref="E2:F2"/>
    <mergeCell ref="G2:H2"/>
    <mergeCell ref="I2:J2"/>
    <mergeCell ref="K2:L2"/>
    <mergeCell ref="M2:N2"/>
    <mergeCell ref="P2:Q2"/>
    <mergeCell ref="R2:S2"/>
    <mergeCell ref="T2:U2"/>
  </mergeCells>
  <conditionalFormatting sqref="A6:D14">
    <cfRule type="expression" dxfId="707" priority="23">
      <formula>MOD(ROW(),2)=0</formula>
    </cfRule>
  </conditionalFormatting>
  <conditionalFormatting sqref="E6:E14">
    <cfRule type="aboveAverage" dxfId="706" priority="2099" stopIfTrue="1"/>
    <cfRule type="top10" dxfId="705" priority="38" stopIfTrue="1" percent="1" rank="25"/>
  </conditionalFormatting>
  <conditionalFormatting sqref="E6:U14">
    <cfRule type="expression" dxfId="704" priority="2100">
      <formula>MOD(ROW(),2)=0</formula>
    </cfRule>
  </conditionalFormatting>
  <conditionalFormatting sqref="F6:F14 H6:H14 J6:J14 L6:L14 N6:N14 Q6:Q14 S6:S14 U6:U14">
    <cfRule type="containsText" dxfId="703" priority="25" stopIfTrue="1" operator="containsText" text="A">
      <formula>NOT(ISERROR(SEARCH("A",F6)))</formula>
    </cfRule>
    <cfRule type="containsText" priority="24" stopIfTrue="1" operator="containsText" text="AA">
      <formula>NOT(ISERROR(SEARCH("AA",F6)))</formula>
    </cfRule>
  </conditionalFormatting>
  <conditionalFormatting sqref="G6:G14">
    <cfRule type="aboveAverage" dxfId="702" priority="2102" stopIfTrue="1"/>
    <cfRule type="top10" dxfId="701" priority="2101" percent="1" rank="25"/>
    <cfRule type="top10" dxfId="700" priority="13" stopIfTrue="1" percent="1" rank="25"/>
    <cfRule type="aboveAverage" dxfId="699" priority="14" stopIfTrue="1"/>
  </conditionalFormatting>
  <conditionalFormatting sqref="I6:I14">
    <cfRule type="top10" dxfId="698" priority="21" stopIfTrue="1" percent="1" rank="25"/>
    <cfRule type="aboveAverage" dxfId="697" priority="22" stopIfTrue="1"/>
    <cfRule type="top10" dxfId="696" priority="2103" percent="1" rank="25"/>
    <cfRule type="aboveAverage" dxfId="695" priority="2104" stopIfTrue="1"/>
  </conditionalFormatting>
  <conditionalFormatting sqref="K6:K14">
    <cfRule type="top10" dxfId="694" priority="19" stopIfTrue="1" percent="1" rank="25"/>
    <cfRule type="aboveAverage" dxfId="693" priority="20" stopIfTrue="1"/>
    <cfRule type="top10" dxfId="692" priority="2105" percent="1" rank="25"/>
    <cfRule type="aboveAverage" dxfId="691" priority="2106" stopIfTrue="1"/>
  </conditionalFormatting>
  <conditionalFormatting sqref="M6:M14">
    <cfRule type="aboveAverage" dxfId="690" priority="18" stopIfTrue="1"/>
    <cfRule type="top10" dxfId="689" priority="17" stopIfTrue="1" percent="1" rank="25"/>
    <cfRule type="top10" dxfId="688" priority="2107" percent="1" rank="25"/>
    <cfRule type="aboveAverage" dxfId="687" priority="2108" stopIfTrue="1"/>
  </conditionalFormatting>
  <conditionalFormatting sqref="O6:O14">
    <cfRule type="top10" dxfId="686" priority="15" stopIfTrue="1" percent="1" rank="25"/>
    <cfRule type="aboveAverage" dxfId="685" priority="16" stopIfTrue="1"/>
    <cfRule type="top10" dxfId="684" priority="2109" stopIfTrue="1" percent="1" rank="25"/>
    <cfRule type="aboveAverage" dxfId="683" priority="2110" stopIfTrue="1"/>
  </conditionalFormatting>
  <conditionalFormatting sqref="P6:P14">
    <cfRule type="aboveAverage" dxfId="682" priority="12" stopIfTrue="1"/>
    <cfRule type="top10" dxfId="681" priority="2111" percent="1" rank="25"/>
    <cfRule type="top10" dxfId="680" priority="11" percent="1" rank="25"/>
    <cfRule type="top10" dxfId="679" priority="9" stopIfTrue="1" percent="1" rank="25"/>
    <cfRule type="aboveAverage" dxfId="678" priority="10" stopIfTrue="1"/>
    <cfRule type="aboveAverage" dxfId="677" priority="2112" stopIfTrue="1"/>
  </conditionalFormatting>
  <conditionalFormatting sqref="R6:R14">
    <cfRule type="top10" dxfId="676" priority="7" percent="1" rank="25"/>
    <cfRule type="top10" dxfId="675" priority="5" stopIfTrue="1" percent="1" rank="25"/>
    <cfRule type="aboveAverage" dxfId="674" priority="6" stopIfTrue="1"/>
    <cfRule type="aboveAverage" dxfId="673" priority="8" stopIfTrue="1"/>
    <cfRule type="top10" dxfId="672" priority="2113" percent="1" rank="25"/>
    <cfRule type="aboveAverage" dxfId="671" priority="2114" stopIfTrue="1"/>
  </conditionalFormatting>
  <conditionalFormatting sqref="T6:T14">
    <cfRule type="aboveAverage" dxfId="670" priority="4" stopIfTrue="1"/>
    <cfRule type="top10" dxfId="669" priority="3" percent="1" rank="25"/>
    <cfRule type="aboveAverage" dxfId="668" priority="2" stopIfTrue="1"/>
    <cfRule type="top10" dxfId="667" priority="1" stopIfTrue="1" percent="1" rank="25"/>
    <cfRule type="top10" dxfId="666" priority="2115" percent="1" rank="25"/>
    <cfRule type="aboveAverage" dxfId="665" priority="2116" stopIfTrue="1"/>
  </conditionalFormatting>
  <pageMargins left="0.5" right="0.5" top="0.5" bottom="0.5" header="0.3" footer="0.3"/>
  <pageSetup paperSize="5" scale="8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66DD5-D102-4D5A-8BEE-0C97AD815D6F}">
  <sheetPr>
    <tabColor theme="6" tint="0.59999389629810485"/>
    <pageSetUpPr fitToPage="1"/>
  </sheetPr>
  <dimension ref="A1:U37"/>
  <sheetViews>
    <sheetView zoomScaleNormal="100" workbookViewId="0">
      <selection activeCell="O6" sqref="O6:O20"/>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customWidth="1"/>
    <col min="17" max="17" width="5.07421875" style="11" customWidth="1"/>
    <col min="18" max="18" width="5.07421875" style="71" customWidth="1"/>
    <col min="19" max="19" width="5.07421875" style="11" customWidth="1"/>
    <col min="20" max="20" width="5.07421875" style="71" customWidth="1"/>
    <col min="21" max="21" width="5.07421875" style="11" customWidth="1"/>
  </cols>
  <sheetData>
    <row r="1" spans="1:21" ht="30" customHeight="1" thickBot="1" x14ac:dyDescent="0.35">
      <c r="A1" s="292" t="s">
        <v>351</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197" t="s">
        <v>61</v>
      </c>
      <c r="P2" s="295" t="s">
        <v>46</v>
      </c>
      <c r="Q2" s="296"/>
      <c r="R2" s="297" t="s">
        <v>47</v>
      </c>
      <c r="S2" s="297"/>
      <c r="T2" s="295" t="s">
        <v>48</v>
      </c>
      <c r="U2" s="297"/>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29" t="s">
        <v>227</v>
      </c>
      <c r="Q3" s="230"/>
      <c r="R3" s="231" t="s">
        <v>228</v>
      </c>
      <c r="S3" s="231"/>
      <c r="T3" s="229" t="s">
        <v>229</v>
      </c>
      <c r="U3" s="231"/>
    </row>
    <row r="4" spans="1:21" ht="12.55" hidden="1" customHeight="1" x14ac:dyDescent="0.3">
      <c r="A4" s="223"/>
      <c r="B4" s="224"/>
      <c r="C4" s="34"/>
      <c r="D4" s="225"/>
      <c r="E4" s="226" t="s">
        <v>191</v>
      </c>
      <c r="F4" s="227"/>
      <c r="G4" s="226" t="s">
        <v>191</v>
      </c>
      <c r="H4" s="227"/>
      <c r="I4" s="226" t="s">
        <v>191</v>
      </c>
      <c r="J4" s="228"/>
      <c r="K4" s="226" t="s">
        <v>191</v>
      </c>
      <c r="L4" s="227"/>
      <c r="M4" s="226" t="s">
        <v>191</v>
      </c>
      <c r="N4" s="228"/>
      <c r="O4" s="226" t="s">
        <v>191</v>
      </c>
      <c r="P4" s="226" t="s">
        <v>191</v>
      </c>
      <c r="Q4" s="230"/>
      <c r="R4" s="226" t="s">
        <v>191</v>
      </c>
      <c r="S4" s="231"/>
      <c r="T4" s="226" t="s">
        <v>191</v>
      </c>
      <c r="U4" s="231"/>
    </row>
    <row r="5" spans="1:21" ht="12.55" hidden="1" customHeight="1" x14ac:dyDescent="0.3">
      <c r="A5" s="223"/>
      <c r="B5" s="224"/>
      <c r="C5" s="34"/>
      <c r="D5" s="225"/>
      <c r="E5" s="226" t="s">
        <v>234</v>
      </c>
      <c r="F5" s="227"/>
      <c r="G5" s="226" t="s">
        <v>234</v>
      </c>
      <c r="H5" s="227"/>
      <c r="I5" s="226" t="s">
        <v>234</v>
      </c>
      <c r="J5" s="228"/>
      <c r="K5" s="226" t="s">
        <v>234</v>
      </c>
      <c r="L5" s="227"/>
      <c r="M5" s="226" t="s">
        <v>234</v>
      </c>
      <c r="N5" s="228"/>
      <c r="O5" s="226" t="s">
        <v>234</v>
      </c>
      <c r="P5" s="226" t="s">
        <v>234</v>
      </c>
      <c r="Q5" s="230"/>
      <c r="R5" s="226" t="s">
        <v>234</v>
      </c>
      <c r="S5" s="231"/>
      <c r="T5" s="226" t="s">
        <v>234</v>
      </c>
      <c r="U5" s="231"/>
    </row>
    <row r="6" spans="1:21" ht="12.55" customHeight="1" x14ac:dyDescent="0.3">
      <c r="A6" s="50" t="str">
        <f t="shared" ref="A6:A16" si="0">VLOOKUP(D6,VL_2020,2,FALSE)</f>
        <v>Revere 1839 </v>
      </c>
      <c r="B6" s="130" t="str">
        <f t="shared" ref="B6:B16" si="1">VLOOKUP(D6,VL_2020,3,FALSE)</f>
        <v>RR</v>
      </c>
      <c r="C6" s="130" t="str">
        <f t="shared" ref="C6:C16" si="2">VLOOKUP(D6,VL_2020,4,FALSE)</f>
        <v>TRE</v>
      </c>
      <c r="D6" s="273" t="s">
        <v>301</v>
      </c>
      <c r="E6" s="199" cm="1">
        <f t="array" ref="E6">_xlfn.XLOOKUP(1,(LSM!$A$2:$A$370=E$4)*(LSM!$T$2:$T$370=E$5)*(LSM!$B$2:$B$370=$D6),LSM!$C$2:$C$370,"")</f>
        <v>295.82</v>
      </c>
      <c r="F6" s="200" t="str" cm="1">
        <f t="array" ref="F6">_xlfn.XLOOKUP(1,(LSM!$A$2:$A$370=E$4)*(LSM!$T$2:$T$370=E$5)*(LSM!$B$2:$B$370=$D6),LSM!$D$2:$D$370,"")</f>
        <v>A</v>
      </c>
      <c r="G6" s="201" cm="1">
        <f t="array" ref="G6">_xlfn.XLOOKUP(1,(LSM!$A$2:$A$370=G$4)*(LSM!$T$2:$T$370=G$5)*(LSM!$B$2:$B$370=$D6),LSM!$E$2:$E$370,"")</f>
        <v>15.3</v>
      </c>
      <c r="H6" s="200" t="str" cm="1">
        <f t="array" ref="H6">_xlfn.XLOOKUP(1,(LSM!$A$2:$A$370=G$4)*(LSM!$T$2:$T$370=G$5)*(LSM!$B$2:$B$370=$D6),LSM!$F$2:$F$370,"")</f>
        <v>B-D</v>
      </c>
      <c r="I6" s="244" cm="1">
        <f t="array" ref="I6">_xlfn.XLOOKUP(1,(LSM!$A$2:$A$370=I$4)*(LSM!$T$2:$T$370=I$5)*(LSM!$B$2:$B$370=$D6),LSM!$L$2:$L$370,"")</f>
        <v>58.7</v>
      </c>
      <c r="J6" s="202" t="str" cm="1">
        <f t="array" ref="J6">_xlfn.XLOOKUP(1,(LSM!$A$2:$A$370=I$4)*(LSM!$T$2:$T$370=I$5)*(LSM!$B$2:$B$370=$D6),LSM!$M$2:$M$370,"")</f>
        <v>C-E</v>
      </c>
      <c r="K6" s="199" cm="1">
        <f t="array" ref="K6">_xlfn.XLOOKUP(1,(LSM!$A$2:$A$370=K$4)*(LSM!$T$2:$T$370=K$5)*(LSM!$B$2:$B$370=$D6),LSM!$G$2:$G$370,"")</f>
        <v>106.67</v>
      </c>
      <c r="L6" s="200" t="str" cm="1">
        <f t="array" ref="L6">_xlfn.XLOOKUP(1,(LSM!$A$2:$A$370=K$4)*(LSM!$T$2:$T$370=K$5)*(LSM!$B$2:$B$370=$D6),LSM!$H$2:$H$370,"")</f>
        <v>A</v>
      </c>
      <c r="M6" s="199" cm="1">
        <f t="array" ref="M6">_xlfn.XLOOKUP(1,(LSM!$A$2:$A$370=M$4)*(LSM!$T$2:$T$370=M$5)*(LSM!$B$2:$B$370=$D6),LSM!$I$2:$I$370,"")</f>
        <v>48.666699999999999</v>
      </c>
      <c r="N6" s="202" t="str" cm="1">
        <f t="array" ref="N6">_xlfn.XLOOKUP(1,(LSM!$A$2:$A$370=M$4)*(LSM!$T$2:$T$370=M$5)*(LSM!$B$2:$B$370=$D6),LSM!$J$2:$J$370,"")</f>
        <v>A</v>
      </c>
      <c r="O6" s="199" cm="1">
        <f t="array" ref="O6">_xlfn.XLOOKUP(1,(LSM!$A$2:$A$370=O$4)*(LSM!$T$2:$T$370=O$5)*(LSM!$B$2:$B$370=$D6),LSM!$K$2:$K$370,"")</f>
        <v>0</v>
      </c>
      <c r="P6" s="201" cm="1">
        <f t="array" ref="P6">_xlfn.XLOOKUP(1,(LSM!$A$2:$A$370=P$4)*(LSM!$T$2:$T$370=P$5)*(LSM!$B$2:$B$370=$D6),LSM!$N$2:$N$370,"")</f>
        <v>10.406499999999999</v>
      </c>
      <c r="Q6" s="200" t="str" cm="1">
        <f t="array" ref="Q6">_xlfn.XLOOKUP(1,(LSM!$A$2:$A$370=P$4)*(LSM!$T$2:$T$370=P$5)*(LSM!$B$2:$B$370=$D6),LSM!$O$2:$O$370,"")</f>
        <v>A</v>
      </c>
      <c r="R6" s="201" cm="1">
        <f t="array" ref="R6">_xlfn.XLOOKUP(1,(LSM!$A$2:$A$370=R$4)*(LSM!$T$2:$T$370=R$5)*(LSM!$B$2:$B$370=$D6),LSM!$P$2:$P$370,"")</f>
        <v>4.5427</v>
      </c>
      <c r="S6" s="202" t="str" cm="1">
        <f t="array" ref="S6">_xlfn.XLOOKUP(1,(LSM!$A$2:$A$370=R$4)*(LSM!$T$2:$T$370=R$5)*(LSM!$B$2:$B$370=$D6),LSM!$Q$2:$Q$370,"")</f>
        <v>A</v>
      </c>
      <c r="T6" s="201" cm="1">
        <f t="array" ref="T6">_xlfn.XLOOKUP(1,(LSM!$A$2:$A$370=T$4)*(LSM!$T$2:$T$370=T$5)*(LSM!$B$2:$B$370=$D6),LSM!$R$2:$R$370,"")</f>
        <v>85.601900000000001</v>
      </c>
      <c r="U6" s="202" t="str" cm="1">
        <f t="array" ref="U6">_xlfn.XLOOKUP(1,(LSM!$A$2:$A$370=T$4)*(LSM!$T$2:$T$370=T$5)*(LSM!$B$2:$B$370=$D6),LSM!$S$2:$S$370,"")</f>
        <v>BC</v>
      </c>
    </row>
    <row r="7" spans="1:21" ht="12.55" customHeight="1" x14ac:dyDescent="0.3">
      <c r="A7" s="31" t="str">
        <f t="shared" si="0"/>
        <v>Innvictis A1776VT2P</v>
      </c>
      <c r="B7" s="131" t="str">
        <f t="shared" si="1"/>
        <v>RR</v>
      </c>
      <c r="C7" s="131" t="str">
        <f t="shared" si="2"/>
        <v>VT2P</v>
      </c>
      <c r="D7" s="273" t="s">
        <v>299</v>
      </c>
      <c r="E7" s="178" cm="1">
        <f t="array" ref="E7">_xlfn.XLOOKUP(1,(LSM!$A$2:$A$370=E$4)*(LSM!$T$2:$T$370=E$5)*(LSM!$B$2:$B$370=$D7),LSM!$C$2:$C$370,"")</f>
        <v>276.12</v>
      </c>
      <c r="F7" s="179" t="str" cm="1">
        <f t="array" ref="F7">_xlfn.XLOOKUP(1,(LSM!$A$2:$A$370=E$4)*(LSM!$T$2:$T$370=E$5)*(LSM!$B$2:$B$370=$D7),LSM!$D$2:$D$370,"")</f>
        <v>A</v>
      </c>
      <c r="G7" s="164" cm="1">
        <f t="array" ref="G7">_xlfn.XLOOKUP(1,(LSM!$A$2:$A$370=G$4)*(LSM!$T$2:$T$370=G$5)*(LSM!$B$2:$B$370=$D7),LSM!$E$2:$E$370,"")</f>
        <v>14.2667</v>
      </c>
      <c r="H7" s="179" t="str" cm="1">
        <f t="array" ref="H7">_xlfn.XLOOKUP(1,(LSM!$A$2:$A$370=G$4)*(LSM!$T$2:$T$370=G$5)*(LSM!$B$2:$B$370=$D7),LSM!$F$2:$F$370,"")</f>
        <v>DE</v>
      </c>
      <c r="I7" s="102" cm="1">
        <f t="array" ref="I7">_xlfn.XLOOKUP(1,(LSM!$A$2:$A$370=I$4)*(LSM!$T$2:$T$370=I$5)*(LSM!$B$2:$B$370=$D7),LSM!$L$2:$L$370,"")</f>
        <v>59.533299999999997</v>
      </c>
      <c r="J7" s="167" t="str" cm="1">
        <f t="array" ref="J7">_xlfn.XLOOKUP(1,(LSM!$A$2:$A$370=I$4)*(LSM!$T$2:$T$370=I$5)*(LSM!$B$2:$B$370=$D7),LSM!$M$2:$M$370,"")</f>
        <v>B-E</v>
      </c>
      <c r="K7" s="178" cm="1">
        <f t="array" ref="K7">_xlfn.XLOOKUP(1,(LSM!$A$2:$A$370=K$4)*(LSM!$T$2:$T$370=K$5)*(LSM!$B$2:$B$370=$D7),LSM!$G$2:$G$370,"")</f>
        <v>114.33</v>
      </c>
      <c r="L7" s="179" t="str" cm="1">
        <f t="array" ref="L7">_xlfn.XLOOKUP(1,(LSM!$A$2:$A$370=K$4)*(LSM!$T$2:$T$370=K$5)*(LSM!$B$2:$B$370=$D7),LSM!$H$2:$H$370,"")</f>
        <v>A</v>
      </c>
      <c r="M7" s="178" cm="1">
        <f t="array" ref="M7">_xlfn.XLOOKUP(1,(LSM!$A$2:$A$370=M$4)*(LSM!$T$2:$T$370=M$5)*(LSM!$B$2:$B$370=$D7),LSM!$I$2:$I$370,"")</f>
        <v>50.666699999999999</v>
      </c>
      <c r="N7" s="167" t="str" cm="1">
        <f t="array" ref="N7">_xlfn.XLOOKUP(1,(LSM!$A$2:$A$370=M$4)*(LSM!$T$2:$T$370=M$5)*(LSM!$B$2:$B$370=$D7),LSM!$J$2:$J$370,"")</f>
        <v>A</v>
      </c>
      <c r="O7" s="178" cm="1">
        <f t="array" ref="O7">_xlfn.XLOOKUP(1,(LSM!$A$2:$A$370=O$4)*(LSM!$T$2:$T$370=O$5)*(LSM!$B$2:$B$370=$D7),LSM!$K$2:$K$370,"")</f>
        <v>0.80271216099999998</v>
      </c>
      <c r="P7" s="164" cm="1">
        <f t="array" ref="P7">_xlfn.XLOOKUP(1,(LSM!$A$2:$A$370=P$4)*(LSM!$T$2:$T$370=P$5)*(LSM!$B$2:$B$370=$D7),LSM!$N$2:$N$370,"")</f>
        <v>10.3315</v>
      </c>
      <c r="Q7" s="179" t="str" cm="1">
        <f t="array" ref="Q7">_xlfn.XLOOKUP(1,(LSM!$A$2:$A$370=P$4)*(LSM!$T$2:$T$370=P$5)*(LSM!$B$2:$B$370=$D7),LSM!$O$2:$O$370,"")</f>
        <v>A</v>
      </c>
      <c r="R7" s="164" cm="1">
        <f t="array" ref="R7">_xlfn.XLOOKUP(1,(LSM!$A$2:$A$370=R$4)*(LSM!$T$2:$T$370=R$5)*(LSM!$B$2:$B$370=$D7),LSM!$P$2:$P$370,"")</f>
        <v>4.1365999999999996</v>
      </c>
      <c r="S7" s="167" t="str" cm="1">
        <f t="array" ref="S7">_xlfn.XLOOKUP(1,(LSM!$A$2:$A$370=R$4)*(LSM!$T$2:$T$370=R$5)*(LSM!$B$2:$B$370=$D7),LSM!$Q$2:$Q$370,"")</f>
        <v>A</v>
      </c>
      <c r="T7" s="164" cm="1">
        <f t="array" ref="T7">_xlfn.XLOOKUP(1,(LSM!$A$2:$A$370=T$4)*(LSM!$T$2:$T$370=T$5)*(LSM!$B$2:$B$370=$D7),LSM!$R$2:$R$370,"")</f>
        <v>85.187799999999996</v>
      </c>
      <c r="U7" s="167" t="str" cm="1">
        <f t="array" ref="U7">_xlfn.XLOOKUP(1,(LSM!$A$2:$A$370=T$4)*(LSM!$T$2:$T$370=T$5)*(LSM!$B$2:$B$370=$D7),LSM!$S$2:$S$370,"")</f>
        <v>B-D</v>
      </c>
    </row>
    <row r="8" spans="1:21" x14ac:dyDescent="0.3">
      <c r="A8" s="31" t="str">
        <f t="shared" si="0"/>
        <v>Great Heart HT-7720TRE</v>
      </c>
      <c r="B8" s="131" t="str">
        <f t="shared" si="1"/>
        <v>TRE</v>
      </c>
      <c r="C8" s="131" t="str">
        <f t="shared" si="2"/>
        <v>TRE</v>
      </c>
      <c r="D8" s="273" t="s">
        <v>298</v>
      </c>
      <c r="E8" s="176" cm="1">
        <f t="array" ref="E8">_xlfn.XLOOKUP(1,(LSM!$A$2:$A$370=E$4)*(LSM!$T$2:$T$370=E$5)*(LSM!$B$2:$B$370=$D8),LSM!$C$2:$C$370,"")</f>
        <v>274.01</v>
      </c>
      <c r="F8" s="177" t="str" cm="1">
        <f t="array" ref="F8">_xlfn.XLOOKUP(1,(LSM!$A$2:$A$370=E$4)*(LSM!$T$2:$T$370=E$5)*(LSM!$B$2:$B$370=$D8),LSM!$D$2:$D$370,"")</f>
        <v>A</v>
      </c>
      <c r="G8" s="163" cm="1">
        <f t="array" ref="G8">_xlfn.XLOOKUP(1,(LSM!$A$2:$A$370=G$4)*(LSM!$T$2:$T$370=G$5)*(LSM!$B$2:$B$370=$D8),LSM!$E$2:$E$370,"")</f>
        <v>13.9</v>
      </c>
      <c r="H8" s="177" t="str" cm="1">
        <f t="array" ref="H8">_xlfn.XLOOKUP(1,(LSM!$A$2:$A$370=G$4)*(LSM!$T$2:$T$370=G$5)*(LSM!$B$2:$B$370=$D8),LSM!$F$2:$F$370,"")</f>
        <v>E</v>
      </c>
      <c r="I8" s="57" cm="1">
        <f t="array" ref="I8">_xlfn.XLOOKUP(1,(LSM!$A$2:$A$370=I$4)*(LSM!$T$2:$T$370=I$5)*(LSM!$B$2:$B$370=$D8),LSM!$L$2:$L$370,"")</f>
        <v>59.866700000000002</v>
      </c>
      <c r="J8" s="56" t="str" cm="1">
        <f t="array" ref="J8">_xlfn.XLOOKUP(1,(LSM!$A$2:$A$370=I$4)*(LSM!$T$2:$T$370=I$5)*(LSM!$B$2:$B$370=$D8),LSM!$M$2:$M$370,"")</f>
        <v>BC</v>
      </c>
      <c r="K8" s="176" cm="1">
        <f t="array" ref="K8">_xlfn.XLOOKUP(1,(LSM!$A$2:$A$370=K$4)*(LSM!$T$2:$T$370=K$5)*(LSM!$B$2:$B$370=$D8),LSM!$G$2:$G$370,"")</f>
        <v>105.67</v>
      </c>
      <c r="L8" s="177" t="str" cm="1">
        <f t="array" ref="L8">_xlfn.XLOOKUP(1,(LSM!$A$2:$A$370=K$4)*(LSM!$T$2:$T$370=K$5)*(LSM!$B$2:$B$370=$D8),LSM!$H$2:$H$370,"")</f>
        <v>A</v>
      </c>
      <c r="M8" s="176" cm="1">
        <f t="array" ref="M8">_xlfn.XLOOKUP(1,(LSM!$A$2:$A$370=M$4)*(LSM!$T$2:$T$370=M$5)*(LSM!$B$2:$B$370=$D8),LSM!$I$2:$I$370,"")</f>
        <v>47.333300000000001</v>
      </c>
      <c r="N8" s="56" t="str" cm="1">
        <f t="array" ref="N8">_xlfn.XLOOKUP(1,(LSM!$A$2:$A$370=M$4)*(LSM!$T$2:$T$370=M$5)*(LSM!$B$2:$B$370=$D8),LSM!$J$2:$J$370,"")</f>
        <v>A</v>
      </c>
      <c r="O8" s="176" cm="1">
        <f t="array" ref="O8">_xlfn.XLOOKUP(1,(LSM!$A$2:$A$370=O$4)*(LSM!$T$2:$T$370=O$5)*(LSM!$B$2:$B$370=$D8),LSM!$K$2:$K$370,"")</f>
        <v>0.29498525069999998</v>
      </c>
      <c r="P8" s="163" cm="1">
        <f t="array" ref="P8">_xlfn.XLOOKUP(1,(LSM!$A$2:$A$370=P$4)*(LSM!$T$2:$T$370=P$5)*(LSM!$B$2:$B$370=$D8),LSM!$N$2:$N$370,"")</f>
        <v>10.8308</v>
      </c>
      <c r="Q8" s="177" t="str" cm="1">
        <f t="array" ref="Q8">_xlfn.XLOOKUP(1,(LSM!$A$2:$A$370=P$4)*(LSM!$T$2:$T$370=P$5)*(LSM!$B$2:$B$370=$D8),LSM!$O$2:$O$370,"")</f>
        <v>A</v>
      </c>
      <c r="R8" s="163" cm="1">
        <f t="array" ref="R8">_xlfn.XLOOKUP(1,(LSM!$A$2:$A$370=R$4)*(LSM!$T$2:$T$370=R$5)*(LSM!$B$2:$B$370=$D8),LSM!$P$2:$P$370,"")</f>
        <v>4.2736999999999998</v>
      </c>
      <c r="S8" s="56" t="str" cm="1">
        <f t="array" ref="S8">_xlfn.XLOOKUP(1,(LSM!$A$2:$A$370=R$4)*(LSM!$T$2:$T$370=R$5)*(LSM!$B$2:$B$370=$D8),LSM!$Q$2:$Q$370,"")</f>
        <v>A</v>
      </c>
      <c r="T8" s="163" cm="1">
        <f t="array" ref="T8">_xlfn.XLOOKUP(1,(LSM!$A$2:$A$370=T$4)*(LSM!$T$2:$T$370=T$5)*(LSM!$B$2:$B$370=$D8),LSM!$R$2:$R$370,"")</f>
        <v>85.868099999999998</v>
      </c>
      <c r="U8" s="56" t="str" cm="1">
        <f t="array" ref="U8">_xlfn.XLOOKUP(1,(LSM!$A$2:$A$370=T$4)*(LSM!$T$2:$T$370=T$5)*(LSM!$B$2:$B$370=$D8),LSM!$S$2:$S$370,"")</f>
        <v>A-C</v>
      </c>
    </row>
    <row r="9" spans="1:21" x14ac:dyDescent="0.3">
      <c r="A9" s="31" t="str">
        <f t="shared" si="0"/>
        <v>Innvictis A1993T</v>
      </c>
      <c r="B9" s="131" t="str">
        <f t="shared" si="1"/>
        <v>RR</v>
      </c>
      <c r="C9" s="131" t="str">
        <f t="shared" si="2"/>
        <v>TRE</v>
      </c>
      <c r="D9" s="273" t="s">
        <v>134</v>
      </c>
      <c r="E9" s="176" cm="1">
        <f t="array" ref="E9">_xlfn.XLOOKUP(1,(LSM!$A$2:$A$370=E$4)*(LSM!$T$2:$T$370=E$5)*(LSM!$B$2:$B$370=$D9),LSM!$C$2:$C$370,"")</f>
        <v>273.69</v>
      </c>
      <c r="F9" s="177" t="str" cm="1">
        <f t="array" ref="F9">_xlfn.XLOOKUP(1,(LSM!$A$2:$A$370=E$4)*(LSM!$T$2:$T$370=E$5)*(LSM!$B$2:$B$370=$D9),LSM!$D$2:$D$370,"")</f>
        <v>A</v>
      </c>
      <c r="G9" s="163" cm="1">
        <f t="array" ref="G9">_xlfn.XLOOKUP(1,(LSM!$A$2:$A$370=G$4)*(LSM!$T$2:$T$370=G$5)*(LSM!$B$2:$B$370=$D9),LSM!$E$2:$E$370,"")</f>
        <v>15.7333</v>
      </c>
      <c r="H9" s="177" t="str" cm="1">
        <f t="array" ref="H9">_xlfn.XLOOKUP(1,(LSM!$A$2:$A$370=G$4)*(LSM!$T$2:$T$370=G$5)*(LSM!$B$2:$B$370=$D9),LSM!$F$2:$F$370,"")</f>
        <v>BC</v>
      </c>
      <c r="I9" s="57" cm="1">
        <f t="array" ref="I9">_xlfn.XLOOKUP(1,(LSM!$A$2:$A$370=I$4)*(LSM!$T$2:$T$370=I$5)*(LSM!$B$2:$B$370=$D9),LSM!$L$2:$L$370,"")</f>
        <v>58.866700000000002</v>
      </c>
      <c r="J9" s="56" t="str" cm="1">
        <f t="array" ref="J9">_xlfn.XLOOKUP(1,(LSM!$A$2:$A$370=I$4)*(LSM!$T$2:$T$370=I$5)*(LSM!$B$2:$B$370=$D9),LSM!$M$2:$M$370,"")</f>
        <v>C-E</v>
      </c>
      <c r="K9" s="176" cm="1">
        <f t="array" ref="K9">_xlfn.XLOOKUP(1,(LSM!$A$2:$A$370=K$4)*(LSM!$T$2:$T$370=K$5)*(LSM!$B$2:$B$370=$D9),LSM!$G$2:$G$370,"")</f>
        <v>111.67</v>
      </c>
      <c r="L9" s="177" t="str" cm="1">
        <f t="array" ref="L9">_xlfn.XLOOKUP(1,(LSM!$A$2:$A$370=K$4)*(LSM!$T$2:$T$370=K$5)*(LSM!$B$2:$B$370=$D9),LSM!$H$2:$H$370,"")</f>
        <v>A</v>
      </c>
      <c r="M9" s="176" cm="1">
        <f t="array" ref="M9">_xlfn.XLOOKUP(1,(LSM!$A$2:$A$370=M$4)*(LSM!$T$2:$T$370=M$5)*(LSM!$B$2:$B$370=$D9),LSM!$I$2:$I$370,"")</f>
        <v>46.666699999999999</v>
      </c>
      <c r="N9" s="56" t="str" cm="1">
        <f t="array" ref="N9">_xlfn.XLOOKUP(1,(LSM!$A$2:$A$370=M$4)*(LSM!$T$2:$T$370=M$5)*(LSM!$B$2:$B$370=$D9),LSM!$J$2:$J$370,"")</f>
        <v>A</v>
      </c>
      <c r="O9" s="176" cm="1">
        <f t="array" ref="O9">_xlfn.XLOOKUP(1,(LSM!$A$2:$A$370=O$4)*(LSM!$T$2:$T$370=O$5)*(LSM!$B$2:$B$370=$D9),LSM!$K$2:$K$370,"")</f>
        <v>0</v>
      </c>
      <c r="P9" s="163" cm="1">
        <f t="array" ref="P9">_xlfn.XLOOKUP(1,(LSM!$A$2:$A$370=P$4)*(LSM!$T$2:$T$370=P$5)*(LSM!$B$2:$B$370=$D9),LSM!$N$2:$N$370,"")</f>
        <v>10.5326</v>
      </c>
      <c r="Q9" s="177" t="str" cm="1">
        <f t="array" ref="Q9">_xlfn.XLOOKUP(1,(LSM!$A$2:$A$370=P$4)*(LSM!$T$2:$T$370=P$5)*(LSM!$B$2:$B$370=$D9),LSM!$O$2:$O$370,"")</f>
        <v>A</v>
      </c>
      <c r="R9" s="163" cm="1">
        <f t="array" ref="R9">_xlfn.XLOOKUP(1,(LSM!$A$2:$A$370=R$4)*(LSM!$T$2:$T$370=R$5)*(LSM!$B$2:$B$370=$D9),LSM!$P$2:$P$370,"")</f>
        <v>4.4678000000000004</v>
      </c>
      <c r="S9" s="56" t="str" cm="1">
        <f t="array" ref="S9">_xlfn.XLOOKUP(1,(LSM!$A$2:$A$370=R$4)*(LSM!$T$2:$T$370=R$5)*(LSM!$B$2:$B$370=$D9),LSM!$Q$2:$Q$370,"")</f>
        <v>A</v>
      </c>
      <c r="T9" s="163" cm="1">
        <f t="array" ref="T9">_xlfn.XLOOKUP(1,(LSM!$A$2:$A$370=T$4)*(LSM!$T$2:$T$370=T$5)*(LSM!$B$2:$B$370=$D9),LSM!$R$2:$R$370,"")</f>
        <v>85.148399999999995</v>
      </c>
      <c r="U9" s="56" t="str" cm="1">
        <f t="array" ref="U9">_xlfn.XLOOKUP(1,(LSM!$A$2:$A$370=T$4)*(LSM!$T$2:$T$370=T$5)*(LSM!$B$2:$B$370=$D9),LSM!$S$2:$S$370,"")</f>
        <v>B-D</v>
      </c>
    </row>
    <row r="10" spans="1:21" x14ac:dyDescent="0.3">
      <c r="A10" s="31" t="str">
        <f t="shared" si="0"/>
        <v>Dekalb DKC68-35</v>
      </c>
      <c r="B10" s="131" t="str">
        <f t="shared" si="1"/>
        <v>RR</v>
      </c>
      <c r="C10" s="131" t="str">
        <f t="shared" si="2"/>
        <v>GENVT2P</v>
      </c>
      <c r="D10" s="273" t="s">
        <v>296</v>
      </c>
      <c r="E10" s="178" cm="1">
        <f t="array" ref="E10">_xlfn.XLOOKUP(1,(LSM!$A$2:$A$370=E$4)*(LSM!$T$2:$T$370=E$5)*(LSM!$B$2:$B$370=$D10),LSM!$C$2:$C$370,"")</f>
        <v>268.23</v>
      </c>
      <c r="F10" s="179" t="str" cm="1">
        <f t="array" ref="F10">_xlfn.XLOOKUP(1,(LSM!$A$2:$A$370=E$4)*(LSM!$T$2:$T$370=E$5)*(LSM!$B$2:$B$370=$D10),LSM!$D$2:$D$370,"")</f>
        <v>A</v>
      </c>
      <c r="G10" s="164" cm="1">
        <f t="array" ref="G10">_xlfn.XLOOKUP(1,(LSM!$A$2:$A$370=G$4)*(LSM!$T$2:$T$370=G$5)*(LSM!$B$2:$B$370=$D10),LSM!$E$2:$E$370,"")</f>
        <v>15.666700000000001</v>
      </c>
      <c r="H10" s="179" t="str" cm="1">
        <f t="array" ref="H10">_xlfn.XLOOKUP(1,(LSM!$A$2:$A$370=G$4)*(LSM!$T$2:$T$370=G$5)*(LSM!$B$2:$B$370=$D10),LSM!$F$2:$F$370,"")</f>
        <v>BC</v>
      </c>
      <c r="I10" s="102" cm="1">
        <f t="array" ref="I10">_xlfn.XLOOKUP(1,(LSM!$A$2:$A$370=I$4)*(LSM!$T$2:$T$370=I$5)*(LSM!$B$2:$B$370=$D10),LSM!$L$2:$L$370,"")</f>
        <v>60.566699999999997</v>
      </c>
      <c r="J10" s="167" t="str" cm="1">
        <f t="array" ref="J10">_xlfn.XLOOKUP(1,(LSM!$A$2:$A$370=I$4)*(LSM!$T$2:$T$370=I$5)*(LSM!$B$2:$B$370=$D10),LSM!$M$2:$M$370,"")</f>
        <v>AB</v>
      </c>
      <c r="K10" s="178" cm="1">
        <f t="array" ref="K10">_xlfn.XLOOKUP(1,(LSM!$A$2:$A$370=K$4)*(LSM!$T$2:$T$370=K$5)*(LSM!$B$2:$B$370=$D10),LSM!$G$2:$G$370,"")</f>
        <v>105</v>
      </c>
      <c r="L10" s="179" t="str" cm="1">
        <f t="array" ref="L10">_xlfn.XLOOKUP(1,(LSM!$A$2:$A$370=K$4)*(LSM!$T$2:$T$370=K$5)*(LSM!$B$2:$B$370=$D10),LSM!$H$2:$H$370,"")</f>
        <v>A</v>
      </c>
      <c r="M10" s="178" cm="1">
        <f t="array" ref="M10">_xlfn.XLOOKUP(1,(LSM!$A$2:$A$370=M$4)*(LSM!$T$2:$T$370=M$5)*(LSM!$B$2:$B$370=$D10),LSM!$I$2:$I$370,"")</f>
        <v>44</v>
      </c>
      <c r="N10" s="167" t="str" cm="1">
        <f t="array" ref="N10">_xlfn.XLOOKUP(1,(LSM!$A$2:$A$370=M$4)*(LSM!$T$2:$T$370=M$5)*(LSM!$B$2:$B$370=$D10),LSM!$J$2:$J$370,"")</f>
        <v>A</v>
      </c>
      <c r="O10" s="178" cm="1">
        <f t="array" ref="O10">_xlfn.XLOOKUP(1,(LSM!$A$2:$A$370=O$4)*(LSM!$T$2:$T$370=O$5)*(LSM!$B$2:$B$370=$D10),LSM!$K$2:$K$370,"")</f>
        <v>0</v>
      </c>
      <c r="P10" s="164" cm="1">
        <f t="array" ref="P10">_xlfn.XLOOKUP(1,(LSM!$A$2:$A$370=P$4)*(LSM!$T$2:$T$370=P$5)*(LSM!$B$2:$B$370=$D10),LSM!$N$2:$N$370,"")</f>
        <v>10.682499999999999</v>
      </c>
      <c r="Q10" s="179" t="str" cm="1">
        <f t="array" ref="Q10">_xlfn.XLOOKUP(1,(LSM!$A$2:$A$370=P$4)*(LSM!$T$2:$T$370=P$5)*(LSM!$B$2:$B$370=$D10),LSM!$O$2:$O$370,"")</f>
        <v>A</v>
      </c>
      <c r="R10" s="164" cm="1">
        <f t="array" ref="R10">_xlfn.XLOOKUP(1,(LSM!$A$2:$A$370=R$4)*(LSM!$T$2:$T$370=R$5)*(LSM!$B$2:$B$370=$D10),LSM!$P$2:$P$370,"")</f>
        <v>4.2153999999999998</v>
      </c>
      <c r="S10" s="167" t="str" cm="1">
        <f t="array" ref="S10">_xlfn.XLOOKUP(1,(LSM!$A$2:$A$370=R$4)*(LSM!$T$2:$T$370=R$5)*(LSM!$B$2:$B$370=$D10),LSM!$Q$2:$Q$370,"")</f>
        <v>A</v>
      </c>
      <c r="T10" s="164" cm="1">
        <f t="array" ref="T10">_xlfn.XLOOKUP(1,(LSM!$A$2:$A$370=T$4)*(LSM!$T$2:$T$370=T$5)*(LSM!$B$2:$B$370=$D10),LSM!$R$2:$R$370,"")</f>
        <v>85.944999999999993</v>
      </c>
      <c r="U10" s="167" t="str" cm="1">
        <f t="array" ref="U10">_xlfn.XLOOKUP(1,(LSM!$A$2:$A$370=T$4)*(LSM!$T$2:$T$370=T$5)*(LSM!$B$2:$B$370=$D10),LSM!$S$2:$S$370,"")</f>
        <v>AB</v>
      </c>
    </row>
    <row r="11" spans="1:21" x14ac:dyDescent="0.3">
      <c r="A11" s="31" t="str">
        <f t="shared" si="0"/>
        <v>Gateway 3919TRE</v>
      </c>
      <c r="B11" s="131" t="str">
        <f t="shared" si="1"/>
        <v>RR</v>
      </c>
      <c r="C11" s="131" t="str">
        <f t="shared" si="2"/>
        <v>TRE</v>
      </c>
      <c r="D11" s="273" t="s">
        <v>297</v>
      </c>
      <c r="E11" s="176" cm="1">
        <f t="array" ref="E11">_xlfn.XLOOKUP(1,(LSM!$A$2:$A$370=E$4)*(LSM!$T$2:$T$370=E$5)*(LSM!$B$2:$B$370=$D11),LSM!$C$2:$C$370,"")</f>
        <v>266.87</v>
      </c>
      <c r="F11" s="177" t="str" cm="1">
        <f t="array" ref="F11">_xlfn.XLOOKUP(1,(LSM!$A$2:$A$370=E$4)*(LSM!$T$2:$T$370=E$5)*(LSM!$B$2:$B$370=$D11),LSM!$D$2:$D$370,"")</f>
        <v>A</v>
      </c>
      <c r="G11" s="163" cm="1">
        <f t="array" ref="G11">_xlfn.XLOOKUP(1,(LSM!$A$2:$A$370=G$4)*(LSM!$T$2:$T$370=G$5)*(LSM!$B$2:$B$370=$D11),LSM!$E$2:$E$370,"")</f>
        <v>16.066700000000001</v>
      </c>
      <c r="H11" s="177" t="str" cm="1">
        <f t="array" ref="H11">_xlfn.XLOOKUP(1,(LSM!$A$2:$A$370=G$4)*(LSM!$T$2:$T$370=G$5)*(LSM!$B$2:$B$370=$D11),LSM!$F$2:$F$370,"")</f>
        <v>AB</v>
      </c>
      <c r="I11" s="57" cm="1">
        <f t="array" ref="I11">_xlfn.XLOOKUP(1,(LSM!$A$2:$A$370=I$4)*(LSM!$T$2:$T$370=I$5)*(LSM!$B$2:$B$370=$D11),LSM!$L$2:$L$370,"")</f>
        <v>58.3</v>
      </c>
      <c r="J11" s="56" t="str" cm="1">
        <f t="array" ref="J11">_xlfn.XLOOKUP(1,(LSM!$A$2:$A$370=I$4)*(LSM!$T$2:$T$370=I$5)*(LSM!$B$2:$B$370=$D11),LSM!$M$2:$M$370,"")</f>
        <v>DE</v>
      </c>
      <c r="K11" s="176" cm="1">
        <f t="array" ref="K11">_xlfn.XLOOKUP(1,(LSM!$A$2:$A$370=K$4)*(LSM!$T$2:$T$370=K$5)*(LSM!$B$2:$B$370=$D11),LSM!$G$2:$G$370,"")</f>
        <v>114</v>
      </c>
      <c r="L11" s="177" t="str" cm="1">
        <f t="array" ref="L11">_xlfn.XLOOKUP(1,(LSM!$A$2:$A$370=K$4)*(LSM!$T$2:$T$370=K$5)*(LSM!$B$2:$B$370=$D11),LSM!$H$2:$H$370,"")</f>
        <v>A</v>
      </c>
      <c r="M11" s="176" cm="1">
        <f t="array" ref="M11">_xlfn.XLOOKUP(1,(LSM!$A$2:$A$370=M$4)*(LSM!$T$2:$T$370=M$5)*(LSM!$B$2:$B$370=$D11),LSM!$I$2:$I$370,"")</f>
        <v>44.666699999999999</v>
      </c>
      <c r="N11" s="56" t="str" cm="1">
        <f t="array" ref="N11">_xlfn.XLOOKUP(1,(LSM!$A$2:$A$370=M$4)*(LSM!$T$2:$T$370=M$5)*(LSM!$B$2:$B$370=$D11),LSM!$J$2:$J$370,"")</f>
        <v>A</v>
      </c>
      <c r="O11" s="176" cm="1">
        <f t="array" ref="O11">_xlfn.XLOOKUP(1,(LSM!$A$2:$A$370=O$4)*(LSM!$T$2:$T$370=O$5)*(LSM!$B$2:$B$370=$D11),LSM!$K$2:$K$370,"")</f>
        <v>0.56980056980000005</v>
      </c>
      <c r="P11" s="163" cm="1">
        <f t="array" ref="P11">_xlfn.XLOOKUP(1,(LSM!$A$2:$A$370=P$4)*(LSM!$T$2:$T$370=P$5)*(LSM!$B$2:$B$370=$D11),LSM!$N$2:$N$370,"")</f>
        <v>10.7692</v>
      </c>
      <c r="Q11" s="177" t="str" cm="1">
        <f t="array" ref="Q11">_xlfn.XLOOKUP(1,(LSM!$A$2:$A$370=P$4)*(LSM!$T$2:$T$370=P$5)*(LSM!$B$2:$B$370=$D11),LSM!$O$2:$O$370,"")</f>
        <v>A</v>
      </c>
      <c r="R11" s="163" cm="1">
        <f t="array" ref="R11">_xlfn.XLOOKUP(1,(LSM!$A$2:$A$370=R$4)*(LSM!$T$2:$T$370=R$5)*(LSM!$B$2:$B$370=$D11),LSM!$P$2:$P$370,"")</f>
        <v>4.4401999999999999</v>
      </c>
      <c r="S11" s="56" t="str" cm="1">
        <f t="array" ref="S11">_xlfn.XLOOKUP(1,(LSM!$A$2:$A$370=R$4)*(LSM!$T$2:$T$370=R$5)*(LSM!$B$2:$B$370=$D11),LSM!$Q$2:$Q$370,"")</f>
        <v>A</v>
      </c>
      <c r="T11" s="163" cm="1">
        <f t="array" ref="T11">_xlfn.XLOOKUP(1,(LSM!$A$2:$A$370=T$4)*(LSM!$T$2:$T$370=T$5)*(LSM!$B$2:$B$370=$D11),LSM!$R$2:$R$370,"")</f>
        <v>85.818799999999996</v>
      </c>
      <c r="U11" s="56" t="str" cm="1">
        <f t="array" ref="U11">_xlfn.XLOOKUP(1,(LSM!$A$2:$A$370=T$4)*(LSM!$T$2:$T$370=T$5)*(LSM!$B$2:$B$370=$D11),LSM!$S$2:$S$370,"")</f>
        <v>A-C</v>
      </c>
    </row>
    <row r="12" spans="1:21" x14ac:dyDescent="0.3">
      <c r="A12" s="31" t="str">
        <f t="shared" si="0"/>
        <v>Innvictis A1792T</v>
      </c>
      <c r="B12" s="131" t="str">
        <f t="shared" si="1"/>
        <v>RR</v>
      </c>
      <c r="C12" s="131" t="str">
        <f t="shared" si="2"/>
        <v>TRE</v>
      </c>
      <c r="D12" s="273" t="s">
        <v>133</v>
      </c>
      <c r="E12" s="178" cm="1">
        <f t="array" ref="E12">_xlfn.XLOOKUP(1,(LSM!$A$2:$A$370=E$4)*(LSM!$T$2:$T$370=E$5)*(LSM!$B$2:$B$370=$D12),LSM!$C$2:$C$370,"")</f>
        <v>259.51</v>
      </c>
      <c r="F12" s="179" t="str" cm="1">
        <f t="array" ref="F12">_xlfn.XLOOKUP(1,(LSM!$A$2:$A$370=E$4)*(LSM!$T$2:$T$370=E$5)*(LSM!$B$2:$B$370=$D12),LSM!$D$2:$D$370,"")</f>
        <v>A</v>
      </c>
      <c r="G12" s="164" cm="1">
        <f t="array" ref="G12">_xlfn.XLOOKUP(1,(LSM!$A$2:$A$370=G$4)*(LSM!$T$2:$T$370=G$5)*(LSM!$B$2:$B$370=$D12),LSM!$E$2:$E$370,"")</f>
        <v>16.133299999999998</v>
      </c>
      <c r="H12" s="179" t="str" cm="1">
        <f t="array" ref="H12">_xlfn.XLOOKUP(1,(LSM!$A$2:$A$370=G$4)*(LSM!$T$2:$T$370=G$5)*(LSM!$B$2:$B$370=$D12),LSM!$F$2:$F$370,"")</f>
        <v>AB</v>
      </c>
      <c r="I12" s="102" cm="1">
        <f t="array" ref="I12">_xlfn.XLOOKUP(1,(LSM!$A$2:$A$370=I$4)*(LSM!$T$2:$T$370=I$5)*(LSM!$B$2:$B$370=$D12),LSM!$L$2:$L$370,"")</f>
        <v>61.4</v>
      </c>
      <c r="J12" s="167" t="str" cm="1">
        <f t="array" ref="J12">_xlfn.XLOOKUP(1,(LSM!$A$2:$A$370=I$4)*(LSM!$T$2:$T$370=I$5)*(LSM!$B$2:$B$370=$D12),LSM!$M$2:$M$370,"")</f>
        <v>A</v>
      </c>
      <c r="K12" s="178" cm="1">
        <f t="array" ref="K12">_xlfn.XLOOKUP(1,(LSM!$A$2:$A$370=K$4)*(LSM!$T$2:$T$370=K$5)*(LSM!$B$2:$B$370=$D12),LSM!$G$2:$G$370,"")</f>
        <v>108</v>
      </c>
      <c r="L12" s="179" t="str" cm="1">
        <f t="array" ref="L12">_xlfn.XLOOKUP(1,(LSM!$A$2:$A$370=K$4)*(LSM!$T$2:$T$370=K$5)*(LSM!$B$2:$B$370=$D12),LSM!$H$2:$H$370,"")</f>
        <v>A</v>
      </c>
      <c r="M12" s="178" cm="1">
        <f t="array" ref="M12">_xlfn.XLOOKUP(1,(LSM!$A$2:$A$370=M$4)*(LSM!$T$2:$T$370=M$5)*(LSM!$B$2:$B$370=$D12),LSM!$I$2:$I$370,"")</f>
        <v>48.333300000000001</v>
      </c>
      <c r="N12" s="167" t="str" cm="1">
        <f t="array" ref="N12">_xlfn.XLOOKUP(1,(LSM!$A$2:$A$370=M$4)*(LSM!$T$2:$T$370=M$5)*(LSM!$B$2:$B$370=$D12),LSM!$J$2:$J$370,"")</f>
        <v>A</v>
      </c>
      <c r="O12" s="178" cm="1">
        <f t="array" ref="O12">_xlfn.XLOOKUP(1,(LSM!$A$2:$A$370=O$4)*(LSM!$T$2:$T$370=O$5)*(LSM!$B$2:$B$370=$D12),LSM!$K$2:$K$370,"")</f>
        <v>0.29239766080000001</v>
      </c>
      <c r="P12" s="164" cm="1">
        <f t="array" ref="P12">_xlfn.XLOOKUP(1,(LSM!$A$2:$A$370=P$4)*(LSM!$T$2:$T$370=P$5)*(LSM!$B$2:$B$370=$D12),LSM!$N$2:$N$370,"")</f>
        <v>11.3962</v>
      </c>
      <c r="Q12" s="179" t="str" cm="1">
        <f t="array" ref="Q12">_xlfn.XLOOKUP(1,(LSM!$A$2:$A$370=P$4)*(LSM!$T$2:$T$370=P$5)*(LSM!$B$2:$B$370=$D12),LSM!$O$2:$O$370,"")</f>
        <v>A</v>
      </c>
      <c r="R12" s="164" cm="1">
        <f t="array" ref="R12">_xlfn.XLOOKUP(1,(LSM!$A$2:$A$370=R$4)*(LSM!$T$2:$T$370=R$5)*(LSM!$B$2:$B$370=$D12),LSM!$P$2:$P$370,"")</f>
        <v>4.5308999999999999</v>
      </c>
      <c r="S12" s="167" t="str" cm="1">
        <f t="array" ref="S12">_xlfn.XLOOKUP(1,(LSM!$A$2:$A$370=R$4)*(LSM!$T$2:$T$370=R$5)*(LSM!$B$2:$B$370=$D12),LSM!$Q$2:$Q$370,"")</f>
        <v>A</v>
      </c>
      <c r="T12" s="164" cm="1">
        <f t="array" ref="T12">_xlfn.XLOOKUP(1,(LSM!$A$2:$A$370=T$4)*(LSM!$T$2:$T$370=T$5)*(LSM!$B$2:$B$370=$D12),LSM!$R$2:$R$370,"")</f>
        <v>85.755700000000004</v>
      </c>
      <c r="U12" s="167" t="str" cm="1">
        <f t="array" ref="U12">_xlfn.XLOOKUP(1,(LSM!$A$2:$A$370=T$4)*(LSM!$T$2:$T$370=T$5)*(LSM!$B$2:$B$370=$D12),LSM!$S$2:$S$370,"")</f>
        <v>BC</v>
      </c>
    </row>
    <row r="13" spans="1:21" x14ac:dyDescent="0.3">
      <c r="A13" s="31" t="str">
        <f t="shared" si="0"/>
        <v>Dekalb DKC 119-30</v>
      </c>
      <c r="B13" s="131" t="str">
        <f t="shared" si="1"/>
        <v>RR</v>
      </c>
      <c r="C13" s="131" t="str">
        <f t="shared" si="2"/>
        <v>VT4P</v>
      </c>
      <c r="D13" s="273" t="s">
        <v>201</v>
      </c>
      <c r="E13" s="176" cm="1">
        <f t="array" ref="E13">_xlfn.XLOOKUP(1,(LSM!$A$2:$A$370=E$4)*(LSM!$T$2:$T$370=E$5)*(LSM!$B$2:$B$370=$D13),LSM!$C$2:$C$370,"")</f>
        <v>257.95999999999998</v>
      </c>
      <c r="F13" s="177" t="str" cm="1">
        <f t="array" ref="F13">_xlfn.XLOOKUP(1,(LSM!$A$2:$A$370=E$4)*(LSM!$T$2:$T$370=E$5)*(LSM!$B$2:$B$370=$D13),LSM!$D$2:$D$370,"")</f>
        <v>A</v>
      </c>
      <c r="G13" s="163" cm="1">
        <f t="array" ref="G13">_xlfn.XLOOKUP(1,(LSM!$A$2:$A$370=G$4)*(LSM!$T$2:$T$370=G$5)*(LSM!$B$2:$B$370=$D13),LSM!$E$2:$E$370,"")</f>
        <v>16.966699999999999</v>
      </c>
      <c r="H13" s="177" t="str" cm="1">
        <f t="array" ref="H13">_xlfn.XLOOKUP(1,(LSM!$A$2:$A$370=G$4)*(LSM!$T$2:$T$370=G$5)*(LSM!$B$2:$B$370=$D13),LSM!$F$2:$F$370,"")</f>
        <v>A</v>
      </c>
      <c r="I13" s="57" cm="1">
        <f t="array" ref="I13">_xlfn.XLOOKUP(1,(LSM!$A$2:$A$370=I$4)*(LSM!$T$2:$T$370=I$5)*(LSM!$B$2:$B$370=$D13),LSM!$L$2:$L$370,"")</f>
        <v>59.6</v>
      </c>
      <c r="J13" s="56" t="str" cm="1">
        <f t="array" ref="J13">_xlfn.XLOOKUP(1,(LSM!$A$2:$A$370=I$4)*(LSM!$T$2:$T$370=I$5)*(LSM!$B$2:$B$370=$D13),LSM!$M$2:$M$370,"")</f>
        <v>B-D</v>
      </c>
      <c r="K13" s="176" cm="1">
        <f t="array" ref="K13">_xlfn.XLOOKUP(1,(LSM!$A$2:$A$370=K$4)*(LSM!$T$2:$T$370=K$5)*(LSM!$B$2:$B$370=$D13),LSM!$G$2:$G$370,"")</f>
        <v>111.33</v>
      </c>
      <c r="L13" s="177" t="str" cm="1">
        <f t="array" ref="L13">_xlfn.XLOOKUP(1,(LSM!$A$2:$A$370=K$4)*(LSM!$T$2:$T$370=K$5)*(LSM!$B$2:$B$370=$D13),LSM!$H$2:$H$370,"")</f>
        <v>A</v>
      </c>
      <c r="M13" s="176" cm="1">
        <f t="array" ref="M13">_xlfn.XLOOKUP(1,(LSM!$A$2:$A$370=M$4)*(LSM!$T$2:$T$370=M$5)*(LSM!$B$2:$B$370=$D13),LSM!$I$2:$I$370,"")</f>
        <v>47.666699999999999</v>
      </c>
      <c r="N13" s="56" t="str" cm="1">
        <f t="array" ref="N13">_xlfn.XLOOKUP(1,(LSM!$A$2:$A$370=M$4)*(LSM!$T$2:$T$370=M$5)*(LSM!$B$2:$B$370=$D13),LSM!$J$2:$J$370,"")</f>
        <v>A</v>
      </c>
      <c r="O13" s="176" cm="1">
        <f t="array" ref="O13">_xlfn.XLOOKUP(1,(LSM!$A$2:$A$370=O$4)*(LSM!$T$2:$T$370=O$5)*(LSM!$B$2:$B$370=$D13),LSM!$K$2:$K$370,"")</f>
        <v>0.56022408960000003</v>
      </c>
      <c r="P13" s="163" cm="1">
        <f t="array" ref="P13">_xlfn.XLOOKUP(1,(LSM!$A$2:$A$370=P$4)*(LSM!$T$2:$T$370=P$5)*(LSM!$B$2:$B$370=$D13),LSM!$N$2:$N$370,"")</f>
        <v>10.883599999999999</v>
      </c>
      <c r="Q13" s="177" t="str" cm="1">
        <f t="array" ref="Q13">_xlfn.XLOOKUP(1,(LSM!$A$2:$A$370=P$4)*(LSM!$T$2:$T$370=P$5)*(LSM!$B$2:$B$370=$D13),LSM!$O$2:$O$370,"")</f>
        <v>A</v>
      </c>
      <c r="R13" s="163" cm="1">
        <f t="array" ref="R13">_xlfn.XLOOKUP(1,(LSM!$A$2:$A$370=R$4)*(LSM!$T$2:$T$370=R$5)*(LSM!$B$2:$B$370=$D13),LSM!$P$2:$P$370,"")</f>
        <v>4.2587999999999999</v>
      </c>
      <c r="S13" s="56" t="str" cm="1">
        <f t="array" ref="S13">_xlfn.XLOOKUP(1,(LSM!$A$2:$A$370=R$4)*(LSM!$T$2:$T$370=R$5)*(LSM!$B$2:$B$370=$D13),LSM!$Q$2:$Q$370,"")</f>
        <v>A</v>
      </c>
      <c r="T13" s="163" cm="1">
        <f t="array" ref="T13">_xlfn.XLOOKUP(1,(LSM!$A$2:$A$370=T$4)*(LSM!$T$2:$T$370=T$5)*(LSM!$B$2:$B$370=$D13),LSM!$R$2:$R$370,"")</f>
        <v>84.990700000000004</v>
      </c>
      <c r="U13" s="56" t="str" cm="1">
        <f t="array" ref="U13">_xlfn.XLOOKUP(1,(LSM!$A$2:$A$370=T$4)*(LSM!$T$2:$T$370=T$5)*(LSM!$B$2:$B$370=$D13),LSM!$S$2:$S$370,"")</f>
        <v>CD</v>
      </c>
    </row>
    <row r="14" spans="1:21" x14ac:dyDescent="0.3">
      <c r="A14" s="31" t="str">
        <f t="shared" si="0"/>
        <v>Integra 6915 VT2P</v>
      </c>
      <c r="B14" s="131" t="str">
        <f t="shared" si="1"/>
        <v>RR</v>
      </c>
      <c r="C14" s="131" t="str">
        <f t="shared" si="2"/>
        <v>VT2P</v>
      </c>
      <c r="D14" s="273" t="s">
        <v>300</v>
      </c>
      <c r="E14" s="178" cm="1">
        <f t="array" ref="E14">_xlfn.XLOOKUP(1,(LSM!$A$2:$A$370=E$4)*(LSM!$T$2:$T$370=E$5)*(LSM!$B$2:$B$370=$D14),LSM!$C$2:$C$370,"")</f>
        <v>253.43</v>
      </c>
      <c r="F14" s="179" t="str" cm="1">
        <f t="array" ref="F14">_xlfn.XLOOKUP(1,(LSM!$A$2:$A$370=E$4)*(LSM!$T$2:$T$370=E$5)*(LSM!$B$2:$B$370=$D14),LSM!$D$2:$D$370,"")</f>
        <v>A</v>
      </c>
      <c r="G14" s="164" cm="1">
        <f t="array" ref="G14">_xlfn.XLOOKUP(1,(LSM!$A$2:$A$370=G$4)*(LSM!$T$2:$T$370=G$5)*(LSM!$B$2:$B$370=$D14),LSM!$E$2:$E$370,"")</f>
        <v>15.966699999999999</v>
      </c>
      <c r="H14" s="179" t="str" cm="1">
        <f t="array" ref="H14">_xlfn.XLOOKUP(1,(LSM!$A$2:$A$370=G$4)*(LSM!$T$2:$T$370=G$5)*(LSM!$B$2:$B$370=$D14),LSM!$F$2:$F$370,"")</f>
        <v>AB</v>
      </c>
      <c r="I14" s="102" cm="1">
        <f t="array" ref="I14">_xlfn.XLOOKUP(1,(LSM!$A$2:$A$370=I$4)*(LSM!$T$2:$T$370=I$5)*(LSM!$B$2:$B$370=$D14),LSM!$L$2:$L$370,"")</f>
        <v>58.166699999999999</v>
      </c>
      <c r="J14" s="167" t="str" cm="1">
        <f t="array" ref="J14">_xlfn.XLOOKUP(1,(LSM!$A$2:$A$370=I$4)*(LSM!$T$2:$T$370=I$5)*(LSM!$B$2:$B$370=$D14),LSM!$M$2:$M$370,"")</f>
        <v>E</v>
      </c>
      <c r="K14" s="178" cm="1">
        <f t="array" ref="K14">_xlfn.XLOOKUP(1,(LSM!$A$2:$A$370=K$4)*(LSM!$T$2:$T$370=K$5)*(LSM!$B$2:$B$370=$D14),LSM!$G$2:$G$370,"")</f>
        <v>114</v>
      </c>
      <c r="L14" s="179" t="str" cm="1">
        <f t="array" ref="L14">_xlfn.XLOOKUP(1,(LSM!$A$2:$A$370=K$4)*(LSM!$T$2:$T$370=K$5)*(LSM!$B$2:$B$370=$D14),LSM!$H$2:$H$370,"")</f>
        <v>A</v>
      </c>
      <c r="M14" s="178" cm="1">
        <f t="array" ref="M14">_xlfn.XLOOKUP(1,(LSM!$A$2:$A$370=M$4)*(LSM!$T$2:$T$370=M$5)*(LSM!$B$2:$B$370=$D14),LSM!$I$2:$I$370,"")</f>
        <v>45.666699999999999</v>
      </c>
      <c r="N14" s="167" t="str" cm="1">
        <f t="array" ref="N14">_xlfn.XLOOKUP(1,(LSM!$A$2:$A$370=M$4)*(LSM!$T$2:$T$370=M$5)*(LSM!$B$2:$B$370=$D14),LSM!$J$2:$J$370,"")</f>
        <v>A</v>
      </c>
      <c r="O14" s="178" cm="1">
        <f t="array" ref="O14">_xlfn.XLOOKUP(1,(LSM!$A$2:$A$370=O$4)*(LSM!$T$2:$T$370=O$5)*(LSM!$B$2:$B$370=$D14),LSM!$K$2:$K$370,"")</f>
        <v>2.5887056471999998</v>
      </c>
      <c r="P14" s="164" cm="1">
        <f t="array" ref="P14">_xlfn.XLOOKUP(1,(LSM!$A$2:$A$370=P$4)*(LSM!$T$2:$T$370=P$5)*(LSM!$B$2:$B$370=$D14),LSM!$N$2:$N$370,"")</f>
        <v>11.5406</v>
      </c>
      <c r="Q14" s="179" t="str" cm="1">
        <f t="array" ref="Q14">_xlfn.XLOOKUP(1,(LSM!$A$2:$A$370=P$4)*(LSM!$T$2:$T$370=P$5)*(LSM!$B$2:$B$370=$D14),LSM!$O$2:$O$370,"")</f>
        <v>A</v>
      </c>
      <c r="R14" s="164" cm="1">
        <f t="array" ref="R14">_xlfn.XLOOKUP(1,(LSM!$A$2:$A$370=R$4)*(LSM!$T$2:$T$370=R$5)*(LSM!$B$2:$B$370=$D14),LSM!$P$2:$P$370,"")</f>
        <v>4.3802000000000003</v>
      </c>
      <c r="S14" s="167" t="str" cm="1">
        <f t="array" ref="S14">_xlfn.XLOOKUP(1,(LSM!$A$2:$A$370=R$4)*(LSM!$T$2:$T$370=R$5)*(LSM!$B$2:$B$370=$D14),LSM!$Q$2:$Q$370,"")</f>
        <v>A</v>
      </c>
      <c r="T14" s="164" cm="1">
        <f t="array" ref="T14">_xlfn.XLOOKUP(1,(LSM!$A$2:$A$370=T$4)*(LSM!$T$2:$T$370=T$5)*(LSM!$B$2:$B$370=$D14),LSM!$R$2:$R$370,"")</f>
        <v>84.472099999999998</v>
      </c>
      <c r="U14" s="167" t="str" cm="1">
        <f t="array" ref="U14">_xlfn.XLOOKUP(1,(LSM!$A$2:$A$370=T$4)*(LSM!$T$2:$T$370=T$5)*(LSM!$B$2:$B$370=$D14),LSM!$S$2:$S$370,"")</f>
        <v>D</v>
      </c>
    </row>
    <row r="15" spans="1:21" x14ac:dyDescent="0.3">
      <c r="A15" s="31" t="str">
        <f t="shared" si="0"/>
        <v>Pioneer P18216PWE</v>
      </c>
      <c r="B15" s="131" t="str">
        <f t="shared" si="1"/>
        <v>RR, LL, ENL, FOP</v>
      </c>
      <c r="C15" s="131" t="str">
        <f t="shared" si="2"/>
        <v>VT2P, HX1</v>
      </c>
      <c r="D15" s="273" t="s">
        <v>202</v>
      </c>
      <c r="E15" s="178" cm="1">
        <f t="array" ref="E15">_xlfn.XLOOKUP(1,(LSM!$A$2:$A$370=E$4)*(LSM!$T$2:$T$370=E$5)*(LSM!$B$2:$B$370=$D15),LSM!$C$2:$C$370,"")</f>
        <v>251.09</v>
      </c>
      <c r="F15" s="179" t="str" cm="1">
        <f t="array" ref="F15">_xlfn.XLOOKUP(1,(LSM!$A$2:$A$370=E$4)*(LSM!$T$2:$T$370=E$5)*(LSM!$B$2:$B$370=$D15),LSM!$D$2:$D$370,"")</f>
        <v>A</v>
      </c>
      <c r="G15" s="164" cm="1">
        <f t="array" ref="G15">_xlfn.XLOOKUP(1,(LSM!$A$2:$A$370=G$4)*(LSM!$T$2:$T$370=G$5)*(LSM!$B$2:$B$370=$D15),LSM!$E$2:$E$370,"")</f>
        <v>14.7</v>
      </c>
      <c r="H15" s="179" t="str" cm="1">
        <f t="array" ref="H15">_xlfn.XLOOKUP(1,(LSM!$A$2:$A$370=G$4)*(LSM!$T$2:$T$370=G$5)*(LSM!$B$2:$B$370=$D15),LSM!$F$2:$F$370,"")</f>
        <v>C-E</v>
      </c>
      <c r="I15" s="102" cm="1">
        <f t="array" ref="I15">_xlfn.XLOOKUP(1,(LSM!$A$2:$A$370=I$4)*(LSM!$T$2:$T$370=I$5)*(LSM!$B$2:$B$370=$D15),LSM!$L$2:$L$370,"")</f>
        <v>60.433300000000003</v>
      </c>
      <c r="J15" s="167" t="str" cm="1">
        <f t="array" ref="J15">_xlfn.XLOOKUP(1,(LSM!$A$2:$A$370=I$4)*(LSM!$T$2:$T$370=I$5)*(LSM!$B$2:$B$370=$D15),LSM!$M$2:$M$370,"")</f>
        <v>AB</v>
      </c>
      <c r="K15" s="178" cm="1">
        <f t="array" ref="K15">_xlfn.XLOOKUP(1,(LSM!$A$2:$A$370=K$4)*(LSM!$T$2:$T$370=K$5)*(LSM!$B$2:$B$370=$D15),LSM!$G$2:$G$370,"")</f>
        <v>116</v>
      </c>
      <c r="L15" s="179" t="str" cm="1">
        <f t="array" ref="L15">_xlfn.XLOOKUP(1,(LSM!$A$2:$A$370=K$4)*(LSM!$T$2:$T$370=K$5)*(LSM!$B$2:$B$370=$D15),LSM!$H$2:$H$370,"")</f>
        <v>A</v>
      </c>
      <c r="M15" s="178" cm="1">
        <f t="array" ref="M15">_xlfn.XLOOKUP(1,(LSM!$A$2:$A$370=M$4)*(LSM!$T$2:$T$370=M$5)*(LSM!$B$2:$B$370=$D15),LSM!$I$2:$I$370,"")</f>
        <v>52.666699999999999</v>
      </c>
      <c r="N15" s="167" t="str" cm="1">
        <f t="array" ref="N15">_xlfn.XLOOKUP(1,(LSM!$A$2:$A$370=M$4)*(LSM!$T$2:$T$370=M$5)*(LSM!$B$2:$B$370=$D15),LSM!$J$2:$J$370,"")</f>
        <v>A</v>
      </c>
      <c r="O15" s="178" cm="1">
        <f t="array" ref="O15">_xlfn.XLOOKUP(1,(LSM!$A$2:$A$370=O$4)*(LSM!$T$2:$T$370=O$5)*(LSM!$B$2:$B$370=$D15),LSM!$K$2:$K$370,"")</f>
        <v>0.27777777780000001</v>
      </c>
      <c r="P15" s="164" cm="1">
        <f t="array" ref="P15">_xlfn.XLOOKUP(1,(LSM!$A$2:$A$370=P$4)*(LSM!$T$2:$T$370=P$5)*(LSM!$B$2:$B$370=$D15),LSM!$N$2:$N$370,"")</f>
        <v>11.1517</v>
      </c>
      <c r="Q15" s="179" t="str" cm="1">
        <f t="array" ref="Q15">_xlfn.XLOOKUP(1,(LSM!$A$2:$A$370=P$4)*(LSM!$T$2:$T$370=P$5)*(LSM!$B$2:$B$370=$D15),LSM!$O$2:$O$370,"")</f>
        <v>A</v>
      </c>
      <c r="R15" s="164" cm="1">
        <f t="array" ref="R15">_xlfn.XLOOKUP(1,(LSM!$A$2:$A$370=R$4)*(LSM!$T$2:$T$370=R$5)*(LSM!$B$2:$B$370=$D15),LSM!$P$2:$P$370,"")</f>
        <v>4.1839000000000004</v>
      </c>
      <c r="S15" s="167" t="str" cm="1">
        <f t="array" ref="S15">_xlfn.XLOOKUP(1,(LSM!$A$2:$A$370=R$4)*(LSM!$T$2:$T$370=R$5)*(LSM!$B$2:$B$370=$D15),LSM!$Q$2:$Q$370,"")</f>
        <v>A</v>
      </c>
      <c r="T15" s="164" cm="1">
        <f t="array" ref="T15">_xlfn.XLOOKUP(1,(LSM!$A$2:$A$370=T$4)*(LSM!$T$2:$T$370=T$5)*(LSM!$B$2:$B$370=$D15),LSM!$R$2:$R$370,"")</f>
        <v>86.635000000000005</v>
      </c>
      <c r="U15" s="167" t="str" cm="1">
        <f t="array" ref="U15">_xlfn.XLOOKUP(1,(LSM!$A$2:$A$370=T$4)*(LSM!$T$2:$T$370=T$5)*(LSM!$B$2:$B$370=$D15),LSM!$S$2:$S$370,"")</f>
        <v>A</v>
      </c>
    </row>
    <row r="16" spans="1:21" ht="12.9" thickBot="1" x14ac:dyDescent="0.35">
      <c r="A16" s="31" t="str">
        <f t="shared" si="0"/>
        <v>Dyna-Gro D60TC45RIB</v>
      </c>
      <c r="B16" s="131" t="str">
        <f t="shared" si="1"/>
        <v>RR</v>
      </c>
      <c r="C16" s="131" t="str">
        <f t="shared" si="2"/>
        <v>TRE</v>
      </c>
      <c r="D16" s="274" t="s">
        <v>203</v>
      </c>
      <c r="E16" s="178" cm="1">
        <f t="array" ref="E16">_xlfn.XLOOKUP(1,(LSM!$A$2:$A$370=E$4)*(LSM!$T$2:$T$370=E$5)*(LSM!$B$2:$B$370=$D16),LSM!$C$2:$C$370,"")</f>
        <v>249.23</v>
      </c>
      <c r="F16" s="179" t="str" cm="1">
        <f t="array" ref="F16">_xlfn.XLOOKUP(1,(LSM!$A$2:$A$370=E$4)*(LSM!$T$2:$T$370=E$5)*(LSM!$B$2:$B$370=$D16),LSM!$D$2:$D$370,"")</f>
        <v>A</v>
      </c>
      <c r="G16" s="164" cm="1">
        <f t="array" ref="G16">_xlfn.XLOOKUP(1,(LSM!$A$2:$A$370=G$4)*(LSM!$T$2:$T$370=G$5)*(LSM!$B$2:$B$370=$D16),LSM!$E$2:$E$370,"")</f>
        <v>15.7667</v>
      </c>
      <c r="H16" s="179" t="str" cm="1">
        <f t="array" ref="H16">_xlfn.XLOOKUP(1,(LSM!$A$2:$A$370=G$4)*(LSM!$T$2:$T$370=G$5)*(LSM!$B$2:$B$370=$D16),LSM!$F$2:$F$370,"")</f>
        <v>BC</v>
      </c>
      <c r="I16" s="102" cm="1">
        <f t="array" ref="I16">_xlfn.XLOOKUP(1,(LSM!$A$2:$A$370=I$4)*(LSM!$T$2:$T$370=I$5)*(LSM!$B$2:$B$370=$D16),LSM!$L$2:$L$370,"")</f>
        <v>58.8</v>
      </c>
      <c r="J16" s="167" t="str" cm="1">
        <f t="array" ref="J16">_xlfn.XLOOKUP(1,(LSM!$A$2:$A$370=I$4)*(LSM!$T$2:$T$370=I$5)*(LSM!$B$2:$B$370=$D16),LSM!$M$2:$M$370,"")</f>
        <v>C-E</v>
      </c>
      <c r="K16" s="178" cm="1">
        <f t="array" ref="K16">_xlfn.XLOOKUP(1,(LSM!$A$2:$A$370=K$4)*(LSM!$T$2:$T$370=K$5)*(LSM!$B$2:$B$370=$D16),LSM!$G$2:$G$370,"")</f>
        <v>113</v>
      </c>
      <c r="L16" s="179" t="str" cm="1">
        <f t="array" ref="L16">_xlfn.XLOOKUP(1,(LSM!$A$2:$A$370=K$4)*(LSM!$T$2:$T$370=K$5)*(LSM!$B$2:$B$370=$D16),LSM!$H$2:$H$370,"")</f>
        <v>A</v>
      </c>
      <c r="M16" s="178" cm="1">
        <f t="array" ref="M16">_xlfn.XLOOKUP(1,(LSM!$A$2:$A$370=M$4)*(LSM!$T$2:$T$370=M$5)*(LSM!$B$2:$B$370=$D16),LSM!$I$2:$I$370,"")</f>
        <v>50.333300000000001</v>
      </c>
      <c r="N16" s="167" t="str" cm="1">
        <f t="array" ref="N16">_xlfn.XLOOKUP(1,(LSM!$A$2:$A$370=M$4)*(LSM!$T$2:$T$370=M$5)*(LSM!$B$2:$B$370=$D16),LSM!$J$2:$J$370,"")</f>
        <v>A</v>
      </c>
      <c r="O16" s="178" cm="1">
        <f t="array" ref="O16">_xlfn.XLOOKUP(1,(LSM!$A$2:$A$370=O$4)*(LSM!$T$2:$T$370=O$5)*(LSM!$B$2:$B$370=$D16),LSM!$K$2:$K$370,"")</f>
        <v>0</v>
      </c>
      <c r="P16" s="164" cm="1">
        <f t="array" ref="P16">_xlfn.XLOOKUP(1,(LSM!$A$2:$A$370=P$4)*(LSM!$T$2:$T$370=P$5)*(LSM!$B$2:$B$370=$D16),LSM!$N$2:$N$370,"")</f>
        <v>10.840199999999999</v>
      </c>
      <c r="Q16" s="179" t="str" cm="1">
        <f t="array" ref="Q16">_xlfn.XLOOKUP(1,(LSM!$A$2:$A$370=P$4)*(LSM!$T$2:$T$370=P$5)*(LSM!$B$2:$B$370=$D16),LSM!$O$2:$O$370,"")</f>
        <v>A</v>
      </c>
      <c r="R16" s="164" cm="1">
        <f t="array" ref="R16">_xlfn.XLOOKUP(1,(LSM!$A$2:$A$370=R$4)*(LSM!$T$2:$T$370=R$5)*(LSM!$B$2:$B$370=$D16),LSM!$P$2:$P$370,"")</f>
        <v>4.4401999999999999</v>
      </c>
      <c r="S16" s="167" t="str" cm="1">
        <f t="array" ref="S16">_xlfn.XLOOKUP(1,(LSM!$A$2:$A$370=R$4)*(LSM!$T$2:$T$370=R$5)*(LSM!$B$2:$B$370=$D16),LSM!$Q$2:$Q$370,"")</f>
        <v>A</v>
      </c>
      <c r="T16" s="164" cm="1">
        <f t="array" ref="T16">_xlfn.XLOOKUP(1,(LSM!$A$2:$A$370=T$4)*(LSM!$T$2:$T$370=T$5)*(LSM!$B$2:$B$370=$D16),LSM!$R$2:$R$370,"")</f>
        <v>85.412599999999998</v>
      </c>
      <c r="U16" s="167" t="str" cm="1">
        <f t="array" ref="U16">_xlfn.XLOOKUP(1,(LSM!$A$2:$A$370=T$4)*(LSM!$T$2:$T$370=T$5)*(LSM!$B$2:$B$370=$D16),LSM!$S$2:$S$370,"")</f>
        <v>B-D</v>
      </c>
    </row>
    <row r="17" spans="1:21" x14ac:dyDescent="0.3">
      <c r="A17" s="42" t="s">
        <v>127</v>
      </c>
      <c r="B17" s="42"/>
      <c r="C17" s="42"/>
      <c r="D17" s="41"/>
      <c r="E17" s="180" cm="1">
        <f t="array" ref="E17">_xlfn.XLOOKUP(1,(ANOVA!$L$2:$L$160=E$4)*(ANOVA!$Q$2:$Q$401=E$5)*(ANOVA!$M$2:$M$401=E$3),ANOVA!$A$2:$A$401,"")</f>
        <v>266</v>
      </c>
      <c r="F17" s="181"/>
      <c r="G17" s="194" cm="1">
        <f t="array" ref="G17">_xlfn.XLOOKUP(1,(ANOVA!$L$2:$L$160=G$4)*(ANOVA!$Q$2:$Q$401=G$5)*(ANOVA!$M$2:$M$401=G$3),ANOVA!$A$2:$A$401,"")</f>
        <v>15.497</v>
      </c>
      <c r="H17" s="181"/>
      <c r="I17" s="72" cm="1">
        <f t="array" ref="I17">_xlfn.XLOOKUP(1,(ANOVA!$L$2:$L$160=I$4)*(ANOVA!$Q$2:$Q$401=I$5)*(ANOVA!$M$2:$M$401=I$3),ANOVA!$A$2:$A$401,"")</f>
        <v>59.4758</v>
      </c>
      <c r="J17" s="62"/>
      <c r="K17" s="180" cm="1">
        <f t="array" ref="K17">_xlfn.XLOOKUP(1,(ANOVA!$L$2:$L$160=K$4)*(ANOVA!$Q$2:$Q$401=K$5)*(ANOVA!$M$2:$M$401=K$3),ANOVA!$A$2:$A$401,"")</f>
        <v>110.88</v>
      </c>
      <c r="L17" s="181"/>
      <c r="M17" s="72" cm="1">
        <f t="array" ref="M17">_xlfn.XLOOKUP(1,(ANOVA!$L$2:$L$160=M$4)*(ANOVA!$Q$2:$Q$401=M$5)*(ANOVA!$M$2:$M$401=M$3),ANOVA!$A$2:$A$401,"")</f>
        <v>47.878799999999998</v>
      </c>
      <c r="N17" s="62"/>
      <c r="O17" s="282" cm="1">
        <f t="array" ref="O17">_xlfn.XLOOKUP(1,(ANOVA!$L$2:$L$160=O$4)*(ANOVA!$Q$2:$Q$401=O$5)*(ANOVA!$M$2:$M$401=O$3),ANOVA!$A$2:$A$401,"")</f>
        <v>0.48970000000000002</v>
      </c>
      <c r="P17" s="194" cm="1">
        <f t="array" ref="P17">_xlfn.XLOOKUP(1,(ANOVA!$L$2:$L$160=P$4)*(ANOVA!$Q$2:$Q$401=P$5)*(ANOVA!$M$2:$M$401=P$3),ANOVA!$A$2:$A$401,"")</f>
        <v>10.8514</v>
      </c>
      <c r="Q17" s="181"/>
      <c r="R17" s="77" cm="1">
        <f t="array" ref="R17">_xlfn.XLOOKUP(1,(ANOVA!$L$2:$L$160=R$4)*(ANOVA!$Q$2:$Q$401=R$5)*(ANOVA!$M$2:$M$401=R$3),ANOVA!$A$2:$A$401,"")</f>
        <v>4.3518999999999997</v>
      </c>
      <c r="S17" s="62"/>
      <c r="T17" s="194" cm="1">
        <f t="array" ref="T17">_xlfn.XLOOKUP(1,(ANOVA!$L$2:$L$160=T$4)*(ANOVA!$Q$2:$Q$401=T$5)*(ANOVA!$M$2:$M$401=T$3),ANOVA!$A$2:$A$401,"")</f>
        <v>85.530500000000004</v>
      </c>
      <c r="U17" s="62"/>
    </row>
    <row r="18" spans="1:21" x14ac:dyDescent="0.3">
      <c r="A18" s="33" t="s">
        <v>128</v>
      </c>
      <c r="B18" s="33"/>
      <c r="C18" s="33"/>
      <c r="D18" s="35"/>
      <c r="E18" s="182" cm="1">
        <f t="array" ref="E18">_xlfn.XLOOKUP(1,(ANOVA!$L$2:$L$160=E$4)*(ANOVA!$Q$2:$Q$401=E$5)*(ANOVA!$M$2:$M$401=E$3),ANOVA!$B$2:$B$401,"")</f>
        <v>14.2895</v>
      </c>
      <c r="F18" s="183"/>
      <c r="G18" s="195" cm="1">
        <f t="array" ref="G18">_xlfn.XLOOKUP(1,(ANOVA!$L$2:$L$160=G$4)*(ANOVA!$Q$2:$Q$401=G$5)*(ANOVA!$M$2:$M$401=G$3),ANOVA!$B$2:$B$401,"")</f>
        <v>0.39989999999999998</v>
      </c>
      <c r="H18" s="183"/>
      <c r="I18" s="168" cm="1">
        <f t="array" ref="I18">_xlfn.XLOOKUP(1,(ANOVA!$L$2:$L$160=I$4)*(ANOVA!$Q$2:$Q$401=I$5)*(ANOVA!$M$2:$M$401=I$3),ANOVA!$B$2:$B$401,"")</f>
        <v>0.47099999999999997</v>
      </c>
      <c r="J18" s="169"/>
      <c r="K18" s="182" cm="1">
        <f t="array" ref="K18">_xlfn.XLOOKUP(1,(ANOVA!$L$2:$L$160=K$4)*(ANOVA!$Q$2:$Q$401=K$5)*(ANOVA!$M$2:$M$401=K$3),ANOVA!$B$2:$B$401,"")</f>
        <v>3.0583999999999998</v>
      </c>
      <c r="L18" s="183"/>
      <c r="M18" s="168" cm="1">
        <f t="array" ref="M18">_xlfn.XLOOKUP(1,(ANOVA!$L$2:$L$160=M$4)*(ANOVA!$Q$2:$Q$401=M$5)*(ANOVA!$M$2:$M$401=M$3),ANOVA!$B$2:$B$401,"")</f>
        <v>2.7597</v>
      </c>
      <c r="N18" s="169"/>
      <c r="O18" s="283" cm="1">
        <f t="array" ref="O18">_xlfn.XLOOKUP(1,(ANOVA!$L$2:$L$160=O$4)*(ANOVA!$Q$2:$Q$401=O$5)*(ANOVA!$M$2:$M$401=O$3),ANOVA!$B$2:$B$401,"")</f>
        <v>0.4199</v>
      </c>
      <c r="P18" s="195" cm="1">
        <f t="array" ref="P18">_xlfn.XLOOKUP(1,(ANOVA!$L$2:$L$160=P$4)*(ANOVA!$Q$2:$Q$401=P$5)*(ANOVA!$M$2:$M$401=P$3),ANOVA!$B$2:$B$401,"")</f>
        <v>0.2838</v>
      </c>
      <c r="Q18" s="183"/>
      <c r="R18" s="170" cm="1">
        <f t="array" ref="R18">_xlfn.XLOOKUP(1,(ANOVA!$L$2:$L$160=R$4)*(ANOVA!$Q$2:$Q$401=R$5)*(ANOVA!$M$2:$M$401=R$3),ANOVA!$B$2:$B$401,"")</f>
        <v>0.10440000000000001</v>
      </c>
      <c r="S18" s="169"/>
      <c r="T18" s="195" cm="1">
        <f t="array" ref="T18">_xlfn.XLOOKUP(1,(ANOVA!$L$2:$L$160=T$4)*(ANOVA!$Q$2:$Q$401=T$5)*(ANOVA!$M$2:$M$401=T$3),ANOVA!$B$2:$B$401,"")</f>
        <v>0.29780000000000001</v>
      </c>
      <c r="U18" s="169"/>
    </row>
    <row r="19" spans="1:21" ht="15" x14ac:dyDescent="0.45">
      <c r="A19" s="34" t="s">
        <v>129</v>
      </c>
      <c r="B19" s="134"/>
      <c r="C19" s="134"/>
      <c r="D19" s="22"/>
      <c r="E19" s="184" t="str" cm="1">
        <f t="array" ref="E19">_xlfn.XLOOKUP(1,(ANOVA!$L$2:$L$160=E$4)*(ANOVA!$Q$2:$Q$401=E$5)*(ANOVA!$M$2:$M$401=E$3),ANOVA!$C$2:$C$401,"")</f>
        <v>N.S.</v>
      </c>
      <c r="F19" s="185"/>
      <c r="G19" s="196" cm="1">
        <f t="array" ref="G19">_xlfn.XLOOKUP(1,(ANOVA!$L$2:$L$160=G$4)*(ANOVA!$Q$2:$Q$401=G$5)*(ANOVA!$M$2:$M$401=G$3),ANOVA!$C$2:$C$401,"")</f>
        <v>1.17</v>
      </c>
      <c r="H19" s="185"/>
      <c r="I19" s="171" cm="1">
        <f t="array" ref="I19">_xlfn.XLOOKUP(1,(ANOVA!$L$2:$L$160=I$4)*(ANOVA!$Q$2:$Q$401=I$5)*(ANOVA!$M$2:$M$401=I$3),ANOVA!$C$2:$C$401,"")</f>
        <v>1.39</v>
      </c>
      <c r="J19" s="172"/>
      <c r="K19" s="184" t="str" cm="1">
        <f t="array" ref="K19">_xlfn.XLOOKUP(1,(ANOVA!$L$2:$L$160=K$4)*(ANOVA!$Q$2:$Q$401=K$5)*(ANOVA!$M$2:$M$401=K$3),ANOVA!$C$2:$C$401,"")</f>
        <v>N.S.</v>
      </c>
      <c r="L19" s="185"/>
      <c r="M19" s="171" t="str" cm="1">
        <f t="array" ref="M19">_xlfn.XLOOKUP(1,(ANOVA!$L$2:$L$160=M$4)*(ANOVA!$Q$2:$Q$401=M$5)*(ANOVA!$M$2:$M$401=M$3),ANOVA!$C$2:$C$401,"")</f>
        <v>N.S.</v>
      </c>
      <c r="N19" s="172"/>
      <c r="O19" s="284" cm="1">
        <f t="array" ref="O19">_xlfn.XLOOKUP(1,(ANOVA!$L$2:$L$160=O$4)*(ANOVA!$Q$2:$Q$401=O$5)*(ANOVA!$M$2:$M$401=O$3),ANOVA!$C$2:$C$401,"")</f>
        <v>0</v>
      </c>
      <c r="P19" s="196" t="str" cm="1">
        <f t="array" ref="P19">_xlfn.XLOOKUP(1,(ANOVA!$L$2:$L$160=P$4)*(ANOVA!$Q$2:$Q$401=P$5)*(ANOVA!$M$2:$M$401=P$3),ANOVA!$C$2:$C$401,"")</f>
        <v>N.S.</v>
      </c>
      <c r="Q19" s="185"/>
      <c r="R19" s="173" t="str" cm="1">
        <f t="array" ref="R19">_xlfn.XLOOKUP(1,(ANOVA!$L$2:$L$160=R$4)*(ANOVA!$Q$2:$Q$401=R$5)*(ANOVA!$M$2:$M$401=R$3),ANOVA!$C$2:$C$401,"")</f>
        <v>N.S.</v>
      </c>
      <c r="S19" s="172"/>
      <c r="T19" s="196" cm="1">
        <f t="array" ref="T19">_xlfn.XLOOKUP(1,(ANOVA!$L$2:$L$160=T$4)*(ANOVA!$Q$2:$Q$401=T$5)*(ANOVA!$M$2:$M$401=T$3),ANOVA!$C$2:$C$401,"")</f>
        <v>0.85</v>
      </c>
      <c r="U19" s="172"/>
    </row>
    <row r="20" spans="1:21" ht="12.9" thickBot="1" x14ac:dyDescent="0.35">
      <c r="A20" s="245" t="s">
        <v>130</v>
      </c>
      <c r="B20" s="246"/>
      <c r="C20" s="246"/>
      <c r="D20" s="247"/>
      <c r="E20" s="242" cm="1">
        <f t="array" ref="E20">_xlfn.XLOOKUP(1,(ANOVA!$L$2:$L$160=E$4)*(ANOVA!$Q$2:$Q$401=E$5)*(ANOVA!$M$2:$M$401=E$3),ANOVA!$D$2:$D$401,"")</f>
        <v>8.9394078623999995</v>
      </c>
      <c r="F20" s="248"/>
      <c r="G20" s="242" cm="1">
        <f t="array" ref="G20">_xlfn.XLOOKUP(1,(ANOVA!$L$2:$L$160=G$4)*(ANOVA!$Q$2:$Q$401=G$5)*(ANOVA!$M$2:$M$401=G$3),ANOVA!$D$2:$D$401,"")</f>
        <v>4.4161600105999996</v>
      </c>
      <c r="H20" s="248"/>
      <c r="I20" s="249" cm="1">
        <f t="array" ref="I20">_xlfn.XLOOKUP(1,(ANOVA!$L$2:$L$160=I$4)*(ANOVA!$Q$2:$Q$401=I$5)*(ANOVA!$M$2:$M$401=I$3),ANOVA!$D$2:$D$401,"")</f>
        <v>1.3715739098999999</v>
      </c>
      <c r="J20" s="243"/>
      <c r="K20" s="242" cm="1">
        <f t="array" ref="K20">_xlfn.XLOOKUP(1,(ANOVA!$L$2:$L$160=K$4)*(ANOVA!$Q$2:$Q$401=K$5)*(ANOVA!$M$2:$M$401=K$3),ANOVA!$D$2:$D$401,"")</f>
        <v>4.5266138793000001</v>
      </c>
      <c r="L20" s="248"/>
      <c r="M20" s="249" cm="1">
        <f t="array" ref="M20">_xlfn.XLOOKUP(1,(ANOVA!$L$2:$L$160=M$4)*(ANOVA!$Q$2:$Q$401=M$5)*(ANOVA!$M$2:$M$401=M$3),ANOVA!$D$2:$D$401,"")</f>
        <v>9.5553062526999994</v>
      </c>
      <c r="N20" s="243"/>
      <c r="O20" s="241" cm="1">
        <f t="array" ref="O20">_xlfn.XLOOKUP(1,(ANOVA!$L$2:$L$160=O$4)*(ANOVA!$Q$2:$Q$401=O$5)*(ANOVA!$M$2:$M$401=O$3),ANOVA!$D$2:$D$401,"")</f>
        <v>0</v>
      </c>
      <c r="P20" s="250" cm="1">
        <f t="array" ref="P20">_xlfn.XLOOKUP(1,(ANOVA!$L$2:$L$160=P$4)*(ANOVA!$Q$2:$Q$401=P$5)*(ANOVA!$M$2:$M$401=P$3),ANOVA!$D$2:$D$401,"")</f>
        <v>4.1887974056999999</v>
      </c>
      <c r="Q20" s="248"/>
      <c r="R20" s="251" cm="1">
        <f t="array" ref="R20">_xlfn.XLOOKUP(1,(ANOVA!$L$2:$L$160=R$4)*(ANOVA!$Q$2:$Q$401=R$5)*(ANOVA!$M$2:$M$401=R$3),ANOVA!$D$2:$D$401,"")</f>
        <v>3.8301539543000001</v>
      </c>
      <c r="S20" s="243"/>
      <c r="T20" s="250" cm="1">
        <f t="array" ref="T20">_xlfn.XLOOKUP(1,(ANOVA!$L$2:$L$160=T$4)*(ANOVA!$Q$2:$Q$401=T$5)*(ANOVA!$M$2:$M$401=T$3),ANOVA!$D$2:$D$401,"")</f>
        <v>0.57947824690000005</v>
      </c>
      <c r="U20" s="243"/>
    </row>
    <row r="21" spans="1:21" x14ac:dyDescent="0.3">
      <c r="A21" s="6"/>
      <c r="B21" s="7"/>
      <c r="C21" s="7"/>
      <c r="D21" s="6"/>
      <c r="E21" s="68"/>
      <c r="F21" s="58"/>
      <c r="G21" s="73"/>
      <c r="H21" s="63"/>
      <c r="I21" s="74"/>
      <c r="J21" s="40"/>
      <c r="M21" s="78"/>
      <c r="N21" s="66"/>
      <c r="O21" s="10"/>
      <c r="P21" s="74"/>
      <c r="Q21" s="40"/>
      <c r="R21" s="74"/>
      <c r="S21" s="40"/>
      <c r="T21" s="74"/>
      <c r="U21" s="40"/>
    </row>
    <row r="22" spans="1:21" x14ac:dyDescent="0.3">
      <c r="A22" s="9"/>
      <c r="B22" s="7"/>
      <c r="C22" s="7"/>
      <c r="D22" s="6"/>
      <c r="E22" s="38"/>
      <c r="F22" s="39"/>
      <c r="I22" s="74"/>
      <c r="J22" s="40"/>
      <c r="K22" s="78"/>
      <c r="L22" s="66"/>
      <c r="M22" s="74"/>
      <c r="N22" s="40"/>
      <c r="O22" s="3"/>
      <c r="P22" s="74"/>
      <c r="Q22" s="40"/>
      <c r="R22" s="74"/>
      <c r="S22" s="40"/>
      <c r="T22" s="74"/>
      <c r="U22" s="40"/>
    </row>
    <row r="23" spans="1:21" ht="12.75" customHeight="1" x14ac:dyDescent="0.3">
      <c r="A23" s="9"/>
      <c r="B23" s="7"/>
      <c r="C23" s="7"/>
      <c r="D23" s="6"/>
      <c r="E23" s="38"/>
      <c r="F23" s="39"/>
      <c r="I23" s="74"/>
      <c r="J23" s="40"/>
      <c r="K23" s="79"/>
      <c r="L23" s="7"/>
      <c r="M23" s="74"/>
      <c r="N23" s="40"/>
      <c r="O23" s="3"/>
      <c r="P23" s="74"/>
      <c r="Q23" s="40"/>
      <c r="R23" s="74"/>
      <c r="S23" s="40"/>
      <c r="T23" s="74"/>
      <c r="U23" s="40"/>
    </row>
    <row r="24" spans="1:21" ht="12.75" customHeight="1" x14ac:dyDescent="0.3">
      <c r="A24" s="9"/>
      <c r="B24" s="7"/>
      <c r="C24" s="7"/>
      <c r="D24" s="6"/>
      <c r="E24" s="38"/>
      <c r="F24" s="39"/>
      <c r="I24" s="74"/>
      <c r="J24" s="40"/>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ht="12.75" customHeight="1" x14ac:dyDescent="0.3">
      <c r="A26" s="9"/>
      <c r="B26" s="7"/>
      <c r="C26" s="7"/>
      <c r="D26" s="6"/>
      <c r="E26" s="38"/>
      <c r="F26" s="39"/>
      <c r="I26" s="74"/>
      <c r="J26" s="40"/>
      <c r="M26" s="74"/>
      <c r="N26" s="40"/>
      <c r="O26" s="3"/>
      <c r="P26" s="74"/>
      <c r="Q26" s="40"/>
      <c r="R26" s="74"/>
      <c r="S26" s="40"/>
      <c r="T26" s="74"/>
      <c r="U26" s="40"/>
    </row>
    <row r="27" spans="1:21" ht="12.75" customHeight="1" x14ac:dyDescent="0.3">
      <c r="A27" s="9"/>
      <c r="B27" s="7"/>
      <c r="C27" s="7"/>
      <c r="D27" s="6"/>
      <c r="E27" s="38"/>
      <c r="F27" s="39"/>
      <c r="I27" s="74"/>
      <c r="J27" s="40"/>
      <c r="M27" s="74"/>
      <c r="N27" s="40"/>
      <c r="O27" s="3"/>
      <c r="P27" s="74"/>
      <c r="Q27" s="40"/>
      <c r="R27" s="74"/>
      <c r="S27" s="40"/>
      <c r="T27" s="74"/>
      <c r="U27" s="40"/>
    </row>
    <row r="28" spans="1:21" x14ac:dyDescent="0.3">
      <c r="A28" s="9"/>
      <c r="B28" s="7"/>
      <c r="C28" s="7"/>
      <c r="D28" s="6"/>
      <c r="E28" s="38"/>
      <c r="F28" s="39"/>
      <c r="I28" s="74"/>
      <c r="J28" s="40"/>
      <c r="M28" s="74"/>
      <c r="N28" s="40"/>
      <c r="O28" s="3"/>
      <c r="P28" s="74"/>
      <c r="Q28" s="40"/>
      <c r="R28" s="74"/>
      <c r="S28" s="40"/>
      <c r="T28" s="74"/>
      <c r="U28" s="40"/>
    </row>
    <row r="29" spans="1:21" s="1" customFormat="1" x14ac:dyDescent="0.3">
      <c r="A29" s="8"/>
      <c r="B29" s="7"/>
      <c r="C29" s="7"/>
      <c r="D29" s="6"/>
      <c r="E29" s="69"/>
      <c r="F29" s="59"/>
      <c r="H29" s="64"/>
      <c r="I29" s="74"/>
      <c r="J29" s="40"/>
      <c r="K29" s="75"/>
      <c r="L29" s="64"/>
      <c r="M29" s="75"/>
      <c r="N29" s="64"/>
      <c r="O29" s="3"/>
      <c r="P29" s="74"/>
      <c r="Q29" s="40"/>
      <c r="R29" s="74"/>
      <c r="S29" s="40"/>
      <c r="T29" s="74"/>
      <c r="U29" s="40"/>
    </row>
    <row r="30" spans="1:21" s="1" customFormat="1" x14ac:dyDescent="0.3">
      <c r="A30" s="9"/>
      <c r="B30" s="7"/>
      <c r="C30" s="7"/>
      <c r="D30" s="6"/>
      <c r="E30" s="38"/>
      <c r="F30" s="39"/>
      <c r="G30" s="75"/>
      <c r="H30" s="40"/>
      <c r="I30" s="71"/>
      <c r="J30" s="11"/>
      <c r="K30" s="74"/>
      <c r="L30" s="40"/>
      <c r="M30" s="74"/>
      <c r="N30" s="40"/>
      <c r="O30" s="3"/>
      <c r="P30" s="71"/>
      <c r="Q30" s="11"/>
      <c r="R30" s="71"/>
      <c r="S30" s="11"/>
      <c r="T30" s="71"/>
      <c r="U30" s="11"/>
    </row>
    <row r="31" spans="1:21" s="1" customFormat="1" ht="14.15" x14ac:dyDescent="0.3">
      <c r="A31" s="4"/>
      <c r="B31" s="7"/>
      <c r="C31" s="7"/>
      <c r="D31" s="6"/>
      <c r="E31" s="70"/>
      <c r="F31" s="60"/>
      <c r="G31" s="76"/>
      <c r="H31" s="65"/>
      <c r="I31" s="71"/>
      <c r="J31" s="11"/>
      <c r="K31" s="76"/>
      <c r="L31" s="65"/>
      <c r="M31" s="80"/>
      <c r="N31" s="67"/>
      <c r="O31" s="2"/>
      <c r="P31" s="71"/>
      <c r="Q31" s="11"/>
      <c r="R31" s="71"/>
      <c r="S31" s="11"/>
      <c r="T31" s="71"/>
      <c r="U31" s="11"/>
    </row>
    <row r="32" spans="1:21" s="1" customFormat="1" x14ac:dyDescent="0.3">
      <c r="A32"/>
      <c r="B32" s="46"/>
      <c r="C32" s="46"/>
      <c r="D32" s="13"/>
      <c r="E32" s="71"/>
      <c r="F32" s="11"/>
      <c r="G32" s="74"/>
      <c r="H32" s="40"/>
      <c r="I32" s="71"/>
      <c r="J32" s="11"/>
      <c r="K32" s="74"/>
      <c r="L32" s="40"/>
      <c r="M32" s="80"/>
      <c r="N32" s="67"/>
      <c r="O32" s="2"/>
      <c r="P32" s="71"/>
      <c r="Q32" s="11"/>
      <c r="R32" s="71"/>
      <c r="S32" s="11"/>
      <c r="T32" s="71"/>
      <c r="U32" s="11"/>
    </row>
    <row r="33" spans="1:21" s="1" customFormat="1" x14ac:dyDescent="0.3">
      <c r="A33"/>
      <c r="B33" s="40"/>
      <c r="C33" s="40"/>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71"/>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row r="36" spans="1:21" s="1" customFormat="1" x14ac:dyDescent="0.3">
      <c r="A36"/>
      <c r="B36" s="40"/>
      <c r="C36" s="40"/>
      <c r="E36" s="71"/>
      <c r="F36" s="11"/>
      <c r="G36" s="74"/>
      <c r="H36" s="40"/>
      <c r="I36" s="71"/>
      <c r="J36" s="11"/>
      <c r="K36" s="74"/>
      <c r="L36" s="40"/>
      <c r="M36" s="80"/>
      <c r="N36" s="67"/>
      <c r="O36" s="2"/>
      <c r="P36" s="165" t="s">
        <v>19</v>
      </c>
      <c r="Q36" s="11"/>
      <c r="R36" s="71"/>
      <c r="S36" s="11"/>
      <c r="T36" s="71"/>
      <c r="U36" s="11"/>
    </row>
    <row r="37" spans="1:21" s="1" customFormat="1" x14ac:dyDescent="0.3">
      <c r="A37"/>
      <c r="B37" s="40"/>
      <c r="C37" s="40"/>
      <c r="E37" s="71"/>
      <c r="F37" s="11"/>
      <c r="G37" s="74"/>
      <c r="H37" s="40"/>
      <c r="I37" s="71"/>
      <c r="J37" s="11"/>
      <c r="K37" s="74"/>
      <c r="L37" s="40"/>
      <c r="M37" s="80"/>
      <c r="N37" s="67"/>
      <c r="O37" s="2"/>
      <c r="P37" s="71"/>
      <c r="Q37" s="11"/>
      <c r="R37" s="71"/>
      <c r="S37" s="11"/>
      <c r="T37" s="71"/>
      <c r="U37" s="11"/>
    </row>
  </sheetData>
  <sortState xmlns:xlrd2="http://schemas.microsoft.com/office/spreadsheetml/2017/richdata2" ref="A6:U16">
    <sortCondition descending="1" ref="E6:E16"/>
  </sortState>
  <mergeCells count="9">
    <mergeCell ref="A1:U1"/>
    <mergeCell ref="E2:F2"/>
    <mergeCell ref="G2:H2"/>
    <mergeCell ref="I2:J2"/>
    <mergeCell ref="K2:L2"/>
    <mergeCell ref="M2:N2"/>
    <mergeCell ref="P2:Q2"/>
    <mergeCell ref="R2:S2"/>
    <mergeCell ref="T2:U2"/>
  </mergeCells>
  <conditionalFormatting sqref="A6:D16">
    <cfRule type="expression" dxfId="664" priority="1">
      <formula>MOD(ROW(),2)=0</formula>
    </cfRule>
  </conditionalFormatting>
  <conditionalFormatting sqref="E6:E16">
    <cfRule type="top10" dxfId="663" priority="5" percent="1" rank="25"/>
    <cfRule type="aboveAverage" dxfId="662" priority="6" stopIfTrue="1"/>
  </conditionalFormatting>
  <conditionalFormatting sqref="E6:U16">
    <cfRule type="expression" dxfId="661" priority="16">
      <formula>MOD(ROW(),2)=0</formula>
    </cfRule>
  </conditionalFormatting>
  <conditionalFormatting sqref="F6:F16 H6:H16 J6:J16 L6:L16 N6:N16 Q6:Q16 S6:S16 U6:U16">
    <cfRule type="containsText" priority="2" stopIfTrue="1" operator="containsText" text="AA">
      <formula>NOT(ISERROR(SEARCH("AA",F6)))</formula>
    </cfRule>
    <cfRule type="containsText" dxfId="660" priority="3" stopIfTrue="1" operator="containsText" text="A">
      <formula>NOT(ISERROR(SEARCH("A",F6)))</formula>
    </cfRule>
  </conditionalFormatting>
  <conditionalFormatting sqref="G6:G16">
    <cfRule type="top10" dxfId="659" priority="7" percent="1" rank="25"/>
    <cfRule type="aboveAverage" dxfId="658" priority="8" stopIfTrue="1"/>
  </conditionalFormatting>
  <conditionalFormatting sqref="I6:I16">
    <cfRule type="top10" dxfId="657" priority="9" percent="1" rank="25"/>
    <cfRule type="aboveAverage" dxfId="656" priority="10" stopIfTrue="1"/>
  </conditionalFormatting>
  <conditionalFormatting sqref="K6:K16">
    <cfRule type="top10" dxfId="655" priority="11" percent="1" rank="25"/>
    <cfRule type="aboveAverage" dxfId="654" priority="12" stopIfTrue="1"/>
  </conditionalFormatting>
  <conditionalFormatting sqref="M6:M16">
    <cfRule type="top10" dxfId="653" priority="13" percent="1" rank="25"/>
    <cfRule type="aboveAverage" dxfId="652" priority="14" stopIfTrue="1"/>
  </conditionalFormatting>
  <conditionalFormatting sqref="O6:O16">
    <cfRule type="top10" dxfId="651" priority="4" stopIfTrue="1" percent="1" rank="25"/>
    <cfRule type="aboveAverage" dxfId="650" priority="15" stopIfTrue="1"/>
  </conditionalFormatting>
  <conditionalFormatting sqref="P6:P16">
    <cfRule type="top10" dxfId="649" priority="17" percent="1" rank="25"/>
    <cfRule type="aboveAverage" dxfId="648" priority="18" stopIfTrue="1"/>
  </conditionalFormatting>
  <conditionalFormatting sqref="R6:R16">
    <cfRule type="top10" dxfId="647" priority="19" percent="1" rank="25"/>
    <cfRule type="aboveAverage" dxfId="646" priority="20" stopIfTrue="1"/>
  </conditionalFormatting>
  <conditionalFormatting sqref="T6:T16">
    <cfRule type="top10" dxfId="645" priority="21" percent="1" rank="25"/>
    <cfRule type="aboveAverage" dxfId="644" priority="22" stopIfTrue="1"/>
  </conditionalFormatting>
  <pageMargins left="0.5" right="0.5" top="0.5" bottom="0.5" header="0.3" footer="0.3"/>
  <pageSetup paperSize="5" scale="8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E5E22-B1BE-47ED-B429-DB4D6AFBB0A8}">
  <sheetPr>
    <tabColor theme="6" tint="0.59999389629810485"/>
  </sheetPr>
  <dimension ref="A1:U36"/>
  <sheetViews>
    <sheetView zoomScaleNormal="100" workbookViewId="0">
      <pane ySplit="2" topLeftCell="A3" activePane="bottomLeft" state="frozen"/>
      <selection activeCell="U3" sqref="P1:U1048576"/>
      <selection pane="bottomLeft" activeCell="O17" sqref="O17:O20"/>
    </sheetView>
  </sheetViews>
  <sheetFormatPr defaultRowHeight="12.45" x14ac:dyDescent="0.3"/>
  <cols>
    <col min="1" max="1" width="30.61328125" customWidth="1"/>
    <col min="2" max="3" width="17.23046875" style="40" customWidth="1"/>
    <col min="4" max="4" width="9.84375" style="1" customWidth="1"/>
    <col min="5" max="5" width="7.5351562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352</v>
      </c>
      <c r="B1" s="292"/>
      <c r="C1" s="292"/>
      <c r="D1" s="292"/>
      <c r="E1" s="292"/>
      <c r="F1" s="292"/>
      <c r="G1" s="292"/>
      <c r="H1" s="292"/>
      <c r="I1" s="292"/>
      <c r="J1" s="292"/>
      <c r="K1" s="292"/>
      <c r="L1" s="292"/>
      <c r="M1" s="292"/>
      <c r="N1" s="292"/>
      <c r="O1" s="292"/>
      <c r="P1" s="292"/>
      <c r="Q1" s="292"/>
      <c r="R1" s="292"/>
      <c r="S1" s="292"/>
      <c r="T1" s="292"/>
      <c r="U1" s="292"/>
    </row>
    <row r="2" spans="1:21" ht="51.55" customHeight="1" thickBot="1" x14ac:dyDescent="0.35">
      <c r="A2" s="24" t="s">
        <v>95</v>
      </c>
      <c r="B2" s="133" t="s">
        <v>93</v>
      </c>
      <c r="C2" s="161" t="s">
        <v>94</v>
      </c>
      <c r="D2" s="23"/>
      <c r="E2" s="298" t="s">
        <v>42</v>
      </c>
      <c r="F2" s="299"/>
      <c r="G2" s="300" t="s">
        <v>43</v>
      </c>
      <c r="H2" s="300"/>
      <c r="I2" s="293" t="s">
        <v>66</v>
      </c>
      <c r="J2" s="294"/>
      <c r="K2" s="298" t="s">
        <v>44</v>
      </c>
      <c r="L2" s="299"/>
      <c r="M2" s="300" t="s">
        <v>45</v>
      </c>
      <c r="N2" s="300"/>
      <c r="O2" s="254" t="s">
        <v>61</v>
      </c>
      <c r="P2" s="297" t="s">
        <v>46</v>
      </c>
      <c r="Q2" s="296"/>
      <c r="R2" s="297" t="s">
        <v>47</v>
      </c>
      <c r="S2" s="297"/>
      <c r="T2" s="295" t="s">
        <v>48</v>
      </c>
      <c r="U2" s="297"/>
    </row>
    <row r="3" spans="1:21" ht="12.25" hidden="1" customHeight="1" x14ac:dyDescent="0.3">
      <c r="A3" s="223"/>
      <c r="B3" s="224"/>
      <c r="C3" s="34"/>
      <c r="D3" s="225"/>
      <c r="E3" s="226" t="s">
        <v>219</v>
      </c>
      <c r="F3" s="227"/>
      <c r="G3" s="228" t="s">
        <v>230</v>
      </c>
      <c r="H3" s="228"/>
      <c r="I3" s="226" t="s">
        <v>223</v>
      </c>
      <c r="J3" s="227"/>
      <c r="K3" s="226" t="s">
        <v>231</v>
      </c>
      <c r="L3" s="227"/>
      <c r="M3" s="228" t="s">
        <v>232</v>
      </c>
      <c r="N3" s="228"/>
      <c r="O3" s="229" t="s">
        <v>226</v>
      </c>
      <c r="P3" s="231" t="s">
        <v>227</v>
      </c>
      <c r="Q3" s="230"/>
      <c r="R3" s="231" t="s">
        <v>228</v>
      </c>
      <c r="S3" s="231"/>
      <c r="T3" s="229" t="s">
        <v>229</v>
      </c>
      <c r="U3" s="231"/>
    </row>
    <row r="4" spans="1:21" ht="12.25" hidden="1" customHeight="1" x14ac:dyDescent="0.3">
      <c r="A4" s="223"/>
      <c r="B4" s="224"/>
      <c r="C4" s="34"/>
      <c r="D4" s="225"/>
      <c r="E4" s="226" t="s">
        <v>100</v>
      </c>
      <c r="F4" s="227"/>
      <c r="G4" s="226" t="s">
        <v>100</v>
      </c>
      <c r="H4" s="228"/>
      <c r="I4" s="226" t="s">
        <v>100</v>
      </c>
      <c r="J4" s="227"/>
      <c r="K4" s="226" t="s">
        <v>100</v>
      </c>
      <c r="L4" s="227"/>
      <c r="M4" s="226" t="s">
        <v>100</v>
      </c>
      <c r="N4" s="228"/>
      <c r="O4" s="226" t="s">
        <v>100</v>
      </c>
      <c r="P4" s="228" t="s">
        <v>100</v>
      </c>
      <c r="Q4" s="230"/>
      <c r="R4" s="226" t="s">
        <v>100</v>
      </c>
      <c r="S4" s="231"/>
      <c r="T4" s="226" t="s">
        <v>100</v>
      </c>
      <c r="U4" s="231"/>
    </row>
    <row r="5" spans="1:21" ht="12.25" hidden="1" customHeight="1" x14ac:dyDescent="0.3">
      <c r="A5" s="223"/>
      <c r="B5" s="224"/>
      <c r="C5" s="34"/>
      <c r="D5" s="225"/>
      <c r="E5" s="226" t="s">
        <v>221</v>
      </c>
      <c r="F5" s="227"/>
      <c r="G5" s="226" t="s">
        <v>221</v>
      </c>
      <c r="H5" s="228"/>
      <c r="I5" s="226" t="s">
        <v>221</v>
      </c>
      <c r="J5" s="227"/>
      <c r="K5" s="226" t="s">
        <v>221</v>
      </c>
      <c r="L5" s="227"/>
      <c r="M5" s="226" t="s">
        <v>221</v>
      </c>
      <c r="N5" s="228"/>
      <c r="O5" s="226" t="s">
        <v>221</v>
      </c>
      <c r="P5" s="228" t="s">
        <v>221</v>
      </c>
      <c r="Q5" s="230"/>
      <c r="R5" s="226" t="s">
        <v>221</v>
      </c>
      <c r="S5" s="231"/>
      <c r="T5" s="226" t="s">
        <v>221</v>
      </c>
      <c r="U5" s="231"/>
    </row>
    <row r="6" spans="1:21" ht="12.9" thickTop="1" x14ac:dyDescent="0.3">
      <c r="A6" s="50" t="str">
        <f t="shared" ref="A6:A16" si="0">VLOOKUP(D6,VL_2020,2,FALSE)</f>
        <v>Great Heart HT-7210TRE</v>
      </c>
      <c r="B6" s="130" t="str">
        <f t="shared" ref="B6:B16" si="1">VLOOKUP(D6,VL_2020,3,FALSE)</f>
        <v>TRE</v>
      </c>
      <c r="C6" s="130" t="str">
        <f t="shared" ref="C6:C16" si="2">VLOOKUP(D6,VL_2020,4,FALSE)</f>
        <v>TRE</v>
      </c>
      <c r="D6" s="272" t="s">
        <v>187</v>
      </c>
      <c r="E6" s="178" cm="1">
        <f t="array" ref="E6">_xlfn.XLOOKUP(1,(LSM!$A$2:$A$370=E$4)*(LSM!$T$2:$T$370=E$5)*(LSM!$B$2:$B$370=$D6),LSM!$C$2:$C$370,"")</f>
        <v>285.58</v>
      </c>
      <c r="F6" s="200" t="str" cm="1">
        <f t="array" ref="F6">_xlfn.XLOOKUP(1,(LSM!$A$2:$A$370=E$4)*(LSM!$T$2:$T$370=E$5)*(LSM!$B$2:$B$370=$D6),LSM!$D$2:$D$370,"")</f>
        <v>A</v>
      </c>
      <c r="G6" s="164" cm="1">
        <f t="array" ref="G6">_xlfn.XLOOKUP(1,(LSM!$A$2:$A$370=G$4)*(LSM!$T$2:$T$370=G$5)*(LSM!$B$2:$B$370=$D6),LSM!$E$2:$E$370,"")</f>
        <v>22.7333</v>
      </c>
      <c r="H6" s="202" t="str" cm="1">
        <f t="array" ref="H6">_xlfn.XLOOKUP(1,(LSM!$A$2:$A$370=G$4)*(LSM!$T$2:$T$370=G$5)*(LSM!$B$2:$B$370=$D6),LSM!$F$2:$F$370,"")</f>
        <v>A</v>
      </c>
      <c r="I6" s="178" cm="1">
        <f t="array" ref="I6">_xlfn.XLOOKUP(1,(LSM!$A$2:$A$370=I$4)*(LSM!$T$2:$T$370=I$5)*(LSM!$B$2:$B$370=$D6),LSM!$L$2:$L$370,"")</f>
        <v>0</v>
      </c>
      <c r="J6" s="200" cm="1">
        <f t="array" ref="J6">_xlfn.XLOOKUP(1,(LSM!$A$2:$A$370=I$4)*(LSM!$T$2:$T$370=I$5)*(LSM!$B$2:$B$370=$D6),LSM!$M$2:$M$370,"")</f>
        <v>0</v>
      </c>
      <c r="K6" s="178" cm="1">
        <f t="array" ref="K6">_xlfn.XLOOKUP(1,(LSM!$A$2:$A$370=K$4)*(LSM!$T$2:$T$370=K$5)*(LSM!$B$2:$B$370=$D6),LSM!$G$2:$G$370,"")</f>
        <v>111</v>
      </c>
      <c r="L6" s="200" t="str" cm="1">
        <f t="array" ref="L6">_xlfn.XLOOKUP(1,(LSM!$A$2:$A$370=K$4)*(LSM!$T$2:$T$370=K$5)*(LSM!$B$2:$B$370=$D6),LSM!$H$2:$H$370,"")</f>
        <v>AB</v>
      </c>
      <c r="M6" s="178" cm="1">
        <f t="array" ref="M6">_xlfn.XLOOKUP(1,(LSM!$A$2:$A$370=M$4)*(LSM!$T$2:$T$370=M$5)*(LSM!$B$2:$B$370=$D6),LSM!$I$2:$I$370,"")</f>
        <v>49</v>
      </c>
      <c r="N6" s="202" t="str" cm="1">
        <f t="array" ref="N6">_xlfn.XLOOKUP(1,(LSM!$A$2:$A$370=M$4)*(LSM!$T$2:$T$370=M$5)*(LSM!$B$2:$B$370=$D6),LSM!$J$2:$J$370,"")</f>
        <v>A</v>
      </c>
      <c r="O6" s="178" cm="1">
        <f t="array" ref="O6">_xlfn.XLOOKUP(1,(LSM!$A$2:$A$370=O$4)*(LSM!$T$2:$T$370=O$5)*(LSM!$B$2:$B$370=$D6),LSM!$K$2:$K$370,"")</f>
        <v>0</v>
      </c>
      <c r="P6" s="203" cm="1">
        <f t="array" ref="P6">_xlfn.XLOOKUP(1,(LSM!$A$2:$A$370=P$4)*(LSM!$T$2:$T$370=P$5)*(LSM!$B$2:$B$370=$D6),LSM!$N$2:$N$370,"")</f>
        <v>0</v>
      </c>
      <c r="Q6" s="200" cm="1">
        <f t="array" ref="Q6">_xlfn.XLOOKUP(1,(LSM!$A$2:$A$370=P$4)*(LSM!$T$2:$T$370=P$5)*(LSM!$B$2:$B$370=$D6),LSM!$O$2:$O$370,"")</f>
        <v>0</v>
      </c>
      <c r="R6" s="201" cm="1">
        <f t="array" ref="R6">_xlfn.XLOOKUP(1,(LSM!$A$2:$A$370=R$4)*(LSM!$T$2:$T$370=R$5)*(LSM!$B$2:$B$370=$D6),LSM!$P$2:$P$370,"")</f>
        <v>0</v>
      </c>
      <c r="S6" s="202" cm="1">
        <f t="array" ref="S6">_xlfn.XLOOKUP(1,(LSM!$A$2:$A$370=R$4)*(LSM!$T$2:$T$370=R$5)*(LSM!$B$2:$B$370=$D6),LSM!$Q$2:$Q$370,"")</f>
        <v>0</v>
      </c>
      <c r="T6" s="201" cm="1">
        <f t="array" ref="T6">_xlfn.XLOOKUP(1,(LSM!$A$2:$A$370=T$4)*(LSM!$T$2:$T$370=T$5)*(LSM!$B$2:$B$370=$D6),LSM!$R$2:$R$370,"")</f>
        <v>0</v>
      </c>
      <c r="U6" s="202" cm="1">
        <f t="array" ref="U6">_xlfn.XLOOKUP(1,(LSM!$A$2:$A$370=T$4)*(LSM!$T$2:$T$370=T$5)*(LSM!$B$2:$B$370=$D6),LSM!$S$2:$S$370,"")</f>
        <v>0</v>
      </c>
    </row>
    <row r="7" spans="1:21" x14ac:dyDescent="0.3">
      <c r="A7" s="31" t="str">
        <f t="shared" si="0"/>
        <v>Innvictis A1254T</v>
      </c>
      <c r="B7" s="131" t="str">
        <f t="shared" si="1"/>
        <v>RR</v>
      </c>
      <c r="C7" s="131" t="str">
        <f t="shared" si="2"/>
        <v>TRE</v>
      </c>
      <c r="D7" s="273" t="s">
        <v>189</v>
      </c>
      <c r="E7" s="178" cm="1">
        <f t="array" ref="E7">_xlfn.XLOOKUP(1,(LSM!$A$2:$A$370=E$4)*(LSM!$T$2:$T$370=E$5)*(LSM!$B$2:$B$370=$D7),LSM!$C$2:$C$370,"")</f>
        <v>270</v>
      </c>
      <c r="F7" s="179" t="str" cm="1">
        <f t="array" ref="F7">_xlfn.XLOOKUP(1,(LSM!$A$2:$A$370=E$4)*(LSM!$T$2:$T$370=E$5)*(LSM!$B$2:$B$370=$D7),LSM!$D$2:$D$370,"")</f>
        <v>A</v>
      </c>
      <c r="G7" s="164" cm="1">
        <f t="array" ref="G7">_xlfn.XLOOKUP(1,(LSM!$A$2:$A$370=G$4)*(LSM!$T$2:$T$370=G$5)*(LSM!$B$2:$B$370=$D7),LSM!$E$2:$E$370,"")</f>
        <v>17.633299999999998</v>
      </c>
      <c r="H7" s="167" t="str" cm="1">
        <f t="array" ref="H7">_xlfn.XLOOKUP(1,(LSM!$A$2:$A$370=G$4)*(LSM!$T$2:$T$370=G$5)*(LSM!$B$2:$B$370=$D7),LSM!$F$2:$F$370,"")</f>
        <v>F</v>
      </c>
      <c r="I7" s="178" cm="1">
        <f t="array" ref="I7">_xlfn.XLOOKUP(1,(LSM!$A$2:$A$370=I$4)*(LSM!$T$2:$T$370=I$5)*(LSM!$B$2:$B$370=$D7),LSM!$L$2:$L$370,"")</f>
        <v>0</v>
      </c>
      <c r="J7" s="179" cm="1">
        <f t="array" ref="J7">_xlfn.XLOOKUP(1,(LSM!$A$2:$A$370=I$4)*(LSM!$T$2:$T$370=I$5)*(LSM!$B$2:$B$370=$D7),LSM!$M$2:$M$370,"")</f>
        <v>0</v>
      </c>
      <c r="K7" s="178" cm="1">
        <f t="array" ref="K7">_xlfn.XLOOKUP(1,(LSM!$A$2:$A$370=K$4)*(LSM!$T$2:$T$370=K$5)*(LSM!$B$2:$B$370=$D7),LSM!$G$2:$G$370,"")</f>
        <v>113.67</v>
      </c>
      <c r="L7" s="179" t="str" cm="1">
        <f t="array" ref="L7">_xlfn.XLOOKUP(1,(LSM!$A$2:$A$370=K$4)*(LSM!$T$2:$T$370=K$5)*(LSM!$B$2:$B$370=$D7),LSM!$H$2:$H$370,"")</f>
        <v>A</v>
      </c>
      <c r="M7" s="178" cm="1">
        <f t="array" ref="M7">_xlfn.XLOOKUP(1,(LSM!$A$2:$A$370=M$4)*(LSM!$T$2:$T$370=M$5)*(LSM!$B$2:$B$370=$D7),LSM!$I$2:$I$370,"")</f>
        <v>44.666699999999999</v>
      </c>
      <c r="N7" s="167" t="str" cm="1">
        <f t="array" ref="N7">_xlfn.XLOOKUP(1,(LSM!$A$2:$A$370=M$4)*(LSM!$T$2:$T$370=M$5)*(LSM!$B$2:$B$370=$D7),LSM!$J$2:$J$370,"")</f>
        <v>AB</v>
      </c>
      <c r="O7" s="178" cm="1">
        <f t="array" ref="O7">_xlfn.XLOOKUP(1,(LSM!$A$2:$A$370=O$4)*(LSM!$T$2:$T$370=O$5)*(LSM!$B$2:$B$370=$D7),LSM!$K$2:$K$370,"")</f>
        <v>1.4730639730999999</v>
      </c>
      <c r="P7" s="253" cm="1">
        <f t="array" ref="P7">_xlfn.XLOOKUP(1,(LSM!$A$2:$A$370=P$4)*(LSM!$T$2:$T$370=P$5)*(LSM!$B$2:$B$370=$D7),LSM!$N$2:$N$370,"")</f>
        <v>0</v>
      </c>
      <c r="Q7" s="179" cm="1">
        <f t="array" ref="Q7">_xlfn.XLOOKUP(1,(LSM!$A$2:$A$370=P$4)*(LSM!$T$2:$T$370=P$5)*(LSM!$B$2:$B$370=$D7),LSM!$O$2:$O$370,"")</f>
        <v>0</v>
      </c>
      <c r="R7" s="164" cm="1">
        <f t="array" ref="R7">_xlfn.XLOOKUP(1,(LSM!$A$2:$A$370=R$4)*(LSM!$T$2:$T$370=R$5)*(LSM!$B$2:$B$370=$D7),LSM!$P$2:$P$370,"")</f>
        <v>0</v>
      </c>
      <c r="S7" s="167" cm="1">
        <f t="array" ref="S7">_xlfn.XLOOKUP(1,(LSM!$A$2:$A$370=R$4)*(LSM!$T$2:$T$370=R$5)*(LSM!$B$2:$B$370=$D7),LSM!$Q$2:$Q$370,"")</f>
        <v>0</v>
      </c>
      <c r="T7" s="164" cm="1">
        <f t="array" ref="T7">_xlfn.XLOOKUP(1,(LSM!$A$2:$A$370=T$4)*(LSM!$T$2:$T$370=T$5)*(LSM!$B$2:$B$370=$D7),LSM!$R$2:$R$370,"")</f>
        <v>0</v>
      </c>
      <c r="U7" s="167" cm="1">
        <f t="array" ref="U7">_xlfn.XLOOKUP(1,(LSM!$A$2:$A$370=T$4)*(LSM!$T$2:$T$370=T$5)*(LSM!$B$2:$B$370=$D7),LSM!$S$2:$S$370,"")</f>
        <v>0</v>
      </c>
    </row>
    <row r="8" spans="1:21" x14ac:dyDescent="0.3">
      <c r="A8" s="101" t="str">
        <f t="shared" si="0"/>
        <v>Revere 113-T73</v>
      </c>
      <c r="B8" s="132" t="str">
        <f t="shared" si="1"/>
        <v>RR</v>
      </c>
      <c r="C8" s="132" t="str">
        <f t="shared" si="2"/>
        <v>TRE</v>
      </c>
      <c r="D8" s="273" t="s">
        <v>287</v>
      </c>
      <c r="E8" s="178" cm="1">
        <f t="array" ref="E8">_xlfn.XLOOKUP(1,(LSM!$A$2:$A$370=E$4)*(LSM!$T$2:$T$370=E$5)*(LSM!$B$2:$B$370=$D8),LSM!$C$2:$C$370,"")</f>
        <v>262.87</v>
      </c>
      <c r="F8" s="177" t="str" cm="1">
        <f t="array" ref="F8">_xlfn.XLOOKUP(1,(LSM!$A$2:$A$370=E$4)*(LSM!$T$2:$T$370=E$5)*(LSM!$B$2:$B$370=$D8),LSM!$D$2:$D$370,"")</f>
        <v>A</v>
      </c>
      <c r="G8" s="164" cm="1">
        <f t="array" ref="G8">_xlfn.XLOOKUP(1,(LSM!$A$2:$A$370=G$4)*(LSM!$T$2:$T$370=G$5)*(LSM!$B$2:$B$370=$D8),LSM!$E$2:$E$370,"")</f>
        <v>19.7333</v>
      </c>
      <c r="H8" s="56" t="str" cm="1">
        <f t="array" ref="H8">_xlfn.XLOOKUP(1,(LSM!$A$2:$A$370=G$4)*(LSM!$T$2:$T$370=G$5)*(LSM!$B$2:$B$370=$D8),LSM!$F$2:$F$370,"")</f>
        <v>CD</v>
      </c>
      <c r="I8" s="178" cm="1">
        <f t="array" ref="I8">_xlfn.XLOOKUP(1,(LSM!$A$2:$A$370=I$4)*(LSM!$T$2:$T$370=I$5)*(LSM!$B$2:$B$370=$D8),LSM!$L$2:$L$370,"")</f>
        <v>0</v>
      </c>
      <c r="J8" s="177" cm="1">
        <f t="array" ref="J8">_xlfn.XLOOKUP(1,(LSM!$A$2:$A$370=I$4)*(LSM!$T$2:$T$370=I$5)*(LSM!$B$2:$B$370=$D8),LSM!$M$2:$M$370,"")</f>
        <v>0</v>
      </c>
      <c r="K8" s="178" cm="1">
        <f t="array" ref="K8">_xlfn.XLOOKUP(1,(LSM!$A$2:$A$370=K$4)*(LSM!$T$2:$T$370=K$5)*(LSM!$B$2:$B$370=$D8),LSM!$G$2:$G$370,"")</f>
        <v>105.33</v>
      </c>
      <c r="L8" s="177" t="str" cm="1">
        <f t="array" ref="L8">_xlfn.XLOOKUP(1,(LSM!$A$2:$A$370=K$4)*(LSM!$T$2:$T$370=K$5)*(LSM!$B$2:$B$370=$D8),LSM!$H$2:$H$370,"")</f>
        <v>BC</v>
      </c>
      <c r="M8" s="178" cm="1">
        <f t="array" ref="M8">_xlfn.XLOOKUP(1,(LSM!$A$2:$A$370=M$4)*(LSM!$T$2:$T$370=M$5)*(LSM!$B$2:$B$370=$D8),LSM!$I$2:$I$370,"")</f>
        <v>39.666699999999999</v>
      </c>
      <c r="N8" s="56" t="str" cm="1">
        <f t="array" ref="N8">_xlfn.XLOOKUP(1,(LSM!$A$2:$A$370=M$4)*(LSM!$T$2:$T$370=M$5)*(LSM!$B$2:$B$370=$D8),LSM!$J$2:$J$370,"")</f>
        <v>CD</v>
      </c>
      <c r="O8" s="178" cm="1">
        <f t="array" ref="O8">_xlfn.XLOOKUP(1,(LSM!$A$2:$A$370=O$4)*(LSM!$T$2:$T$370=O$5)*(LSM!$B$2:$B$370=$D8),LSM!$K$2:$K$370,"")</f>
        <v>4.0303030302999998</v>
      </c>
      <c r="P8" s="252" cm="1">
        <f t="array" ref="P8">_xlfn.XLOOKUP(1,(LSM!$A$2:$A$370=P$4)*(LSM!$T$2:$T$370=P$5)*(LSM!$B$2:$B$370=$D8),LSM!$N$2:$N$370,"")</f>
        <v>0</v>
      </c>
      <c r="Q8" s="177" cm="1">
        <f t="array" ref="Q8">_xlfn.XLOOKUP(1,(LSM!$A$2:$A$370=P$4)*(LSM!$T$2:$T$370=P$5)*(LSM!$B$2:$B$370=$D8),LSM!$O$2:$O$370,"")</f>
        <v>0</v>
      </c>
      <c r="R8" s="163" cm="1">
        <f t="array" ref="R8">_xlfn.XLOOKUP(1,(LSM!$A$2:$A$370=R$4)*(LSM!$T$2:$T$370=R$5)*(LSM!$B$2:$B$370=$D8),LSM!$P$2:$P$370,"")</f>
        <v>0</v>
      </c>
      <c r="S8" s="56" cm="1">
        <f t="array" ref="S8">_xlfn.XLOOKUP(1,(LSM!$A$2:$A$370=R$4)*(LSM!$T$2:$T$370=R$5)*(LSM!$B$2:$B$370=$D8),LSM!$Q$2:$Q$370,"")</f>
        <v>0</v>
      </c>
      <c r="T8" s="163" cm="1">
        <f t="array" ref="T8">_xlfn.XLOOKUP(1,(LSM!$A$2:$A$370=T$4)*(LSM!$T$2:$T$370=T$5)*(LSM!$B$2:$B$370=$D8),LSM!$R$2:$R$370,"")</f>
        <v>0</v>
      </c>
      <c r="U8" s="56" cm="1">
        <f t="array" ref="U8">_xlfn.XLOOKUP(1,(LSM!$A$2:$A$370=T$4)*(LSM!$T$2:$T$370=T$5)*(LSM!$B$2:$B$370=$D8),LSM!$S$2:$S$370,"")</f>
        <v>0</v>
      </c>
    </row>
    <row r="9" spans="1:21" x14ac:dyDescent="0.3">
      <c r="A9" s="31" t="str">
        <f t="shared" si="0"/>
        <v>Pioneer P10705PWE</v>
      </c>
      <c r="B9" s="131" t="str">
        <f t="shared" si="1"/>
        <v>RR, LL, ENL, FOP</v>
      </c>
      <c r="C9" s="131" t="str">
        <f t="shared" si="2"/>
        <v>VT2P, HX1</v>
      </c>
      <c r="D9" s="273" t="s">
        <v>285</v>
      </c>
      <c r="E9" s="178" cm="1">
        <f t="array" ref="E9">_xlfn.XLOOKUP(1,(LSM!$A$2:$A$370=E$4)*(LSM!$T$2:$T$370=E$5)*(LSM!$B$2:$B$370=$D9),LSM!$C$2:$C$370,"")</f>
        <v>256.93</v>
      </c>
      <c r="F9" s="179" t="str" cm="1">
        <f t="array" ref="F9">_xlfn.XLOOKUP(1,(LSM!$A$2:$A$370=E$4)*(LSM!$T$2:$T$370=E$5)*(LSM!$B$2:$B$370=$D9),LSM!$D$2:$D$370,"")</f>
        <v>A</v>
      </c>
      <c r="G9" s="164" cm="1">
        <f t="array" ref="G9">_xlfn.XLOOKUP(1,(LSM!$A$2:$A$370=G$4)*(LSM!$T$2:$T$370=G$5)*(LSM!$B$2:$B$370=$D9),LSM!$E$2:$E$370,"")</f>
        <v>18.899999999999999</v>
      </c>
      <c r="H9" s="167" t="str" cm="1">
        <f t="array" ref="H9">_xlfn.XLOOKUP(1,(LSM!$A$2:$A$370=G$4)*(LSM!$T$2:$T$370=G$5)*(LSM!$B$2:$B$370=$D9),LSM!$F$2:$F$370,"")</f>
        <v>C-E</v>
      </c>
      <c r="I9" s="178" cm="1">
        <f t="array" ref="I9">_xlfn.XLOOKUP(1,(LSM!$A$2:$A$370=I$4)*(LSM!$T$2:$T$370=I$5)*(LSM!$B$2:$B$370=$D9),LSM!$L$2:$L$370,"")</f>
        <v>0</v>
      </c>
      <c r="J9" s="179" cm="1">
        <f t="array" ref="J9">_xlfn.XLOOKUP(1,(LSM!$A$2:$A$370=I$4)*(LSM!$T$2:$T$370=I$5)*(LSM!$B$2:$B$370=$D9),LSM!$M$2:$M$370,"")</f>
        <v>0</v>
      </c>
      <c r="K9" s="178" cm="1">
        <f t="array" ref="K9">_xlfn.XLOOKUP(1,(LSM!$A$2:$A$370=K$4)*(LSM!$T$2:$T$370=K$5)*(LSM!$B$2:$B$370=$D9),LSM!$G$2:$G$370,"")</f>
        <v>98</v>
      </c>
      <c r="L9" s="179" t="str" cm="1">
        <f t="array" ref="L9">_xlfn.XLOOKUP(1,(LSM!$A$2:$A$370=K$4)*(LSM!$T$2:$T$370=K$5)*(LSM!$B$2:$B$370=$D9),LSM!$H$2:$H$370,"")</f>
        <v>D</v>
      </c>
      <c r="M9" s="178" cm="1">
        <f t="array" ref="M9">_xlfn.XLOOKUP(1,(LSM!$A$2:$A$370=M$4)*(LSM!$T$2:$T$370=M$5)*(LSM!$B$2:$B$370=$D9),LSM!$I$2:$I$370,"")</f>
        <v>37.666699999999999</v>
      </c>
      <c r="N9" s="167" t="str" cm="1">
        <f t="array" ref="N9">_xlfn.XLOOKUP(1,(LSM!$A$2:$A$370=M$4)*(LSM!$T$2:$T$370=M$5)*(LSM!$B$2:$B$370=$D9),LSM!$J$2:$J$370,"")</f>
        <v>D</v>
      </c>
      <c r="O9" s="178" cm="1">
        <f t="array" ref="O9">_xlfn.XLOOKUP(1,(LSM!$A$2:$A$370=O$4)*(LSM!$T$2:$T$370=O$5)*(LSM!$B$2:$B$370=$D9),LSM!$K$2:$K$370,"")</f>
        <v>0</v>
      </c>
      <c r="P9" s="253" cm="1">
        <f t="array" ref="P9">_xlfn.XLOOKUP(1,(LSM!$A$2:$A$370=P$4)*(LSM!$T$2:$T$370=P$5)*(LSM!$B$2:$B$370=$D9),LSM!$N$2:$N$370,"")</f>
        <v>0</v>
      </c>
      <c r="Q9" s="179" cm="1">
        <f t="array" ref="Q9">_xlfn.XLOOKUP(1,(LSM!$A$2:$A$370=P$4)*(LSM!$T$2:$T$370=P$5)*(LSM!$B$2:$B$370=$D9),LSM!$O$2:$O$370,"")</f>
        <v>0</v>
      </c>
      <c r="R9" s="164" cm="1">
        <f t="array" ref="R9">_xlfn.XLOOKUP(1,(LSM!$A$2:$A$370=R$4)*(LSM!$T$2:$T$370=R$5)*(LSM!$B$2:$B$370=$D9),LSM!$P$2:$P$370,"")</f>
        <v>0</v>
      </c>
      <c r="S9" s="167" cm="1">
        <f t="array" ref="S9">_xlfn.XLOOKUP(1,(LSM!$A$2:$A$370=R$4)*(LSM!$T$2:$T$370=R$5)*(LSM!$B$2:$B$370=$D9),LSM!$Q$2:$Q$370,"")</f>
        <v>0</v>
      </c>
      <c r="T9" s="164" cm="1">
        <f t="array" ref="T9">_xlfn.XLOOKUP(1,(LSM!$A$2:$A$370=T$4)*(LSM!$T$2:$T$370=T$5)*(LSM!$B$2:$B$370=$D9),LSM!$R$2:$R$370,"")</f>
        <v>0</v>
      </c>
      <c r="U9" s="167" cm="1">
        <f t="array" ref="U9">_xlfn.XLOOKUP(1,(LSM!$A$2:$A$370=T$4)*(LSM!$T$2:$T$370=T$5)*(LSM!$B$2:$B$370=$D9),LSM!$S$2:$S$370,"")</f>
        <v>0</v>
      </c>
    </row>
    <row r="10" spans="1:21" x14ac:dyDescent="0.3">
      <c r="A10" s="101" t="str">
        <f t="shared" si="0"/>
        <v>Innvictis A1312VT2P</v>
      </c>
      <c r="B10" s="132" t="str">
        <f t="shared" si="1"/>
        <v>RR</v>
      </c>
      <c r="C10" s="132" t="str">
        <f t="shared" si="2"/>
        <v>VT2P</v>
      </c>
      <c r="D10" s="273" t="s">
        <v>132</v>
      </c>
      <c r="E10" s="178" cm="1">
        <f t="array" ref="E10">_xlfn.XLOOKUP(1,(LSM!$A$2:$A$370=E$4)*(LSM!$T$2:$T$370=E$5)*(LSM!$B$2:$B$370=$D10),LSM!$C$2:$C$370,"")</f>
        <v>256.04000000000002</v>
      </c>
      <c r="F10" s="179" t="str" cm="1">
        <f t="array" ref="F10">_xlfn.XLOOKUP(1,(LSM!$A$2:$A$370=E$4)*(LSM!$T$2:$T$370=E$5)*(LSM!$B$2:$B$370=$D10),LSM!$D$2:$D$370,"")</f>
        <v>A</v>
      </c>
      <c r="G10" s="164" cm="1">
        <f t="array" ref="G10">_xlfn.XLOOKUP(1,(LSM!$A$2:$A$370=G$4)*(LSM!$T$2:$T$370=G$5)*(LSM!$B$2:$B$370=$D10),LSM!$E$2:$E$370,"")</f>
        <v>20.100000000000001</v>
      </c>
      <c r="H10" s="167" t="str" cm="1">
        <f t="array" ref="H10">_xlfn.XLOOKUP(1,(LSM!$A$2:$A$370=G$4)*(LSM!$T$2:$T$370=G$5)*(LSM!$B$2:$B$370=$D10),LSM!$F$2:$F$370,"")</f>
        <v>C</v>
      </c>
      <c r="I10" s="178" cm="1">
        <f t="array" ref="I10">_xlfn.XLOOKUP(1,(LSM!$A$2:$A$370=I$4)*(LSM!$T$2:$T$370=I$5)*(LSM!$B$2:$B$370=$D10),LSM!$L$2:$L$370,"")</f>
        <v>0</v>
      </c>
      <c r="J10" s="179" cm="1">
        <f t="array" ref="J10">_xlfn.XLOOKUP(1,(LSM!$A$2:$A$370=I$4)*(LSM!$T$2:$T$370=I$5)*(LSM!$B$2:$B$370=$D10),LSM!$M$2:$M$370,"")</f>
        <v>0</v>
      </c>
      <c r="K10" s="178" cm="1">
        <f t="array" ref="K10">_xlfn.XLOOKUP(1,(LSM!$A$2:$A$370=K$4)*(LSM!$T$2:$T$370=K$5)*(LSM!$B$2:$B$370=$D10),LSM!$G$2:$G$370,"")</f>
        <v>104.67</v>
      </c>
      <c r="L10" s="179" t="str" cm="1">
        <f t="array" ref="L10">_xlfn.XLOOKUP(1,(LSM!$A$2:$A$370=K$4)*(LSM!$T$2:$T$370=K$5)*(LSM!$B$2:$B$370=$D10),LSM!$H$2:$H$370,"")</f>
        <v>B-D</v>
      </c>
      <c r="M10" s="178" cm="1">
        <f t="array" ref="M10">_xlfn.XLOOKUP(1,(LSM!$A$2:$A$370=M$4)*(LSM!$T$2:$T$370=M$5)*(LSM!$B$2:$B$370=$D10),LSM!$I$2:$I$370,"")</f>
        <v>42.333300000000001</v>
      </c>
      <c r="N10" s="167" t="str" cm="1">
        <f t="array" ref="N10">_xlfn.XLOOKUP(1,(LSM!$A$2:$A$370=M$4)*(LSM!$T$2:$T$370=M$5)*(LSM!$B$2:$B$370=$D10),LSM!$J$2:$J$370,"")</f>
        <v>BC</v>
      </c>
      <c r="O10" s="178" cm="1">
        <f t="array" ref="O10">_xlfn.XLOOKUP(1,(LSM!$A$2:$A$370=O$4)*(LSM!$T$2:$T$370=O$5)*(LSM!$B$2:$B$370=$D10),LSM!$K$2:$K$370,"")</f>
        <v>0.41152263369999997</v>
      </c>
      <c r="P10" s="253" cm="1">
        <f t="array" ref="P10">_xlfn.XLOOKUP(1,(LSM!$A$2:$A$370=P$4)*(LSM!$T$2:$T$370=P$5)*(LSM!$B$2:$B$370=$D10),LSM!$N$2:$N$370,"")</f>
        <v>0</v>
      </c>
      <c r="Q10" s="179" cm="1">
        <f t="array" ref="Q10">_xlfn.XLOOKUP(1,(LSM!$A$2:$A$370=P$4)*(LSM!$T$2:$T$370=P$5)*(LSM!$B$2:$B$370=$D10),LSM!$O$2:$O$370,"")</f>
        <v>0</v>
      </c>
      <c r="R10" s="164" cm="1">
        <f t="array" ref="R10">_xlfn.XLOOKUP(1,(LSM!$A$2:$A$370=R$4)*(LSM!$T$2:$T$370=R$5)*(LSM!$B$2:$B$370=$D10),LSM!$P$2:$P$370,"")</f>
        <v>0</v>
      </c>
      <c r="S10" s="167" cm="1">
        <f t="array" ref="S10">_xlfn.XLOOKUP(1,(LSM!$A$2:$A$370=R$4)*(LSM!$T$2:$T$370=R$5)*(LSM!$B$2:$B$370=$D10),LSM!$Q$2:$Q$370,"")</f>
        <v>0</v>
      </c>
      <c r="T10" s="164" cm="1">
        <f t="array" ref="T10">_xlfn.XLOOKUP(1,(LSM!$A$2:$A$370=T$4)*(LSM!$T$2:$T$370=T$5)*(LSM!$B$2:$B$370=$D10),LSM!$R$2:$R$370,"")</f>
        <v>0</v>
      </c>
      <c r="U10" s="167" cm="1">
        <f t="array" ref="U10">_xlfn.XLOOKUP(1,(LSM!$A$2:$A$370=T$4)*(LSM!$T$2:$T$370=T$5)*(LSM!$B$2:$B$370=$D10),LSM!$S$2:$S$370,"")</f>
        <v>0</v>
      </c>
    </row>
    <row r="11" spans="1:21" x14ac:dyDescent="0.3">
      <c r="A11" s="101" t="str">
        <f t="shared" si="0"/>
        <v>Dyna-Gro D52TC66RIB</v>
      </c>
      <c r="B11" s="132" t="str">
        <f t="shared" si="1"/>
        <v>RR</v>
      </c>
      <c r="C11" s="132" t="str">
        <f t="shared" si="2"/>
        <v>TRE</v>
      </c>
      <c r="D11" s="273" t="s">
        <v>190</v>
      </c>
      <c r="E11" s="178" cm="1">
        <f t="array" ref="E11">_xlfn.XLOOKUP(1,(LSM!$A$2:$A$370=E$4)*(LSM!$T$2:$T$370=E$5)*(LSM!$B$2:$B$370=$D11),LSM!$C$2:$C$370,"")</f>
        <v>251.24</v>
      </c>
      <c r="F11" s="177" t="str" cm="1">
        <f t="array" ref="F11">_xlfn.XLOOKUP(1,(LSM!$A$2:$A$370=E$4)*(LSM!$T$2:$T$370=E$5)*(LSM!$B$2:$B$370=$D11),LSM!$D$2:$D$370,"")</f>
        <v>A</v>
      </c>
      <c r="G11" s="164" cm="1">
        <f t="array" ref="G11">_xlfn.XLOOKUP(1,(LSM!$A$2:$A$370=G$4)*(LSM!$T$2:$T$370=G$5)*(LSM!$B$2:$B$370=$D11),LSM!$E$2:$E$370,"")</f>
        <v>18.666699999999999</v>
      </c>
      <c r="H11" s="56" t="str" cm="1">
        <f t="array" ref="H11">_xlfn.XLOOKUP(1,(LSM!$A$2:$A$370=G$4)*(LSM!$T$2:$T$370=G$5)*(LSM!$B$2:$B$370=$D11),LSM!$F$2:$F$370,"")</f>
        <v>D-F</v>
      </c>
      <c r="I11" s="178" cm="1">
        <f t="array" ref="I11">_xlfn.XLOOKUP(1,(LSM!$A$2:$A$370=I$4)*(LSM!$T$2:$T$370=I$5)*(LSM!$B$2:$B$370=$D11),LSM!$L$2:$L$370,"")</f>
        <v>0</v>
      </c>
      <c r="J11" s="177" cm="1">
        <f t="array" ref="J11">_xlfn.XLOOKUP(1,(LSM!$A$2:$A$370=I$4)*(LSM!$T$2:$T$370=I$5)*(LSM!$B$2:$B$370=$D11),LSM!$M$2:$M$370,"")</f>
        <v>0</v>
      </c>
      <c r="K11" s="178" cm="1">
        <f t="array" ref="K11">_xlfn.XLOOKUP(1,(LSM!$A$2:$A$370=K$4)*(LSM!$T$2:$T$370=K$5)*(LSM!$B$2:$B$370=$D11),LSM!$G$2:$G$370,"")</f>
        <v>106</v>
      </c>
      <c r="L11" s="177" t="str" cm="1">
        <f t="array" ref="L11">_xlfn.XLOOKUP(1,(LSM!$A$2:$A$370=K$4)*(LSM!$T$2:$T$370=K$5)*(LSM!$B$2:$B$370=$D11),LSM!$H$2:$H$370,"")</f>
        <v>BC</v>
      </c>
      <c r="M11" s="178" cm="1">
        <f t="array" ref="M11">_xlfn.XLOOKUP(1,(LSM!$A$2:$A$370=M$4)*(LSM!$T$2:$T$370=M$5)*(LSM!$B$2:$B$370=$D11),LSM!$I$2:$I$370,"")</f>
        <v>41.333300000000001</v>
      </c>
      <c r="N11" s="56" t="str" cm="1">
        <f t="array" ref="N11">_xlfn.XLOOKUP(1,(LSM!$A$2:$A$370=M$4)*(LSM!$T$2:$T$370=M$5)*(LSM!$B$2:$B$370=$D11),LSM!$J$2:$J$370,"")</f>
        <v>B-D</v>
      </c>
      <c r="O11" s="178" cm="1">
        <f t="array" ref="O11">_xlfn.XLOOKUP(1,(LSM!$A$2:$A$370=O$4)*(LSM!$T$2:$T$370=O$5)*(LSM!$B$2:$B$370=$D11),LSM!$K$2:$K$370,"")</f>
        <v>0</v>
      </c>
      <c r="P11" s="252" cm="1">
        <f t="array" ref="P11">_xlfn.XLOOKUP(1,(LSM!$A$2:$A$370=P$4)*(LSM!$T$2:$T$370=P$5)*(LSM!$B$2:$B$370=$D11),LSM!$N$2:$N$370,"")</f>
        <v>0</v>
      </c>
      <c r="Q11" s="177" cm="1">
        <f t="array" ref="Q11">_xlfn.XLOOKUP(1,(LSM!$A$2:$A$370=P$4)*(LSM!$T$2:$T$370=P$5)*(LSM!$B$2:$B$370=$D11),LSM!$O$2:$O$370,"")</f>
        <v>0</v>
      </c>
      <c r="R11" s="163" cm="1">
        <f t="array" ref="R11">_xlfn.XLOOKUP(1,(LSM!$A$2:$A$370=R$4)*(LSM!$T$2:$T$370=R$5)*(LSM!$B$2:$B$370=$D11),LSM!$P$2:$P$370,"")</f>
        <v>0</v>
      </c>
      <c r="S11" s="56" cm="1">
        <f t="array" ref="S11">_xlfn.XLOOKUP(1,(LSM!$A$2:$A$370=R$4)*(LSM!$T$2:$T$370=R$5)*(LSM!$B$2:$B$370=$D11),LSM!$Q$2:$Q$370,"")</f>
        <v>0</v>
      </c>
      <c r="T11" s="163" cm="1">
        <f t="array" ref="T11">_xlfn.XLOOKUP(1,(LSM!$A$2:$A$370=T$4)*(LSM!$T$2:$T$370=T$5)*(LSM!$B$2:$B$370=$D11),LSM!$R$2:$R$370,"")</f>
        <v>0</v>
      </c>
      <c r="U11" s="56" cm="1">
        <f t="array" ref="U11">_xlfn.XLOOKUP(1,(LSM!$A$2:$A$370=T$4)*(LSM!$T$2:$T$370=T$5)*(LSM!$B$2:$B$370=$D11),LSM!$S$2:$S$370,"")</f>
        <v>0</v>
      </c>
    </row>
    <row r="12" spans="1:21" x14ac:dyDescent="0.3">
      <c r="A12" s="31" t="str">
        <f t="shared" si="0"/>
        <v>Innvictis A0904TRIB</v>
      </c>
      <c r="B12" s="131" t="str">
        <f t="shared" si="1"/>
        <v>RR</v>
      </c>
      <c r="C12" s="131" t="str">
        <f t="shared" si="2"/>
        <v>TRE</v>
      </c>
      <c r="D12" s="273" t="s">
        <v>284</v>
      </c>
      <c r="E12" s="178" cm="1">
        <f t="array" ref="E12">_xlfn.XLOOKUP(1,(LSM!$A$2:$A$370=E$4)*(LSM!$T$2:$T$370=E$5)*(LSM!$B$2:$B$370=$D12),LSM!$C$2:$C$370,"")</f>
        <v>246.9</v>
      </c>
      <c r="F12" s="179" t="str" cm="1">
        <f t="array" ref="F12">_xlfn.XLOOKUP(1,(LSM!$A$2:$A$370=E$4)*(LSM!$T$2:$T$370=E$5)*(LSM!$B$2:$B$370=$D12),LSM!$D$2:$D$370,"")</f>
        <v>A</v>
      </c>
      <c r="G12" s="164" cm="1">
        <f t="array" ref="G12">_xlfn.XLOOKUP(1,(LSM!$A$2:$A$370=G$4)*(LSM!$T$2:$T$370=G$5)*(LSM!$B$2:$B$370=$D12),LSM!$E$2:$E$370,"")</f>
        <v>17.466699999999999</v>
      </c>
      <c r="H12" s="167" t="str" cm="1">
        <f t="array" ref="H12">_xlfn.XLOOKUP(1,(LSM!$A$2:$A$370=G$4)*(LSM!$T$2:$T$370=G$5)*(LSM!$B$2:$B$370=$D12),LSM!$F$2:$F$370,"")</f>
        <v>F</v>
      </c>
      <c r="I12" s="178" cm="1">
        <f t="array" ref="I12">_xlfn.XLOOKUP(1,(LSM!$A$2:$A$370=I$4)*(LSM!$T$2:$T$370=I$5)*(LSM!$B$2:$B$370=$D12),LSM!$L$2:$L$370,"")</f>
        <v>0</v>
      </c>
      <c r="J12" s="179" cm="1">
        <f t="array" ref="J12">_xlfn.XLOOKUP(1,(LSM!$A$2:$A$370=I$4)*(LSM!$T$2:$T$370=I$5)*(LSM!$B$2:$B$370=$D12),LSM!$M$2:$M$370,"")</f>
        <v>0</v>
      </c>
      <c r="K12" s="178" cm="1">
        <f t="array" ref="K12">_xlfn.XLOOKUP(1,(LSM!$A$2:$A$370=K$4)*(LSM!$T$2:$T$370=K$5)*(LSM!$B$2:$B$370=$D12),LSM!$G$2:$G$370,"")</f>
        <v>100</v>
      </c>
      <c r="L12" s="179" t="str" cm="1">
        <f t="array" ref="L12">_xlfn.XLOOKUP(1,(LSM!$A$2:$A$370=K$4)*(LSM!$T$2:$T$370=K$5)*(LSM!$B$2:$B$370=$D12),LSM!$H$2:$H$370,"")</f>
        <v>CD</v>
      </c>
      <c r="M12" s="178" cm="1">
        <f t="array" ref="M12">_xlfn.XLOOKUP(1,(LSM!$A$2:$A$370=M$4)*(LSM!$T$2:$T$370=M$5)*(LSM!$B$2:$B$370=$D12),LSM!$I$2:$I$370,"")</f>
        <v>40.333300000000001</v>
      </c>
      <c r="N12" s="167" t="str" cm="1">
        <f t="array" ref="N12">_xlfn.XLOOKUP(1,(LSM!$A$2:$A$370=M$4)*(LSM!$T$2:$T$370=M$5)*(LSM!$B$2:$B$370=$D12),LSM!$J$2:$J$370,"")</f>
        <v>B-D</v>
      </c>
      <c r="O12" s="178" cm="1">
        <f t="array" ref="O12">_xlfn.XLOOKUP(1,(LSM!$A$2:$A$370=O$4)*(LSM!$T$2:$T$370=O$5)*(LSM!$B$2:$B$370=$D12),LSM!$K$2:$K$370,"")</f>
        <v>0</v>
      </c>
      <c r="P12" s="253" cm="1">
        <f t="array" ref="P12">_xlfn.XLOOKUP(1,(LSM!$A$2:$A$370=P$4)*(LSM!$T$2:$T$370=P$5)*(LSM!$B$2:$B$370=$D12),LSM!$N$2:$N$370,"")</f>
        <v>0</v>
      </c>
      <c r="Q12" s="179" cm="1">
        <f t="array" ref="Q12">_xlfn.XLOOKUP(1,(LSM!$A$2:$A$370=P$4)*(LSM!$T$2:$T$370=P$5)*(LSM!$B$2:$B$370=$D12),LSM!$O$2:$O$370,"")</f>
        <v>0</v>
      </c>
      <c r="R12" s="164" cm="1">
        <f t="array" ref="R12">_xlfn.XLOOKUP(1,(LSM!$A$2:$A$370=R$4)*(LSM!$T$2:$T$370=R$5)*(LSM!$B$2:$B$370=$D12),LSM!$P$2:$P$370,"")</f>
        <v>0</v>
      </c>
      <c r="S12" s="167" cm="1">
        <f t="array" ref="S12">_xlfn.XLOOKUP(1,(LSM!$A$2:$A$370=R$4)*(LSM!$T$2:$T$370=R$5)*(LSM!$B$2:$B$370=$D12),LSM!$Q$2:$Q$370,"")</f>
        <v>0</v>
      </c>
      <c r="T12" s="164" cm="1">
        <f t="array" ref="T12">_xlfn.XLOOKUP(1,(LSM!$A$2:$A$370=T$4)*(LSM!$T$2:$T$370=T$5)*(LSM!$B$2:$B$370=$D12),LSM!$R$2:$R$370,"")</f>
        <v>0</v>
      </c>
      <c r="U12" s="167" cm="1">
        <f t="array" ref="U12">_xlfn.XLOOKUP(1,(LSM!$A$2:$A$370=T$4)*(LSM!$T$2:$T$370=T$5)*(LSM!$B$2:$B$370=$D12),LSM!$S$2:$S$370,"")</f>
        <v>0</v>
      </c>
    </row>
    <row r="13" spans="1:21" x14ac:dyDescent="0.3">
      <c r="A13" s="31" t="str">
        <f t="shared" si="0"/>
        <v>Dekalb DKC 112-12RIB</v>
      </c>
      <c r="B13" s="131" t="str">
        <f t="shared" si="1"/>
        <v>RR</v>
      </c>
      <c r="C13" s="131" t="str">
        <f t="shared" si="2"/>
        <v>TRE</v>
      </c>
      <c r="D13" s="273" t="s">
        <v>282</v>
      </c>
      <c r="E13" s="178" cm="1">
        <f t="array" ref="E13">_xlfn.XLOOKUP(1,(LSM!$A$2:$A$370=E$4)*(LSM!$T$2:$T$370=E$5)*(LSM!$B$2:$B$370=$D13),LSM!$C$2:$C$370,"")</f>
        <v>246.19</v>
      </c>
      <c r="F13" s="179" t="str" cm="1">
        <f t="array" ref="F13">_xlfn.XLOOKUP(1,(LSM!$A$2:$A$370=E$4)*(LSM!$T$2:$T$370=E$5)*(LSM!$B$2:$B$370=$D13),LSM!$D$2:$D$370,"")</f>
        <v>A</v>
      </c>
      <c r="G13" s="164" cm="1">
        <f t="array" ref="G13">_xlfn.XLOOKUP(1,(LSM!$A$2:$A$370=G$4)*(LSM!$T$2:$T$370=G$5)*(LSM!$B$2:$B$370=$D13),LSM!$E$2:$E$370,"")</f>
        <v>21.366700000000002</v>
      </c>
      <c r="H13" s="167" t="str" cm="1">
        <f t="array" ref="H13">_xlfn.XLOOKUP(1,(LSM!$A$2:$A$370=G$4)*(LSM!$T$2:$T$370=G$5)*(LSM!$B$2:$B$370=$D13),LSM!$F$2:$F$370,"")</f>
        <v>B</v>
      </c>
      <c r="I13" s="178" cm="1">
        <f t="array" ref="I13">_xlfn.XLOOKUP(1,(LSM!$A$2:$A$370=I$4)*(LSM!$T$2:$T$370=I$5)*(LSM!$B$2:$B$370=$D13),LSM!$L$2:$L$370,"")</f>
        <v>0</v>
      </c>
      <c r="J13" s="179" cm="1">
        <f t="array" ref="J13">_xlfn.XLOOKUP(1,(LSM!$A$2:$A$370=I$4)*(LSM!$T$2:$T$370=I$5)*(LSM!$B$2:$B$370=$D13),LSM!$M$2:$M$370,"")</f>
        <v>0</v>
      </c>
      <c r="K13" s="178" cm="1">
        <f t="array" ref="K13">_xlfn.XLOOKUP(1,(LSM!$A$2:$A$370=K$4)*(LSM!$T$2:$T$370=K$5)*(LSM!$B$2:$B$370=$D13),LSM!$G$2:$G$370,"")</f>
        <v>100.67</v>
      </c>
      <c r="L13" s="179" t="str" cm="1">
        <f t="array" ref="L13">_xlfn.XLOOKUP(1,(LSM!$A$2:$A$370=K$4)*(LSM!$T$2:$T$370=K$5)*(LSM!$B$2:$B$370=$D13),LSM!$H$2:$H$370,"")</f>
        <v>CD</v>
      </c>
      <c r="M13" s="178" cm="1">
        <f t="array" ref="M13">_xlfn.XLOOKUP(1,(LSM!$A$2:$A$370=M$4)*(LSM!$T$2:$T$370=M$5)*(LSM!$B$2:$B$370=$D13),LSM!$I$2:$I$370,"")</f>
        <v>41.333300000000001</v>
      </c>
      <c r="N13" s="167" t="str" cm="1">
        <f t="array" ref="N13">_xlfn.XLOOKUP(1,(LSM!$A$2:$A$370=M$4)*(LSM!$T$2:$T$370=M$5)*(LSM!$B$2:$B$370=$D13),LSM!$J$2:$J$370,"")</f>
        <v>B-D</v>
      </c>
      <c r="O13" s="178" cm="1">
        <f t="array" ref="O13">_xlfn.XLOOKUP(1,(LSM!$A$2:$A$370=O$4)*(LSM!$T$2:$T$370=O$5)*(LSM!$B$2:$B$370=$D13),LSM!$K$2:$K$370,"")</f>
        <v>0.35087719299999998</v>
      </c>
      <c r="P13" s="253" cm="1">
        <f t="array" ref="P13">_xlfn.XLOOKUP(1,(LSM!$A$2:$A$370=P$4)*(LSM!$T$2:$T$370=P$5)*(LSM!$B$2:$B$370=$D13),LSM!$N$2:$N$370,"")</f>
        <v>0</v>
      </c>
      <c r="Q13" s="179" cm="1">
        <f t="array" ref="Q13">_xlfn.XLOOKUP(1,(LSM!$A$2:$A$370=P$4)*(LSM!$T$2:$T$370=P$5)*(LSM!$B$2:$B$370=$D13),LSM!$O$2:$O$370,"")</f>
        <v>0</v>
      </c>
      <c r="R13" s="164" cm="1">
        <f t="array" ref="R13">_xlfn.XLOOKUP(1,(LSM!$A$2:$A$370=R$4)*(LSM!$T$2:$T$370=R$5)*(LSM!$B$2:$B$370=$D13),LSM!$P$2:$P$370,"")</f>
        <v>0</v>
      </c>
      <c r="S13" s="167" cm="1">
        <f t="array" ref="S13">_xlfn.XLOOKUP(1,(LSM!$A$2:$A$370=R$4)*(LSM!$T$2:$T$370=R$5)*(LSM!$B$2:$B$370=$D13),LSM!$Q$2:$Q$370,"")</f>
        <v>0</v>
      </c>
      <c r="T13" s="164" cm="1">
        <f t="array" ref="T13">_xlfn.XLOOKUP(1,(LSM!$A$2:$A$370=T$4)*(LSM!$T$2:$T$370=T$5)*(LSM!$B$2:$B$370=$D13),LSM!$R$2:$R$370,"")</f>
        <v>0</v>
      </c>
      <c r="U13" s="167" cm="1">
        <f t="array" ref="U13">_xlfn.XLOOKUP(1,(LSM!$A$2:$A$370=T$4)*(LSM!$T$2:$T$370=T$5)*(LSM!$B$2:$B$370=$D13),LSM!$S$2:$S$370,"")</f>
        <v>0</v>
      </c>
    </row>
    <row r="14" spans="1:21" x14ac:dyDescent="0.3">
      <c r="A14" s="31" t="str">
        <f t="shared" si="0"/>
        <v>Dyna-Gro D50PN07RA</v>
      </c>
      <c r="B14" s="131" t="str">
        <f t="shared" si="1"/>
        <v>RR, LL, ENL, FOP</v>
      </c>
      <c r="C14" s="131" t="str">
        <f t="shared" si="2"/>
        <v>FOP</v>
      </c>
      <c r="D14" s="273" t="s">
        <v>283</v>
      </c>
      <c r="E14" s="178" cm="1">
        <f t="array" ref="E14">_xlfn.XLOOKUP(1,(LSM!$A$2:$A$370=E$4)*(LSM!$T$2:$T$370=E$5)*(LSM!$B$2:$B$370=$D14),LSM!$C$2:$C$370,"")</f>
        <v>239.63</v>
      </c>
      <c r="F14" s="177" t="str" cm="1">
        <f t="array" ref="F14">_xlfn.XLOOKUP(1,(LSM!$A$2:$A$370=E$4)*(LSM!$T$2:$T$370=E$5)*(LSM!$B$2:$B$370=$D14),LSM!$D$2:$D$370,"")</f>
        <v>A</v>
      </c>
      <c r="G14" s="164" cm="1">
        <f t="array" ref="G14">_xlfn.XLOOKUP(1,(LSM!$A$2:$A$370=G$4)*(LSM!$T$2:$T$370=G$5)*(LSM!$B$2:$B$370=$D14),LSM!$E$2:$E$370,"")</f>
        <v>18.333300000000001</v>
      </c>
      <c r="H14" s="56" t="str" cm="1">
        <f t="array" ref="H14">_xlfn.XLOOKUP(1,(LSM!$A$2:$A$370=G$4)*(LSM!$T$2:$T$370=G$5)*(LSM!$B$2:$B$370=$D14),LSM!$F$2:$F$370,"")</f>
        <v>EF</v>
      </c>
      <c r="I14" s="178" cm="1">
        <f t="array" ref="I14">_xlfn.XLOOKUP(1,(LSM!$A$2:$A$370=I$4)*(LSM!$T$2:$T$370=I$5)*(LSM!$B$2:$B$370=$D14),LSM!$L$2:$L$370,"")</f>
        <v>0</v>
      </c>
      <c r="J14" s="177" cm="1">
        <f t="array" ref="J14">_xlfn.XLOOKUP(1,(LSM!$A$2:$A$370=I$4)*(LSM!$T$2:$T$370=I$5)*(LSM!$B$2:$B$370=$D14),LSM!$M$2:$M$370,"")</f>
        <v>0</v>
      </c>
      <c r="K14" s="178" cm="1">
        <f t="array" ref="K14">_xlfn.XLOOKUP(1,(LSM!$A$2:$A$370=K$4)*(LSM!$T$2:$T$370=K$5)*(LSM!$B$2:$B$370=$D14),LSM!$G$2:$G$370,"")</f>
        <v>104.67</v>
      </c>
      <c r="L14" s="177" t="str" cm="1">
        <f t="array" ref="L14">_xlfn.XLOOKUP(1,(LSM!$A$2:$A$370=K$4)*(LSM!$T$2:$T$370=K$5)*(LSM!$B$2:$B$370=$D14),LSM!$H$2:$H$370,"")</f>
        <v>B-D</v>
      </c>
      <c r="M14" s="178" cm="1">
        <f t="array" ref="M14">_xlfn.XLOOKUP(1,(LSM!$A$2:$A$370=M$4)*(LSM!$T$2:$T$370=M$5)*(LSM!$B$2:$B$370=$D14),LSM!$I$2:$I$370,"")</f>
        <v>41</v>
      </c>
      <c r="N14" s="56" t="str" cm="1">
        <f t="array" ref="N14">_xlfn.XLOOKUP(1,(LSM!$A$2:$A$370=M$4)*(LSM!$T$2:$T$370=M$5)*(LSM!$B$2:$B$370=$D14),LSM!$J$2:$J$370,"")</f>
        <v>B-D</v>
      </c>
      <c r="O14" s="178" cm="1">
        <f t="array" ref="O14">_xlfn.XLOOKUP(1,(LSM!$A$2:$A$370=O$4)*(LSM!$T$2:$T$370=O$5)*(LSM!$B$2:$B$370=$D14),LSM!$K$2:$K$370,"")</f>
        <v>1.835408347</v>
      </c>
      <c r="P14" s="252" cm="1">
        <f t="array" ref="P14">_xlfn.XLOOKUP(1,(LSM!$A$2:$A$370=P$4)*(LSM!$T$2:$T$370=P$5)*(LSM!$B$2:$B$370=$D14),LSM!$N$2:$N$370,"")</f>
        <v>0</v>
      </c>
      <c r="Q14" s="177" cm="1">
        <f t="array" ref="Q14">_xlfn.XLOOKUP(1,(LSM!$A$2:$A$370=P$4)*(LSM!$T$2:$T$370=P$5)*(LSM!$B$2:$B$370=$D14),LSM!$O$2:$O$370,"")</f>
        <v>0</v>
      </c>
      <c r="R14" s="163" cm="1">
        <f t="array" ref="R14">_xlfn.XLOOKUP(1,(LSM!$A$2:$A$370=R$4)*(LSM!$T$2:$T$370=R$5)*(LSM!$B$2:$B$370=$D14),LSM!$P$2:$P$370,"")</f>
        <v>0</v>
      </c>
      <c r="S14" s="56" cm="1">
        <f t="array" ref="S14">_xlfn.XLOOKUP(1,(LSM!$A$2:$A$370=R$4)*(LSM!$T$2:$T$370=R$5)*(LSM!$B$2:$B$370=$D14),LSM!$Q$2:$Q$370,"")</f>
        <v>0</v>
      </c>
      <c r="T14" s="163" cm="1">
        <f t="array" ref="T14">_xlfn.XLOOKUP(1,(LSM!$A$2:$A$370=T$4)*(LSM!$T$2:$T$370=T$5)*(LSM!$B$2:$B$370=$D14),LSM!$R$2:$R$370,"")</f>
        <v>0</v>
      </c>
      <c r="U14" s="56" cm="1">
        <f t="array" ref="U14">_xlfn.XLOOKUP(1,(LSM!$A$2:$A$370=T$4)*(LSM!$T$2:$T$370=T$5)*(LSM!$B$2:$B$370=$D14),LSM!$S$2:$S$370,"")</f>
        <v>0</v>
      </c>
    </row>
    <row r="15" spans="1:21" x14ac:dyDescent="0.3">
      <c r="A15" s="101" t="str">
        <f t="shared" si="0"/>
        <v>Great Heart HT-7335TRE</v>
      </c>
      <c r="B15" s="132" t="str">
        <f t="shared" si="1"/>
        <v>TRE</v>
      </c>
      <c r="C15" s="132" t="str">
        <f t="shared" si="2"/>
        <v>TRE</v>
      </c>
      <c r="D15" s="273" t="s">
        <v>188</v>
      </c>
      <c r="E15" s="178" cm="1">
        <f t="array" ref="E15">_xlfn.XLOOKUP(1,(LSM!$A$2:$A$370=E$4)*(LSM!$T$2:$T$370=E$5)*(LSM!$B$2:$B$370=$D15),LSM!$C$2:$C$370,"")</f>
        <v>231.22</v>
      </c>
      <c r="F15" s="177" t="str" cm="1">
        <f t="array" ref="F15">_xlfn.XLOOKUP(1,(LSM!$A$2:$A$370=E$4)*(LSM!$T$2:$T$370=E$5)*(LSM!$B$2:$B$370=$D15),LSM!$D$2:$D$370,"")</f>
        <v>A</v>
      </c>
      <c r="G15" s="164" cm="1">
        <f t="array" ref="G15">_xlfn.XLOOKUP(1,(LSM!$A$2:$A$370=G$4)*(LSM!$T$2:$T$370=G$5)*(LSM!$B$2:$B$370=$D15),LSM!$E$2:$E$370,"")</f>
        <v>20.033300000000001</v>
      </c>
      <c r="H15" s="56" t="str" cm="1">
        <f t="array" ref="H15">_xlfn.XLOOKUP(1,(LSM!$A$2:$A$370=G$4)*(LSM!$T$2:$T$370=G$5)*(LSM!$B$2:$B$370=$D15),LSM!$F$2:$F$370,"")</f>
        <v>C</v>
      </c>
      <c r="I15" s="178" cm="1">
        <f t="array" ref="I15">_xlfn.XLOOKUP(1,(LSM!$A$2:$A$370=I$4)*(LSM!$T$2:$T$370=I$5)*(LSM!$B$2:$B$370=$D15),LSM!$L$2:$L$370,"")</f>
        <v>0</v>
      </c>
      <c r="J15" s="177" cm="1">
        <f t="array" ref="J15">_xlfn.XLOOKUP(1,(LSM!$A$2:$A$370=I$4)*(LSM!$T$2:$T$370=I$5)*(LSM!$B$2:$B$370=$D15),LSM!$M$2:$M$370,"")</f>
        <v>0</v>
      </c>
      <c r="K15" s="178" cm="1">
        <f t="array" ref="K15">_xlfn.XLOOKUP(1,(LSM!$A$2:$A$370=K$4)*(LSM!$T$2:$T$370=K$5)*(LSM!$B$2:$B$370=$D15),LSM!$G$2:$G$370,"")</f>
        <v>105.33</v>
      </c>
      <c r="L15" s="177" t="str" cm="1">
        <f t="array" ref="L15">_xlfn.XLOOKUP(1,(LSM!$A$2:$A$370=K$4)*(LSM!$T$2:$T$370=K$5)*(LSM!$B$2:$B$370=$D15),LSM!$H$2:$H$370,"")</f>
        <v>BC</v>
      </c>
      <c r="M15" s="178" cm="1">
        <f t="array" ref="M15">_xlfn.XLOOKUP(1,(LSM!$A$2:$A$370=M$4)*(LSM!$T$2:$T$370=M$5)*(LSM!$B$2:$B$370=$D15),LSM!$I$2:$I$370,"")</f>
        <v>40.666699999999999</v>
      </c>
      <c r="N15" s="56" t="str" cm="1">
        <f t="array" ref="N15">_xlfn.XLOOKUP(1,(LSM!$A$2:$A$370=M$4)*(LSM!$T$2:$T$370=M$5)*(LSM!$B$2:$B$370=$D15),LSM!$J$2:$J$370,"")</f>
        <v>B-D</v>
      </c>
      <c r="O15" s="178" cm="1">
        <f t="array" ref="O15">_xlfn.XLOOKUP(1,(LSM!$A$2:$A$370=O$4)*(LSM!$T$2:$T$370=O$5)*(LSM!$B$2:$B$370=$D15),LSM!$K$2:$K$370,"")</f>
        <v>0</v>
      </c>
      <c r="P15" s="252" cm="1">
        <f t="array" ref="P15">_xlfn.XLOOKUP(1,(LSM!$A$2:$A$370=P$4)*(LSM!$T$2:$T$370=P$5)*(LSM!$B$2:$B$370=$D15),LSM!$N$2:$N$370,"")</f>
        <v>0</v>
      </c>
      <c r="Q15" s="177" cm="1">
        <f t="array" ref="Q15">_xlfn.XLOOKUP(1,(LSM!$A$2:$A$370=P$4)*(LSM!$T$2:$T$370=P$5)*(LSM!$B$2:$B$370=$D15),LSM!$O$2:$O$370,"")</f>
        <v>0</v>
      </c>
      <c r="R15" s="163" cm="1">
        <f t="array" ref="R15">_xlfn.XLOOKUP(1,(LSM!$A$2:$A$370=R$4)*(LSM!$T$2:$T$370=R$5)*(LSM!$B$2:$B$370=$D15),LSM!$P$2:$P$370,"")</f>
        <v>0</v>
      </c>
      <c r="S15" s="56" cm="1">
        <f t="array" ref="S15">_xlfn.XLOOKUP(1,(LSM!$A$2:$A$370=R$4)*(LSM!$T$2:$T$370=R$5)*(LSM!$B$2:$B$370=$D15),LSM!$Q$2:$Q$370,"")</f>
        <v>0</v>
      </c>
      <c r="T15" s="163" cm="1">
        <f t="array" ref="T15">_xlfn.XLOOKUP(1,(LSM!$A$2:$A$370=T$4)*(LSM!$T$2:$T$370=T$5)*(LSM!$B$2:$B$370=$D15),LSM!$R$2:$R$370,"")</f>
        <v>0</v>
      </c>
      <c r="U15" s="56" cm="1">
        <f t="array" ref="U15">_xlfn.XLOOKUP(1,(LSM!$A$2:$A$370=T$4)*(LSM!$T$2:$T$370=T$5)*(LSM!$B$2:$B$370=$D15),LSM!$S$2:$S$370,"")</f>
        <v>0</v>
      </c>
    </row>
    <row r="16" spans="1:21" x14ac:dyDescent="0.3">
      <c r="A16" s="101" t="str">
        <f t="shared" si="0"/>
        <v>Revere 110-T50</v>
      </c>
      <c r="B16" s="132" t="str">
        <f t="shared" si="1"/>
        <v>RR</v>
      </c>
      <c r="C16" s="132" t="str">
        <f t="shared" si="2"/>
        <v>TRE</v>
      </c>
      <c r="D16" s="273" t="s">
        <v>286</v>
      </c>
      <c r="E16" s="178" cm="1">
        <f t="array" ref="E16">_xlfn.XLOOKUP(1,(LSM!$A$2:$A$370=E$4)*(LSM!$T$2:$T$370=E$5)*(LSM!$B$2:$B$370=$D16),LSM!$C$2:$C$370,"")</f>
        <v>227.78</v>
      </c>
      <c r="F16" s="177" t="str" cm="1">
        <f t="array" ref="F16">_xlfn.XLOOKUP(1,(LSM!$A$2:$A$370=E$4)*(LSM!$T$2:$T$370=E$5)*(LSM!$B$2:$B$370=$D16),LSM!$D$2:$D$370,"")</f>
        <v>A</v>
      </c>
      <c r="G16" s="164" cm="1">
        <f t="array" ref="G16">_xlfn.XLOOKUP(1,(LSM!$A$2:$A$370=G$4)*(LSM!$T$2:$T$370=G$5)*(LSM!$B$2:$B$370=$D16),LSM!$E$2:$E$370,"")</f>
        <v>18.100000000000001</v>
      </c>
      <c r="H16" s="56" t="str" cm="1">
        <f t="array" ref="H16">_xlfn.XLOOKUP(1,(LSM!$A$2:$A$370=G$4)*(LSM!$T$2:$T$370=G$5)*(LSM!$B$2:$B$370=$D16),LSM!$F$2:$F$370,"")</f>
        <v>EF</v>
      </c>
      <c r="I16" s="178" cm="1">
        <f t="array" ref="I16">_xlfn.XLOOKUP(1,(LSM!$A$2:$A$370=I$4)*(LSM!$T$2:$T$370=I$5)*(LSM!$B$2:$B$370=$D16),LSM!$L$2:$L$370,"")</f>
        <v>0</v>
      </c>
      <c r="J16" s="177" cm="1">
        <f t="array" ref="J16">_xlfn.XLOOKUP(1,(LSM!$A$2:$A$370=I$4)*(LSM!$T$2:$T$370=I$5)*(LSM!$B$2:$B$370=$D16),LSM!$M$2:$M$370,"")</f>
        <v>0</v>
      </c>
      <c r="K16" s="178" cm="1">
        <f t="array" ref="K16">_xlfn.XLOOKUP(1,(LSM!$A$2:$A$370=K$4)*(LSM!$T$2:$T$370=K$5)*(LSM!$B$2:$B$370=$D16),LSM!$G$2:$G$370,"")</f>
        <v>101.33</v>
      </c>
      <c r="L16" s="177" t="str" cm="1">
        <f t="array" ref="L16">_xlfn.XLOOKUP(1,(LSM!$A$2:$A$370=K$4)*(LSM!$T$2:$T$370=K$5)*(LSM!$B$2:$B$370=$D16),LSM!$H$2:$H$370,"")</f>
        <v>CD</v>
      </c>
      <c r="M16" s="178" cm="1">
        <f t="array" ref="M16">_xlfn.XLOOKUP(1,(LSM!$A$2:$A$370=M$4)*(LSM!$T$2:$T$370=M$5)*(LSM!$B$2:$B$370=$D16),LSM!$I$2:$I$370,"")</f>
        <v>41.666699999999999</v>
      </c>
      <c r="N16" s="56" t="str" cm="1">
        <f t="array" ref="N16">_xlfn.XLOOKUP(1,(LSM!$A$2:$A$370=M$4)*(LSM!$T$2:$T$370=M$5)*(LSM!$B$2:$B$370=$D16),LSM!$J$2:$J$370,"")</f>
        <v>B-D</v>
      </c>
      <c r="O16" s="178" cm="1">
        <f t="array" ref="O16">_xlfn.XLOOKUP(1,(LSM!$A$2:$A$370=O$4)*(LSM!$T$2:$T$370=O$5)*(LSM!$B$2:$B$370=$D16),LSM!$K$2:$K$370,"")</f>
        <v>0.77519379840000002</v>
      </c>
      <c r="P16" s="252" cm="1">
        <f t="array" ref="P16">_xlfn.XLOOKUP(1,(LSM!$A$2:$A$370=P$4)*(LSM!$T$2:$T$370=P$5)*(LSM!$B$2:$B$370=$D16),LSM!$N$2:$N$370,"")</f>
        <v>0</v>
      </c>
      <c r="Q16" s="177" cm="1">
        <f t="array" ref="Q16">_xlfn.XLOOKUP(1,(LSM!$A$2:$A$370=P$4)*(LSM!$T$2:$T$370=P$5)*(LSM!$B$2:$B$370=$D16),LSM!$O$2:$O$370,"")</f>
        <v>0</v>
      </c>
      <c r="R16" s="163" cm="1">
        <f t="array" ref="R16">_xlfn.XLOOKUP(1,(LSM!$A$2:$A$370=R$4)*(LSM!$T$2:$T$370=R$5)*(LSM!$B$2:$B$370=$D16),LSM!$P$2:$P$370,"")</f>
        <v>0</v>
      </c>
      <c r="S16" s="56" cm="1">
        <f t="array" ref="S16">_xlfn.XLOOKUP(1,(LSM!$A$2:$A$370=R$4)*(LSM!$T$2:$T$370=R$5)*(LSM!$B$2:$B$370=$D16),LSM!$Q$2:$Q$370,"")</f>
        <v>0</v>
      </c>
      <c r="T16" s="163" cm="1">
        <f t="array" ref="T16">_xlfn.XLOOKUP(1,(LSM!$A$2:$A$370=T$4)*(LSM!$T$2:$T$370=T$5)*(LSM!$B$2:$B$370=$D16),LSM!$R$2:$R$370,"")</f>
        <v>0</v>
      </c>
      <c r="U16" s="56" cm="1">
        <f t="array" ref="U16">_xlfn.XLOOKUP(1,(LSM!$A$2:$A$370=T$4)*(LSM!$T$2:$T$370=T$5)*(LSM!$B$2:$B$370=$D16),LSM!$S$2:$S$370,"")</f>
        <v>0</v>
      </c>
    </row>
    <row r="17" spans="1:21" ht="12.75" customHeight="1" x14ac:dyDescent="0.3">
      <c r="A17" s="42" t="s">
        <v>127</v>
      </c>
      <c r="B17" s="42"/>
      <c r="C17" s="42"/>
      <c r="D17" s="41"/>
      <c r="E17" s="180" cm="1">
        <f t="array" ref="E17">_xlfn.XLOOKUP(1,(ANOVA!$L$2:$L$160=E$4)*(ANOVA!$Q$2:$Q$401=E$5)*(ANOVA!$M$2:$M$401=E$3),ANOVA!$A$2:$A$401,"")</f>
        <v>252.22</v>
      </c>
      <c r="F17" s="181"/>
      <c r="G17" s="77" cm="1">
        <f t="array" ref="G17">_xlfn.XLOOKUP(1,(ANOVA!$L$2:$L$160=G$4)*(ANOVA!$Q$2:$Q$401=G$5)*(ANOVA!$M$2:$M$401=G$3),ANOVA!$A$2:$A$401,"")</f>
        <v>19.369700000000002</v>
      </c>
      <c r="H17" s="62"/>
      <c r="I17" s="180" t="str" cm="1">
        <f t="array" ref="I17">_xlfn.XLOOKUP(1,(ANOVA!$L$2:$L$160=I$4)*(ANOVA!$Q$2:$Q$401=I$5)*(ANOVA!$M$2:$M$401=I$3),ANOVA!$A$2:$A$401,"")</f>
        <v/>
      </c>
      <c r="J17" s="181"/>
      <c r="K17" s="180" cm="1">
        <f t="array" ref="K17">_xlfn.XLOOKUP(1,(ANOVA!$L$2:$L$160=K$4)*(ANOVA!$Q$2:$Q$401=K$5)*(ANOVA!$M$2:$M$401=K$3),ANOVA!$A$2:$A$401,"")</f>
        <v>104.61</v>
      </c>
      <c r="L17" s="181"/>
      <c r="M17" s="72" cm="1">
        <f t="array" ref="M17">_xlfn.XLOOKUP(1,(ANOVA!$L$2:$L$160=M$4)*(ANOVA!$Q$2:$Q$401=M$5)*(ANOVA!$M$2:$M$401=M$3),ANOVA!$A$2:$A$401,"")</f>
        <v>41.7879</v>
      </c>
      <c r="N17" s="62"/>
      <c r="O17" s="278" cm="1">
        <f t="array" ref="O17">_xlfn.XLOOKUP(1,(ANOVA!$L$2:$L$160=O$4)*(ANOVA!$Q$2:$Q$401=O$5)*(ANOVA!$M$2:$M$401=O$3),ANOVA!$A$2:$A$401,"")</f>
        <v>0.80689999999999995</v>
      </c>
      <c r="P17" s="77" t="str" cm="1">
        <f t="array" ref="P17">_xlfn.XLOOKUP(1,(ANOVA!$L$2:$L$160=P$4)*(ANOVA!$Q$2:$Q$401=P$5)*(ANOVA!$M$2:$M$401=P$3),ANOVA!$A$2:$A$401,"")</f>
        <v/>
      </c>
      <c r="Q17" s="181"/>
      <c r="R17" s="77" t="str" cm="1">
        <f t="array" ref="R17">_xlfn.XLOOKUP(1,(ANOVA!$L$2:$L$160=R$4)*(ANOVA!$Q$2:$Q$401=R$5)*(ANOVA!$M$2:$M$401=R$3),ANOVA!$A$2:$A$401,"")</f>
        <v/>
      </c>
      <c r="S17" s="62"/>
      <c r="T17" s="194" t="str" cm="1">
        <f t="array" ref="T17">_xlfn.XLOOKUP(1,(ANOVA!$L$2:$L$160=T$4)*(ANOVA!$Q$2:$Q$401=T$5)*(ANOVA!$M$2:$M$401=T$3),ANOVA!$A$2:$A$401,"")</f>
        <v/>
      </c>
      <c r="U17" s="62"/>
    </row>
    <row r="18" spans="1:21" ht="12.75" customHeight="1" x14ac:dyDescent="0.3">
      <c r="A18" s="33" t="s">
        <v>128</v>
      </c>
      <c r="B18" s="33"/>
      <c r="C18" s="33"/>
      <c r="D18" s="35"/>
      <c r="E18" s="182" cm="1">
        <f t="array" ref="E18">_xlfn.XLOOKUP(1,(ANOVA!$L$2:$L$160=E$4)*(ANOVA!$Q$2:$Q$401=E$5)*(ANOVA!$M$2:$M$401=E$3),ANOVA!$B$2:$B$401,"")</f>
        <v>14.0929</v>
      </c>
      <c r="F18" s="183"/>
      <c r="G18" s="170" cm="1">
        <f t="array" ref="G18">_xlfn.XLOOKUP(1,(ANOVA!$L$2:$L$160=G$4)*(ANOVA!$Q$2:$Q$401=G$5)*(ANOVA!$M$2:$M$401=G$3),ANOVA!$B$2:$B$401,"")</f>
        <v>0.47120000000000001</v>
      </c>
      <c r="H18" s="169"/>
      <c r="I18" s="182" t="str" cm="1">
        <f t="array" ref="I18">_xlfn.XLOOKUP(1,(ANOVA!$L$2:$L$160=I$4)*(ANOVA!$Q$2:$Q$401=I$5)*(ANOVA!$M$2:$M$401=I$3),ANOVA!$B$2:$B$401,"")</f>
        <v/>
      </c>
      <c r="J18" s="183"/>
      <c r="K18" s="182" cm="1">
        <f t="array" ref="K18">_xlfn.XLOOKUP(1,(ANOVA!$L$2:$L$160=K$4)*(ANOVA!$Q$2:$Q$401=K$5)*(ANOVA!$M$2:$M$401=K$3),ANOVA!$B$2:$B$401,"")</f>
        <v>2.6476999999999999</v>
      </c>
      <c r="L18" s="183"/>
      <c r="M18" s="168" cm="1">
        <f t="array" ref="M18">_xlfn.XLOOKUP(1,(ANOVA!$L$2:$L$160=M$4)*(ANOVA!$Q$2:$Q$401=M$5)*(ANOVA!$M$2:$M$401=M$3),ANOVA!$B$2:$B$401,"")</f>
        <v>1.5471999999999999</v>
      </c>
      <c r="N18" s="169"/>
      <c r="O18" s="279" cm="1">
        <f t="array" ref="O18">_xlfn.XLOOKUP(1,(ANOVA!$L$2:$L$160=O$4)*(ANOVA!$Q$2:$Q$401=O$5)*(ANOVA!$M$2:$M$401=O$3),ANOVA!$B$2:$B$401,"")</f>
        <v>0.47220000000000001</v>
      </c>
      <c r="P18" s="170" t="str" cm="1">
        <f t="array" ref="P18">_xlfn.XLOOKUP(1,(ANOVA!$L$2:$L$160=P$4)*(ANOVA!$Q$2:$Q$401=P$5)*(ANOVA!$M$2:$M$401=P$3),ANOVA!$B$2:$B$401,"")</f>
        <v/>
      </c>
      <c r="Q18" s="183"/>
      <c r="R18" s="170" t="str" cm="1">
        <f t="array" ref="R18">_xlfn.XLOOKUP(1,(ANOVA!$L$2:$L$160=R$4)*(ANOVA!$Q$2:$Q$401=R$5)*(ANOVA!$M$2:$M$401=R$3),ANOVA!$B$2:$B$401,"")</f>
        <v/>
      </c>
      <c r="S18" s="169"/>
      <c r="T18" s="195" t="str" cm="1">
        <f t="array" ref="T18">_xlfn.XLOOKUP(1,(ANOVA!$L$2:$L$160=T$4)*(ANOVA!$Q$2:$Q$401=T$5)*(ANOVA!$M$2:$M$401=T$3),ANOVA!$B$2:$B$401,"")</f>
        <v/>
      </c>
      <c r="U18" s="169"/>
    </row>
    <row r="19" spans="1:21" ht="12.75" customHeight="1" x14ac:dyDescent="0.45">
      <c r="A19" s="34" t="s">
        <v>129</v>
      </c>
      <c r="B19" s="134"/>
      <c r="C19" s="134"/>
      <c r="D19" s="22"/>
      <c r="E19" s="184" t="str" cm="1">
        <f t="array" ref="E19">_xlfn.XLOOKUP(1,(ANOVA!$L$2:$L$160=E$4)*(ANOVA!$Q$2:$Q$401=E$5)*(ANOVA!$M$2:$M$401=E$3),ANOVA!$C$2:$C$401,"")</f>
        <v>N.S.</v>
      </c>
      <c r="F19" s="185"/>
      <c r="G19" s="173" cm="1">
        <f t="array" ref="G19">_xlfn.XLOOKUP(1,(ANOVA!$L$2:$L$160=G$4)*(ANOVA!$Q$2:$Q$401=G$5)*(ANOVA!$M$2:$M$401=G$3),ANOVA!$C$2:$C$401,"")</f>
        <v>1.25</v>
      </c>
      <c r="H19" s="172"/>
      <c r="I19" s="184" t="str" cm="1">
        <f t="array" ref="I19">_xlfn.XLOOKUP(1,(ANOVA!$L$2:$L$160=I$4)*(ANOVA!$Q$2:$Q$401=I$5)*(ANOVA!$M$2:$M$401=I$3),ANOVA!$C$2:$C$401,"")</f>
        <v/>
      </c>
      <c r="J19" s="185"/>
      <c r="K19" s="184" cm="1">
        <f t="array" ref="K19">_xlfn.XLOOKUP(1,(ANOVA!$L$2:$L$160=K$4)*(ANOVA!$Q$2:$Q$401=K$5)*(ANOVA!$M$2:$M$401=K$3),ANOVA!$C$2:$C$401,"")</f>
        <v>6.8</v>
      </c>
      <c r="L19" s="185"/>
      <c r="M19" s="171" cm="1">
        <f t="array" ref="M19">_xlfn.XLOOKUP(1,(ANOVA!$L$2:$L$160=M$4)*(ANOVA!$Q$2:$Q$401=M$5)*(ANOVA!$M$2:$M$401=M$3),ANOVA!$C$2:$C$401,"")</f>
        <v>4.3600000000000003</v>
      </c>
      <c r="N19" s="172"/>
      <c r="O19" s="280" cm="1">
        <f t="array" ref="O19">_xlfn.XLOOKUP(1,(ANOVA!$L$2:$L$160=O$4)*(ANOVA!$Q$2:$Q$401=O$5)*(ANOVA!$M$2:$M$401=O$3),ANOVA!$C$2:$C$401,"")</f>
        <v>0</v>
      </c>
      <c r="P19" s="173" t="str" cm="1">
        <f t="array" ref="P19">_xlfn.XLOOKUP(1,(ANOVA!$L$2:$L$160=P$4)*(ANOVA!$Q$2:$Q$401=P$5)*(ANOVA!$M$2:$M$401=P$3),ANOVA!$C$2:$C$401,"")</f>
        <v/>
      </c>
      <c r="Q19" s="185"/>
      <c r="R19" s="173" t="str" cm="1">
        <f t="array" ref="R19">_xlfn.XLOOKUP(1,(ANOVA!$L$2:$L$160=R$4)*(ANOVA!$Q$2:$Q$401=R$5)*(ANOVA!$M$2:$M$401=R$3),ANOVA!$C$2:$C$401,"")</f>
        <v/>
      </c>
      <c r="S19" s="172"/>
      <c r="T19" s="196" t="str" cm="1">
        <f t="array" ref="T19">_xlfn.XLOOKUP(1,(ANOVA!$L$2:$L$160=T$4)*(ANOVA!$Q$2:$Q$401=T$5)*(ANOVA!$M$2:$M$401=T$3),ANOVA!$C$2:$C$401,"")</f>
        <v/>
      </c>
      <c r="U19" s="172"/>
    </row>
    <row r="20" spans="1:21" ht="12.75" customHeight="1" thickBot="1" x14ac:dyDescent="0.35">
      <c r="A20" s="245" t="s">
        <v>130</v>
      </c>
      <c r="B20" s="246"/>
      <c r="C20" s="246"/>
      <c r="D20" s="247"/>
      <c r="E20" s="242" cm="1">
        <f t="array" ref="E20">_xlfn.XLOOKUP(1,(ANOVA!$L$2:$L$160=E$4)*(ANOVA!$Q$2:$Q$401=E$5)*(ANOVA!$M$2:$M$401=E$3),ANOVA!$D$2:$D$401,"")</f>
        <v>9.1040258908999991</v>
      </c>
      <c r="F20" s="248"/>
      <c r="G20" s="249" cm="1">
        <f t="array" ref="G20">_xlfn.XLOOKUP(1,(ANOVA!$L$2:$L$160=G$4)*(ANOVA!$Q$2:$Q$401=G$5)*(ANOVA!$M$2:$M$401=G$3),ANOVA!$D$2:$D$401,"")</f>
        <v>3.7931579516</v>
      </c>
      <c r="H20" s="243"/>
      <c r="I20" s="242" t="str" cm="1">
        <f t="array" ref="I20">_xlfn.XLOOKUP(1,(ANOVA!$L$2:$L$160=I$4)*(ANOVA!$Q$2:$Q$401=I$5)*(ANOVA!$M$2:$M$401=I$3),ANOVA!$D$2:$D$401,"")</f>
        <v/>
      </c>
      <c r="J20" s="248"/>
      <c r="K20" s="242" cm="1">
        <f t="array" ref="K20">_xlfn.XLOOKUP(1,(ANOVA!$L$2:$L$160=K$4)*(ANOVA!$Q$2:$Q$401=K$5)*(ANOVA!$M$2:$M$401=K$3),ANOVA!$D$2:$D$401,"")</f>
        <v>3.8155326252999999</v>
      </c>
      <c r="L20" s="248"/>
      <c r="M20" s="249" cm="1">
        <f t="array" ref="M20">_xlfn.XLOOKUP(1,(ANOVA!$L$2:$L$160=M$4)*(ANOVA!$Q$2:$Q$401=M$5)*(ANOVA!$M$2:$M$401=M$3),ANOVA!$D$2:$D$401,"")</f>
        <v>6.1209527205000001</v>
      </c>
      <c r="N20" s="243"/>
      <c r="O20" s="281" cm="1">
        <f t="array" ref="O20">_xlfn.XLOOKUP(1,(ANOVA!$L$2:$L$160=O$4)*(ANOVA!$Q$2:$Q$401=O$5)*(ANOVA!$M$2:$M$401=O$3),ANOVA!$D$2:$D$401,"")</f>
        <v>0</v>
      </c>
      <c r="P20" s="173" t="str" cm="1">
        <f t="array" ref="P20">_xlfn.XLOOKUP(1,(ANOVA!$L$2:$L$160=P$4)*(ANOVA!$Q$2:$Q$401=P$5)*(ANOVA!$M$2:$M$401=P$3),ANOVA!$D$2:$D$401,"")</f>
        <v/>
      </c>
      <c r="Q20" s="185"/>
      <c r="R20" s="173" t="str" cm="1">
        <f t="array" ref="R20">_xlfn.XLOOKUP(1,(ANOVA!$L$2:$L$160=R$4)*(ANOVA!$Q$2:$Q$401=R$5)*(ANOVA!$M$2:$M$401=R$3),ANOVA!$D$2:$D$401,"")</f>
        <v/>
      </c>
      <c r="S20" s="172"/>
      <c r="T20" s="196" t="str" cm="1">
        <f t="array" ref="T20">_xlfn.XLOOKUP(1,(ANOVA!$L$2:$L$160=T$4)*(ANOVA!$Q$2:$Q$401=T$5)*(ANOVA!$M$2:$M$401=T$3),ANOVA!$D$2:$D$401,"")</f>
        <v/>
      </c>
      <c r="U20" s="172"/>
    </row>
    <row r="21" spans="1:21" s="1" customFormat="1" ht="13.5" customHeight="1" x14ac:dyDescent="0.3">
      <c r="A21" s="6"/>
      <c r="B21" s="7"/>
      <c r="C21" s="7"/>
      <c r="D21" s="6"/>
      <c r="E21" s="68"/>
      <c r="F21" s="58"/>
      <c r="G21" s="73"/>
      <c r="H21" s="63"/>
      <c r="I21" s="74"/>
      <c r="J21" s="40"/>
      <c r="K21" s="74"/>
      <c r="L21" s="40"/>
      <c r="M21" s="78"/>
      <c r="N21" s="66"/>
      <c r="O21" s="10"/>
      <c r="P21" s="74"/>
      <c r="Q21" s="40"/>
      <c r="R21" s="74"/>
      <c r="S21" s="40"/>
      <c r="T21" s="74"/>
      <c r="U21" s="40"/>
    </row>
    <row r="22" spans="1:21" s="1" customFormat="1" x14ac:dyDescent="0.3">
      <c r="A22" s="9"/>
      <c r="B22" s="7"/>
      <c r="C22" s="7"/>
      <c r="D22" s="6"/>
      <c r="E22" s="38"/>
      <c r="F22" s="39"/>
      <c r="G22" s="74"/>
      <c r="H22" s="40"/>
      <c r="I22" s="74"/>
      <c r="J22" s="40"/>
      <c r="K22" s="78"/>
      <c r="L22" s="66"/>
      <c r="M22" s="74"/>
      <c r="N22" s="40"/>
      <c r="O22" s="3"/>
      <c r="P22" s="74"/>
      <c r="Q22" s="40"/>
      <c r="R22" s="74"/>
      <c r="S22" s="40"/>
      <c r="T22" s="74"/>
      <c r="U22" s="40"/>
    </row>
    <row r="23" spans="1:21" s="1" customFormat="1" x14ac:dyDescent="0.3">
      <c r="A23" s="9"/>
      <c r="B23" s="7"/>
      <c r="C23" s="7"/>
      <c r="D23" s="6"/>
      <c r="E23" s="38"/>
      <c r="F23" s="39"/>
      <c r="G23" s="74"/>
      <c r="H23" s="40"/>
      <c r="I23" s="74"/>
      <c r="J23" s="40"/>
      <c r="K23" s="79"/>
      <c r="L23" s="7"/>
      <c r="M23" s="74"/>
      <c r="N23" s="40"/>
      <c r="O23" s="3"/>
      <c r="P23" s="74"/>
      <c r="Q23" s="40"/>
      <c r="R23" s="74"/>
      <c r="S23" s="40"/>
      <c r="T23" s="74"/>
      <c r="U23" s="40"/>
    </row>
    <row r="24" spans="1:21" s="1" customFormat="1" x14ac:dyDescent="0.3">
      <c r="A24" s="9"/>
      <c r="B24" s="7"/>
      <c r="C24" s="7"/>
      <c r="D24" s="6"/>
      <c r="E24" s="38"/>
      <c r="F24" s="39"/>
      <c r="G24" s="74"/>
      <c r="H24" s="40"/>
      <c r="I24" s="74"/>
      <c r="J24" s="40"/>
      <c r="K24" s="74"/>
      <c r="L24" s="40"/>
      <c r="M24" s="74"/>
      <c r="N24" s="40"/>
      <c r="O24" s="3"/>
      <c r="P24" s="74"/>
      <c r="Q24" s="40"/>
      <c r="R24" s="74"/>
      <c r="S24" s="40"/>
      <c r="T24" s="74"/>
      <c r="U24" s="40"/>
    </row>
    <row r="25" spans="1:21" s="1" customFormat="1" x14ac:dyDescent="0.3">
      <c r="A25" s="9"/>
      <c r="B25" s="7"/>
      <c r="C25" s="7"/>
      <c r="D25" s="6"/>
      <c r="E25" s="38"/>
      <c r="F25" s="39"/>
      <c r="G25" s="74"/>
      <c r="H25" s="40"/>
      <c r="I25" s="74"/>
      <c r="J25" s="40"/>
      <c r="K25" s="74"/>
      <c r="L25" s="40"/>
      <c r="M25" s="74"/>
      <c r="N25" s="40"/>
      <c r="O25" s="3"/>
      <c r="P25" s="74"/>
      <c r="Q25" s="40"/>
      <c r="R25" s="74"/>
      <c r="S25" s="40"/>
      <c r="T25" s="74"/>
      <c r="U25" s="40"/>
    </row>
    <row r="26" spans="1:21" s="1" customFormat="1" x14ac:dyDescent="0.3">
      <c r="A26" s="9"/>
      <c r="B26" s="7"/>
      <c r="C26" s="7"/>
      <c r="D26" s="6"/>
      <c r="E26" s="38"/>
      <c r="F26" s="39"/>
      <c r="G26" s="74"/>
      <c r="H26" s="40"/>
      <c r="I26" s="74"/>
      <c r="J26" s="40"/>
      <c r="K26" s="74"/>
      <c r="L26" s="40"/>
      <c r="M26" s="74"/>
      <c r="N26" s="40"/>
      <c r="O26" s="3"/>
      <c r="P26" s="74"/>
      <c r="Q26" s="40"/>
      <c r="R26" s="74"/>
      <c r="S26" s="40"/>
      <c r="T26" s="74"/>
      <c r="U26" s="40"/>
    </row>
    <row r="27" spans="1:21" s="1" customFormat="1" x14ac:dyDescent="0.3">
      <c r="A27" s="9"/>
      <c r="B27" s="7"/>
      <c r="C27" s="7"/>
      <c r="D27" s="6"/>
      <c r="E27" s="38"/>
      <c r="F27" s="39"/>
      <c r="G27" s="74"/>
      <c r="H27" s="40"/>
      <c r="I27" s="74"/>
      <c r="J27" s="40"/>
      <c r="K27" s="74"/>
      <c r="L27" s="40"/>
      <c r="M27" s="74"/>
      <c r="N27" s="40"/>
      <c r="O27" s="3"/>
      <c r="P27" s="74"/>
      <c r="Q27" s="40"/>
      <c r="R27" s="74"/>
      <c r="S27" s="40"/>
      <c r="T27" s="74"/>
      <c r="U27" s="40"/>
    </row>
    <row r="28" spans="1:21" s="1" customFormat="1" x14ac:dyDescent="0.3">
      <c r="A28" s="9"/>
      <c r="B28" s="7"/>
      <c r="C28" s="7"/>
      <c r="D28" s="6"/>
      <c r="E28" s="38"/>
      <c r="F28" s="39"/>
      <c r="G28" s="74"/>
      <c r="H28" s="40"/>
      <c r="I28" s="74"/>
      <c r="J28" s="40"/>
      <c r="K28" s="74"/>
      <c r="L28" s="40"/>
      <c r="M28" s="74"/>
      <c r="N28" s="40"/>
      <c r="O28" s="3"/>
      <c r="P28" s="74"/>
      <c r="Q28" s="40"/>
      <c r="R28" s="74"/>
      <c r="S28" s="40"/>
      <c r="T28" s="74"/>
      <c r="U28" s="40"/>
    </row>
    <row r="29" spans="1:21" s="1" customFormat="1" x14ac:dyDescent="0.3">
      <c r="A29" s="8"/>
      <c r="B29" s="7"/>
      <c r="C29" s="7"/>
      <c r="D29" s="6"/>
      <c r="E29" s="69"/>
      <c r="F29" s="59"/>
      <c r="G29" s="75"/>
      <c r="H29" s="64"/>
      <c r="I29" s="74"/>
      <c r="J29" s="40"/>
      <c r="K29" s="75"/>
      <c r="L29" s="64"/>
      <c r="M29" s="75"/>
      <c r="N29" s="64"/>
      <c r="O29" s="3"/>
      <c r="P29" s="74"/>
      <c r="Q29" s="40"/>
      <c r="R29" s="74"/>
      <c r="S29" s="40"/>
      <c r="T29" s="74"/>
      <c r="U29" s="40"/>
    </row>
    <row r="30" spans="1:21" x14ac:dyDescent="0.3">
      <c r="A30" s="9"/>
      <c r="B30" s="7"/>
      <c r="C30" s="7"/>
      <c r="D30" s="6"/>
      <c r="E30" s="38"/>
      <c r="F30" s="39"/>
      <c r="M30" s="74"/>
      <c r="N30" s="40"/>
      <c r="O30" s="3"/>
    </row>
    <row r="31" spans="1:21" ht="14.15" x14ac:dyDescent="0.3">
      <c r="A31" s="4"/>
      <c r="B31" s="7"/>
      <c r="C31" s="7"/>
      <c r="D31" s="6"/>
      <c r="E31" s="70"/>
      <c r="F31" s="60"/>
      <c r="G31" s="76"/>
      <c r="H31" s="65"/>
      <c r="K31" s="76"/>
      <c r="L31" s="65"/>
    </row>
    <row r="32" spans="1:21" x14ac:dyDescent="0.3">
      <c r="B32" s="46"/>
      <c r="C32" s="46"/>
      <c r="D32" s="13"/>
    </row>
    <row r="36" spans="16:16" x14ac:dyDescent="0.3">
      <c r="P36" s="165" t="s">
        <v>19</v>
      </c>
    </row>
  </sheetData>
  <sortState xmlns:xlrd2="http://schemas.microsoft.com/office/spreadsheetml/2017/richdata2" ref="A6:U16">
    <sortCondition descending="1" ref="E6:E16"/>
  </sortState>
  <mergeCells count="9">
    <mergeCell ref="A1:U1"/>
    <mergeCell ref="E2:F2"/>
    <mergeCell ref="G2:H2"/>
    <mergeCell ref="I2:J2"/>
    <mergeCell ref="K2:L2"/>
    <mergeCell ref="M2:N2"/>
    <mergeCell ref="P2:Q2"/>
    <mergeCell ref="R2:S2"/>
    <mergeCell ref="T2:U2"/>
  </mergeCells>
  <conditionalFormatting sqref="A6:D16">
    <cfRule type="expression" dxfId="643" priority="11">
      <formula>MOD(ROW(),2)=0</formula>
    </cfRule>
  </conditionalFormatting>
  <conditionalFormatting sqref="E6:E16">
    <cfRule type="aboveAverage" dxfId="642" priority="2105" stopIfTrue="1"/>
    <cfRule type="top10" dxfId="641" priority="46" stopIfTrue="1" percent="1" rank="25"/>
  </conditionalFormatting>
  <conditionalFormatting sqref="E6:U16">
    <cfRule type="expression" dxfId="640" priority="2106">
      <formula>MOD(ROW(),2)=0</formula>
    </cfRule>
  </conditionalFormatting>
  <conditionalFormatting sqref="F6:F16">
    <cfRule type="containsText" dxfId="639" priority="43" stopIfTrue="1" operator="containsText" text="A">
      <formula>NOT(ISERROR(SEARCH("A",F6)))</formula>
    </cfRule>
    <cfRule type="containsText" priority="42" stopIfTrue="1" operator="containsText" text="AA">
      <formula>NOT(ISERROR(SEARCH("AA",F6)))</formula>
    </cfRule>
  </conditionalFormatting>
  <conditionalFormatting sqref="G6:G16">
    <cfRule type="aboveAverage" dxfId="638" priority="2" stopIfTrue="1"/>
    <cfRule type="top10" dxfId="637" priority="2107" stopIfTrue="1" percent="1" rank="25"/>
    <cfRule type="top10" dxfId="636" priority="1" stopIfTrue="1" percent="1" rank="25"/>
    <cfRule type="aboveAverage" dxfId="635" priority="2108" stopIfTrue="1"/>
  </conditionalFormatting>
  <conditionalFormatting sqref="H6:H16">
    <cfRule type="containsText" dxfId="634" priority="41" stopIfTrue="1" operator="containsText" text="A">
      <formula>NOT(ISERROR(SEARCH("A",H6)))</formula>
    </cfRule>
    <cfRule type="containsText" priority="40" stopIfTrue="1" operator="containsText" text="AA">
      <formula>NOT(ISERROR(SEARCH("AA",H6)))</formula>
    </cfRule>
  </conditionalFormatting>
  <conditionalFormatting sqref="I6:I16">
    <cfRule type="top10" dxfId="633" priority="2109" stopIfTrue="1" percent="1" rank="25"/>
    <cfRule type="top10" dxfId="632" priority="9" stopIfTrue="1" percent="1" rank="25"/>
    <cfRule type="aboveAverage" dxfId="631" priority="10" stopIfTrue="1"/>
    <cfRule type="aboveAverage" dxfId="630" priority="2110" stopIfTrue="1"/>
  </conditionalFormatting>
  <conditionalFormatting sqref="J6:J16">
    <cfRule type="containsText" priority="14" stopIfTrue="1" operator="containsText" text="AA">
      <formula>NOT(ISERROR(SEARCH("AA",J6)))</formula>
    </cfRule>
    <cfRule type="containsText" dxfId="629" priority="15" stopIfTrue="1" operator="containsText" text="A">
      <formula>NOT(ISERROR(SEARCH("A",J6)))</formula>
    </cfRule>
  </conditionalFormatting>
  <conditionalFormatting sqref="K6:K16">
    <cfRule type="top10" dxfId="628" priority="7" stopIfTrue="1" percent="1" rank="25"/>
    <cfRule type="aboveAverage" dxfId="627" priority="8" stopIfTrue="1"/>
    <cfRule type="aboveAverage" dxfId="626" priority="2112" stopIfTrue="1"/>
    <cfRule type="top10" dxfId="625" priority="2111" stopIfTrue="1" percent="1" rank="25"/>
  </conditionalFormatting>
  <conditionalFormatting sqref="L6:L16">
    <cfRule type="containsText" dxfId="624" priority="39" stopIfTrue="1" operator="containsText" text="A">
      <formula>NOT(ISERROR(SEARCH("A",L6)))</formula>
    </cfRule>
    <cfRule type="containsText" priority="38" stopIfTrue="1" operator="containsText" text="AA">
      <formula>NOT(ISERROR(SEARCH("AA",L6)))</formula>
    </cfRule>
  </conditionalFormatting>
  <conditionalFormatting sqref="M6:M16">
    <cfRule type="top10" dxfId="623" priority="5" stopIfTrue="1" percent="1" rank="25"/>
    <cfRule type="aboveAverage" dxfId="622" priority="6" stopIfTrue="1"/>
    <cfRule type="top10" dxfId="621" priority="2113" stopIfTrue="1" percent="1" rank="25"/>
    <cfRule type="aboveAverage" dxfId="620" priority="2114" stopIfTrue="1"/>
  </conditionalFormatting>
  <conditionalFormatting sqref="N6:N16">
    <cfRule type="containsText" priority="36" stopIfTrue="1" operator="containsText" text="AA">
      <formula>NOT(ISERROR(SEARCH("AA",N6)))</formula>
    </cfRule>
    <cfRule type="containsText" dxfId="619" priority="37" stopIfTrue="1" operator="containsText" text="A">
      <formula>NOT(ISERROR(SEARCH("A",N6)))</formula>
    </cfRule>
  </conditionalFormatting>
  <conditionalFormatting sqref="O6:O16">
    <cfRule type="aboveAverage" dxfId="618" priority="4" stopIfTrue="1"/>
    <cfRule type="top10" dxfId="617" priority="3" stopIfTrue="1" percent="1" rank="25"/>
    <cfRule type="top10" dxfId="616" priority="2115" stopIfTrue="1" percent="1" rank="25"/>
    <cfRule type="aboveAverage" dxfId="615" priority="2116" stopIfTrue="1"/>
  </conditionalFormatting>
  <conditionalFormatting sqref="P6:P16">
    <cfRule type="top10" dxfId="614" priority="2117" stopIfTrue="1" percent="1" rank="25"/>
    <cfRule type="aboveAverage" dxfId="613" priority="2118" stopIfTrue="1"/>
  </conditionalFormatting>
  <conditionalFormatting sqref="Q6:Q16">
    <cfRule type="containsText" priority="34" stopIfTrue="1" operator="containsText" text="AA">
      <formula>NOT(ISERROR(SEARCH("AA",Q6)))</formula>
    </cfRule>
    <cfRule type="containsText" dxfId="612" priority="35" stopIfTrue="1" operator="containsText" text="A">
      <formula>NOT(ISERROR(SEARCH("A",Q6)))</formula>
    </cfRule>
  </conditionalFormatting>
  <conditionalFormatting sqref="R6:R16">
    <cfRule type="top10" dxfId="611" priority="2119" stopIfTrue="1" percent="1" rank="25"/>
    <cfRule type="aboveAverage" dxfId="610" priority="2120" stopIfTrue="1"/>
  </conditionalFormatting>
  <conditionalFormatting sqref="S6:S16">
    <cfRule type="containsText" dxfId="609" priority="33" stopIfTrue="1" operator="containsText" text="A">
      <formula>NOT(ISERROR(SEARCH("A",S6)))</formula>
    </cfRule>
    <cfRule type="containsText" priority="32" stopIfTrue="1" operator="containsText" text="AA">
      <formula>NOT(ISERROR(SEARCH("AA",S6)))</formula>
    </cfRule>
  </conditionalFormatting>
  <conditionalFormatting sqref="T6:T16">
    <cfRule type="top10" dxfId="608" priority="2121" stopIfTrue="1" percent="1" rank="25"/>
    <cfRule type="aboveAverage" dxfId="607" priority="2122" stopIfTrue="1"/>
  </conditionalFormatting>
  <conditionalFormatting sqref="U6:U16">
    <cfRule type="containsText" dxfId="606" priority="31" stopIfTrue="1" operator="containsText" text="A">
      <formula>NOT(ISERROR(SEARCH("A",U6)))</formula>
    </cfRule>
    <cfRule type="containsText" priority="30" stopIfTrue="1" operator="containsText" text="AA">
      <formula>NOT(ISERROR(SEARCH("AA",U6)))</formula>
    </cfRule>
  </conditionalFormatting>
  <pageMargins left="0.5" right="0.5" top="0.5" bottom="0.5" header="0.3" footer="0.3"/>
  <pageSetup paperSize="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9CB33-85C4-445E-AD22-B2AE24216822}">
  <sheetPr>
    <tabColor theme="6" tint="0.59999389629810485"/>
    <pageSetUpPr fitToPage="1"/>
  </sheetPr>
  <dimension ref="A1:U35"/>
  <sheetViews>
    <sheetView zoomScaleNormal="100" workbookViewId="0">
      <selection activeCell="O15" sqref="O15:O18"/>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353</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254" t="s">
        <v>61</v>
      </c>
      <c r="P2" s="297" t="s">
        <v>46</v>
      </c>
      <c r="Q2" s="296"/>
      <c r="R2" s="297" t="s">
        <v>47</v>
      </c>
      <c r="S2" s="297"/>
      <c r="T2" s="295" t="s">
        <v>48</v>
      </c>
      <c r="U2" s="296"/>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31" t="s">
        <v>227</v>
      </c>
      <c r="Q3" s="230"/>
      <c r="R3" s="231" t="s">
        <v>228</v>
      </c>
      <c r="S3" s="231"/>
      <c r="T3" s="229" t="s">
        <v>229</v>
      </c>
      <c r="U3" s="230"/>
    </row>
    <row r="4" spans="1:21" ht="12.55" hidden="1" customHeight="1" x14ac:dyDescent="0.3">
      <c r="A4" s="223"/>
      <c r="B4" s="224"/>
      <c r="C4" s="34"/>
      <c r="D4" s="225"/>
      <c r="E4" s="226" t="s">
        <v>100</v>
      </c>
      <c r="F4" s="227"/>
      <c r="G4" s="226" t="s">
        <v>100</v>
      </c>
      <c r="H4" s="228"/>
      <c r="I4" s="226" t="s">
        <v>100</v>
      </c>
      <c r="J4" s="227"/>
      <c r="K4" s="226" t="s">
        <v>100</v>
      </c>
      <c r="L4" s="227"/>
      <c r="M4" s="226" t="s">
        <v>100</v>
      </c>
      <c r="N4" s="228"/>
      <c r="O4" s="226" t="s">
        <v>100</v>
      </c>
      <c r="P4" s="228" t="s">
        <v>100</v>
      </c>
      <c r="Q4" s="230"/>
      <c r="R4" s="226" t="s">
        <v>100</v>
      </c>
      <c r="S4" s="231"/>
      <c r="T4" s="226" t="s">
        <v>100</v>
      </c>
      <c r="U4" s="231"/>
    </row>
    <row r="5" spans="1:21" ht="12.55" hidden="1" customHeight="1" x14ac:dyDescent="0.3">
      <c r="A5" s="223"/>
      <c r="B5" s="224"/>
      <c r="C5" s="34"/>
      <c r="D5" s="225"/>
      <c r="E5" s="226" t="s">
        <v>233</v>
      </c>
      <c r="F5" s="227"/>
      <c r="G5" s="226" t="s">
        <v>233</v>
      </c>
      <c r="H5" s="227"/>
      <c r="I5" s="226" t="s">
        <v>233</v>
      </c>
      <c r="J5" s="228"/>
      <c r="K5" s="226" t="s">
        <v>233</v>
      </c>
      <c r="L5" s="227"/>
      <c r="M5" s="226" t="s">
        <v>233</v>
      </c>
      <c r="N5" s="228"/>
      <c r="O5" s="226" t="s">
        <v>233</v>
      </c>
      <c r="P5" s="228" t="s">
        <v>233</v>
      </c>
      <c r="Q5" s="230"/>
      <c r="R5" s="226" t="s">
        <v>233</v>
      </c>
      <c r="S5" s="231"/>
      <c r="T5" s="226" t="s">
        <v>233</v>
      </c>
      <c r="U5" s="230"/>
    </row>
    <row r="6" spans="1:21" ht="12.55" customHeight="1" x14ac:dyDescent="0.3">
      <c r="A6" s="50" t="str">
        <f t="shared" ref="A6:A14" si="0">VLOOKUP(D6,VL_2020,2,FALSE)</f>
        <v>Innvictis A1414T</v>
      </c>
      <c r="B6" s="130" t="str">
        <f t="shared" ref="B6:B14" si="1">VLOOKUP(D6,VL_2020,3,FALSE)</f>
        <v>RR</v>
      </c>
      <c r="C6" s="130" t="str">
        <f t="shared" ref="C6:C14" si="2">VLOOKUP(D6,VL_2020,4,FALSE)</f>
        <v>TRE</v>
      </c>
      <c r="D6" s="273" t="s">
        <v>199</v>
      </c>
      <c r="E6" s="199" cm="1">
        <f t="array" ref="E6">_xlfn.XLOOKUP(1,(LSM!$A$2:$A$370=E$4)*(LSM!$T$2:$T$370=E$5)*(LSM!$B$2:$B$370=$D6),LSM!$C$2:$C$370,"")</f>
        <v>311.73</v>
      </c>
      <c r="F6" s="200" t="str" cm="1">
        <f t="array" ref="F6">_xlfn.XLOOKUP(1,(LSM!$A$2:$A$370=E$4)*(LSM!$T$2:$T$370=E$5)*(LSM!$B$2:$B$370=$D6),LSM!$D$2:$D$370,"")</f>
        <v>A</v>
      </c>
      <c r="G6" s="201" cm="1">
        <f t="array" ref="G6">_xlfn.XLOOKUP(1,(LSM!$A$2:$A$370=G$4)*(LSM!$T$2:$T$370=G$5)*(LSM!$B$2:$B$370=$D6),LSM!$E$2:$E$370,"")</f>
        <v>19.8</v>
      </c>
      <c r="H6" s="200" t="str" cm="1">
        <f t="array" ref="H6">_xlfn.XLOOKUP(1,(LSM!$A$2:$A$370=G$4)*(LSM!$T$2:$T$370=G$5)*(LSM!$B$2:$B$370=$D6),LSM!$F$2:$F$370,"")</f>
        <v>BC</v>
      </c>
      <c r="I6" s="199" cm="1">
        <f t="array" ref="I6">_xlfn.XLOOKUP(1,(LSM!$A$2:$A$370=I$4)*(LSM!$T$2:$T$370=I$5)*(LSM!$B$2:$B$370=$D6),LSM!$L$2:$L$370,"")</f>
        <v>0</v>
      </c>
      <c r="J6" s="202" cm="1">
        <f t="array" ref="J6">_xlfn.XLOOKUP(1,(LSM!$A$2:$A$370=I$4)*(LSM!$T$2:$T$370=I$5)*(LSM!$B$2:$B$370=$D6),LSM!$M$2:$M$370,"")</f>
        <v>0</v>
      </c>
      <c r="K6" s="199" cm="1">
        <f t="array" ref="K6">_xlfn.XLOOKUP(1,(LSM!$A$2:$A$370=K$4)*(LSM!$T$2:$T$370=K$5)*(LSM!$B$2:$B$370=$D6),LSM!$G$2:$G$370,"")</f>
        <v>112.67</v>
      </c>
      <c r="L6" s="200" t="str" cm="1">
        <f t="array" ref="L6">_xlfn.XLOOKUP(1,(LSM!$A$2:$A$370=K$4)*(LSM!$T$2:$T$370=K$5)*(LSM!$B$2:$B$370=$D6),LSM!$H$2:$H$370,"")</f>
        <v>A</v>
      </c>
      <c r="M6" s="199" cm="1">
        <f t="array" ref="M6">_xlfn.XLOOKUP(1,(LSM!$A$2:$A$370=M$4)*(LSM!$T$2:$T$370=M$5)*(LSM!$B$2:$B$370=$D6),LSM!$I$2:$I$370,"")</f>
        <v>47.666699999999999</v>
      </c>
      <c r="N6" s="202" t="str" cm="1">
        <f t="array" ref="N6">_xlfn.XLOOKUP(1,(LSM!$A$2:$A$370=M$4)*(LSM!$T$2:$T$370=M$5)*(LSM!$B$2:$B$370=$D6),LSM!$J$2:$J$370,"")</f>
        <v>A</v>
      </c>
      <c r="O6" s="199" cm="1">
        <f t="array" ref="O6">_xlfn.XLOOKUP(1,(LSM!$A$2:$A$370=O$4)*(LSM!$T$2:$T$370=O$5)*(LSM!$B$2:$B$370=$D6),LSM!$K$2:$K$370,"")</f>
        <v>0</v>
      </c>
      <c r="P6" s="203" cm="1">
        <f t="array" ref="P6">_xlfn.XLOOKUP(1,(LSM!$A$2:$A$370=P$4)*(LSM!$T$2:$T$370=P$5)*(LSM!$B$2:$B$370=$D6),LSM!$N$2:$N$370,"")</f>
        <v>0</v>
      </c>
      <c r="Q6" s="200" cm="1">
        <f t="array" ref="Q6">_xlfn.XLOOKUP(1,(LSM!$A$2:$A$370=P$4)*(LSM!$T$2:$T$370=P$5)*(LSM!$B$2:$B$370=$D6),LSM!$O$2:$O$370,"")</f>
        <v>0</v>
      </c>
      <c r="R6" s="201" cm="1">
        <f t="array" ref="R6">_xlfn.XLOOKUP(1,(LSM!$A$2:$A$370=R$4)*(LSM!$T$2:$T$370=R$5)*(LSM!$B$2:$B$370=$D6),LSM!$P$2:$P$370,"")</f>
        <v>0</v>
      </c>
      <c r="S6" s="202" cm="1">
        <f t="array" ref="S6">_xlfn.XLOOKUP(1,(LSM!$A$2:$A$370=R$4)*(LSM!$T$2:$T$370=R$5)*(LSM!$B$2:$B$370=$D6),LSM!$Q$2:$Q$370,"")</f>
        <v>0</v>
      </c>
      <c r="T6" s="201" cm="1">
        <f t="array" ref="T6">_xlfn.XLOOKUP(1,(LSM!$A$2:$A$370=T$4)*(LSM!$T$2:$T$370=T$5)*(LSM!$B$2:$B$370=$D6),LSM!$R$2:$R$370,"")</f>
        <v>0</v>
      </c>
      <c r="U6" s="200" cm="1">
        <f t="array" ref="U6">_xlfn.XLOOKUP(1,(LSM!$A$2:$A$370=T$4)*(LSM!$T$2:$T$370=T$5)*(LSM!$B$2:$B$370=$D6),LSM!$S$2:$S$370,"")</f>
        <v>0</v>
      </c>
    </row>
    <row r="7" spans="1:21" ht="12.55" customHeight="1" x14ac:dyDescent="0.3">
      <c r="A7" s="31" t="str">
        <f t="shared" si="0"/>
        <v>Pioneer P16647PWE</v>
      </c>
      <c r="B7" s="131" t="str">
        <f t="shared" si="1"/>
        <v>RR, LL, ENL, FOP</v>
      </c>
      <c r="C7" s="131" t="str">
        <f t="shared" si="2"/>
        <v>VT2P, HX1</v>
      </c>
      <c r="D7" s="273" t="s">
        <v>294</v>
      </c>
      <c r="E7" s="176" cm="1">
        <f t="array" ref="E7">_xlfn.XLOOKUP(1,(LSM!$A$2:$A$370=E$4)*(LSM!$T$2:$T$370=E$5)*(LSM!$B$2:$B$370=$D7),LSM!$C$2:$C$370,"")</f>
        <v>289.20999999999998</v>
      </c>
      <c r="F7" s="177" t="str" cm="1">
        <f t="array" ref="F7">_xlfn.XLOOKUP(1,(LSM!$A$2:$A$370=E$4)*(LSM!$T$2:$T$370=E$5)*(LSM!$B$2:$B$370=$D7),LSM!$D$2:$D$370,"")</f>
        <v>A</v>
      </c>
      <c r="G7" s="163" cm="1">
        <f t="array" ref="G7">_xlfn.XLOOKUP(1,(LSM!$A$2:$A$370=G$4)*(LSM!$T$2:$T$370=G$5)*(LSM!$B$2:$B$370=$D7),LSM!$E$2:$E$370,"")</f>
        <v>19.566700000000001</v>
      </c>
      <c r="H7" s="177" t="str" cm="1">
        <f t="array" ref="H7">_xlfn.XLOOKUP(1,(LSM!$A$2:$A$370=G$4)*(LSM!$T$2:$T$370=G$5)*(LSM!$B$2:$B$370=$D7),LSM!$F$2:$F$370,"")</f>
        <v>BC</v>
      </c>
      <c r="I7" s="176" cm="1">
        <f t="array" ref="I7">_xlfn.XLOOKUP(1,(LSM!$A$2:$A$370=I$4)*(LSM!$T$2:$T$370=I$5)*(LSM!$B$2:$B$370=$D7),LSM!$L$2:$L$370,"")</f>
        <v>0</v>
      </c>
      <c r="J7" s="56" cm="1">
        <f t="array" ref="J7">_xlfn.XLOOKUP(1,(LSM!$A$2:$A$370=I$4)*(LSM!$T$2:$T$370=I$5)*(LSM!$B$2:$B$370=$D7),LSM!$M$2:$M$370,"")</f>
        <v>0</v>
      </c>
      <c r="K7" s="176" cm="1">
        <f t="array" ref="K7">_xlfn.XLOOKUP(1,(LSM!$A$2:$A$370=K$4)*(LSM!$T$2:$T$370=K$5)*(LSM!$B$2:$B$370=$D7),LSM!$G$2:$G$370,"")</f>
        <v>106.67</v>
      </c>
      <c r="L7" s="177" t="str" cm="1">
        <f t="array" ref="L7">_xlfn.XLOOKUP(1,(LSM!$A$2:$A$370=K$4)*(LSM!$T$2:$T$370=K$5)*(LSM!$B$2:$B$370=$D7),LSM!$H$2:$H$370,"")</f>
        <v>AB</v>
      </c>
      <c r="M7" s="176" cm="1">
        <f t="array" ref="M7">_xlfn.XLOOKUP(1,(LSM!$A$2:$A$370=M$4)*(LSM!$T$2:$T$370=M$5)*(LSM!$B$2:$B$370=$D7),LSM!$I$2:$I$370,"")</f>
        <v>46.666699999999999</v>
      </c>
      <c r="N7" s="56" t="str" cm="1">
        <f t="array" ref="N7">_xlfn.XLOOKUP(1,(LSM!$A$2:$A$370=M$4)*(LSM!$T$2:$T$370=M$5)*(LSM!$B$2:$B$370=$D7),LSM!$J$2:$J$370,"")</f>
        <v>AB</v>
      </c>
      <c r="O7" s="176" cm="1">
        <f t="array" ref="O7">_xlfn.XLOOKUP(1,(LSM!$A$2:$A$370=O$4)*(LSM!$T$2:$T$370=O$5)*(LSM!$B$2:$B$370=$D7),LSM!$K$2:$K$370,"")</f>
        <v>0.38759689920000001</v>
      </c>
      <c r="P7" s="252" cm="1">
        <f t="array" ref="P7">_xlfn.XLOOKUP(1,(LSM!$A$2:$A$370=P$4)*(LSM!$T$2:$T$370=P$5)*(LSM!$B$2:$B$370=$D7),LSM!$N$2:$N$370,"")</f>
        <v>0</v>
      </c>
      <c r="Q7" s="177" cm="1">
        <f t="array" ref="Q7">_xlfn.XLOOKUP(1,(LSM!$A$2:$A$370=P$4)*(LSM!$T$2:$T$370=P$5)*(LSM!$B$2:$B$370=$D7),LSM!$O$2:$O$370,"")</f>
        <v>0</v>
      </c>
      <c r="R7" s="163" cm="1">
        <f t="array" ref="R7">_xlfn.XLOOKUP(1,(LSM!$A$2:$A$370=R$4)*(LSM!$T$2:$T$370=R$5)*(LSM!$B$2:$B$370=$D7),LSM!$P$2:$P$370,"")</f>
        <v>0</v>
      </c>
      <c r="S7" s="56" cm="1">
        <f t="array" ref="S7">_xlfn.XLOOKUP(1,(LSM!$A$2:$A$370=R$4)*(LSM!$T$2:$T$370=R$5)*(LSM!$B$2:$B$370=$D7),LSM!$Q$2:$Q$370,"")</f>
        <v>0</v>
      </c>
      <c r="T7" s="163" cm="1">
        <f t="array" ref="T7">_xlfn.XLOOKUP(1,(LSM!$A$2:$A$370=T$4)*(LSM!$T$2:$T$370=T$5)*(LSM!$B$2:$B$370=$D7),LSM!$R$2:$R$370,"")</f>
        <v>0</v>
      </c>
      <c r="U7" s="177" cm="1">
        <f t="array" ref="U7">_xlfn.XLOOKUP(1,(LSM!$A$2:$A$370=T$4)*(LSM!$T$2:$T$370=T$5)*(LSM!$B$2:$B$370=$D7),LSM!$S$2:$S$370,"")</f>
        <v>0</v>
      </c>
    </row>
    <row r="8" spans="1:21" x14ac:dyDescent="0.3">
      <c r="A8" s="31" t="str">
        <f t="shared" si="0"/>
        <v>Dyna-Gro D55VC86RIB</v>
      </c>
      <c r="B8" s="131" t="str">
        <f t="shared" si="1"/>
        <v>RR</v>
      </c>
      <c r="C8" s="131">
        <f t="shared" si="2"/>
        <v>0</v>
      </c>
      <c r="D8" s="273" t="s">
        <v>291</v>
      </c>
      <c r="E8" s="176" cm="1">
        <f t="array" ref="E8">_xlfn.XLOOKUP(1,(LSM!$A$2:$A$370=E$4)*(LSM!$T$2:$T$370=E$5)*(LSM!$B$2:$B$370=$D8),LSM!$C$2:$C$370,"")</f>
        <v>279</v>
      </c>
      <c r="F8" s="177" t="str" cm="1">
        <f t="array" ref="F8">_xlfn.XLOOKUP(1,(LSM!$A$2:$A$370=E$4)*(LSM!$T$2:$T$370=E$5)*(LSM!$B$2:$B$370=$D8),LSM!$D$2:$D$370,"")</f>
        <v>A</v>
      </c>
      <c r="G8" s="163" cm="1">
        <f t="array" ref="G8">_xlfn.XLOOKUP(1,(LSM!$A$2:$A$370=G$4)*(LSM!$T$2:$T$370=G$5)*(LSM!$B$2:$B$370=$D8),LSM!$E$2:$E$370,"")</f>
        <v>19.7333</v>
      </c>
      <c r="H8" s="177" t="str" cm="1">
        <f t="array" ref="H8">_xlfn.XLOOKUP(1,(LSM!$A$2:$A$370=G$4)*(LSM!$T$2:$T$370=G$5)*(LSM!$B$2:$B$370=$D8),LSM!$F$2:$F$370,"")</f>
        <v>BC</v>
      </c>
      <c r="I8" s="176" cm="1">
        <f t="array" ref="I8">_xlfn.XLOOKUP(1,(LSM!$A$2:$A$370=I$4)*(LSM!$T$2:$T$370=I$5)*(LSM!$B$2:$B$370=$D8),LSM!$L$2:$L$370,"")</f>
        <v>0</v>
      </c>
      <c r="J8" s="56" cm="1">
        <f t="array" ref="J8">_xlfn.XLOOKUP(1,(LSM!$A$2:$A$370=I$4)*(LSM!$T$2:$T$370=I$5)*(LSM!$B$2:$B$370=$D8),LSM!$M$2:$M$370,"")</f>
        <v>0</v>
      </c>
      <c r="K8" s="176" cm="1">
        <f t="array" ref="K8">_xlfn.XLOOKUP(1,(LSM!$A$2:$A$370=K$4)*(LSM!$T$2:$T$370=K$5)*(LSM!$B$2:$B$370=$D8),LSM!$G$2:$G$370,"")</f>
        <v>105.33</v>
      </c>
      <c r="L8" s="177" t="str" cm="1">
        <f t="array" ref="L8">_xlfn.XLOOKUP(1,(LSM!$A$2:$A$370=K$4)*(LSM!$T$2:$T$370=K$5)*(LSM!$B$2:$B$370=$D8),LSM!$H$2:$H$370,"")</f>
        <v>B</v>
      </c>
      <c r="M8" s="176" cm="1">
        <f t="array" ref="M8">_xlfn.XLOOKUP(1,(LSM!$A$2:$A$370=M$4)*(LSM!$T$2:$T$370=M$5)*(LSM!$B$2:$B$370=$D8),LSM!$I$2:$I$370,"")</f>
        <v>41.666699999999999</v>
      </c>
      <c r="N8" s="56" t="str" cm="1">
        <f t="array" ref="N8">_xlfn.XLOOKUP(1,(LSM!$A$2:$A$370=M$4)*(LSM!$T$2:$T$370=M$5)*(LSM!$B$2:$B$370=$D8),LSM!$J$2:$J$370,"")</f>
        <v>B-D</v>
      </c>
      <c r="O8" s="176" cm="1">
        <f t="array" ref="O8">_xlfn.XLOOKUP(1,(LSM!$A$2:$A$370=O$4)*(LSM!$T$2:$T$370=O$5)*(LSM!$B$2:$B$370=$D8),LSM!$K$2:$K$370,"")</f>
        <v>0.78296703300000003</v>
      </c>
      <c r="P8" s="252" cm="1">
        <f t="array" ref="P8">_xlfn.XLOOKUP(1,(LSM!$A$2:$A$370=P$4)*(LSM!$T$2:$T$370=P$5)*(LSM!$B$2:$B$370=$D8),LSM!$N$2:$N$370,"")</f>
        <v>0</v>
      </c>
      <c r="Q8" s="177" cm="1">
        <f t="array" ref="Q8">_xlfn.XLOOKUP(1,(LSM!$A$2:$A$370=P$4)*(LSM!$T$2:$T$370=P$5)*(LSM!$B$2:$B$370=$D8),LSM!$O$2:$O$370,"")</f>
        <v>0</v>
      </c>
      <c r="R8" s="163" cm="1">
        <f t="array" ref="R8">_xlfn.XLOOKUP(1,(LSM!$A$2:$A$370=R$4)*(LSM!$T$2:$T$370=R$5)*(LSM!$B$2:$B$370=$D8),LSM!$P$2:$P$370,"")</f>
        <v>0</v>
      </c>
      <c r="S8" s="56" cm="1">
        <f t="array" ref="S8">_xlfn.XLOOKUP(1,(LSM!$A$2:$A$370=R$4)*(LSM!$T$2:$T$370=R$5)*(LSM!$B$2:$B$370=$D8),LSM!$Q$2:$Q$370,"")</f>
        <v>0</v>
      </c>
      <c r="T8" s="163" cm="1">
        <f t="array" ref="T8">_xlfn.XLOOKUP(1,(LSM!$A$2:$A$370=T$4)*(LSM!$T$2:$T$370=T$5)*(LSM!$B$2:$B$370=$D8),LSM!$R$2:$R$370,"")</f>
        <v>0</v>
      </c>
      <c r="U8" s="177" cm="1">
        <f t="array" ref="U8">_xlfn.XLOOKUP(1,(LSM!$A$2:$A$370=T$4)*(LSM!$T$2:$T$370=T$5)*(LSM!$B$2:$B$370=$D8),LSM!$S$2:$S$370,"")</f>
        <v>0</v>
      </c>
    </row>
    <row r="9" spans="1:21" x14ac:dyDescent="0.3">
      <c r="A9" s="31" t="str">
        <f t="shared" si="0"/>
        <v>Dekalb DKC 115-55</v>
      </c>
      <c r="B9" s="131" t="str">
        <f t="shared" si="1"/>
        <v>RR</v>
      </c>
      <c r="C9" s="131" t="str">
        <f t="shared" si="2"/>
        <v>TRE</v>
      </c>
      <c r="D9" s="273" t="s">
        <v>289</v>
      </c>
      <c r="E9" s="176" cm="1">
        <f t="array" ref="E9">_xlfn.XLOOKUP(1,(LSM!$A$2:$A$370=E$4)*(LSM!$T$2:$T$370=E$5)*(LSM!$B$2:$B$370=$D9),LSM!$C$2:$C$370,"")</f>
        <v>272.54000000000002</v>
      </c>
      <c r="F9" s="177" t="str" cm="1">
        <f t="array" ref="F9">_xlfn.XLOOKUP(1,(LSM!$A$2:$A$370=E$4)*(LSM!$T$2:$T$370=E$5)*(LSM!$B$2:$B$370=$D9),LSM!$D$2:$D$370,"")</f>
        <v>A</v>
      </c>
      <c r="G9" s="163" cm="1">
        <f t="array" ref="G9">_xlfn.XLOOKUP(1,(LSM!$A$2:$A$370=G$4)*(LSM!$T$2:$T$370=G$5)*(LSM!$B$2:$B$370=$D9),LSM!$E$2:$E$370,"")</f>
        <v>20.433299999999999</v>
      </c>
      <c r="H9" s="177" t="str" cm="1">
        <f t="array" ref="H9">_xlfn.XLOOKUP(1,(LSM!$A$2:$A$370=G$4)*(LSM!$T$2:$T$370=G$5)*(LSM!$B$2:$B$370=$D9),LSM!$F$2:$F$370,"")</f>
        <v>B</v>
      </c>
      <c r="I9" s="176" cm="1">
        <f t="array" ref="I9">_xlfn.XLOOKUP(1,(LSM!$A$2:$A$370=I$4)*(LSM!$T$2:$T$370=I$5)*(LSM!$B$2:$B$370=$D9),LSM!$L$2:$L$370,"")</f>
        <v>0</v>
      </c>
      <c r="J9" s="56" cm="1">
        <f t="array" ref="J9">_xlfn.XLOOKUP(1,(LSM!$A$2:$A$370=I$4)*(LSM!$T$2:$T$370=I$5)*(LSM!$B$2:$B$370=$D9),LSM!$M$2:$M$370,"")</f>
        <v>0</v>
      </c>
      <c r="K9" s="176" cm="1">
        <f t="array" ref="K9">_xlfn.XLOOKUP(1,(LSM!$A$2:$A$370=K$4)*(LSM!$T$2:$T$370=K$5)*(LSM!$B$2:$B$370=$D9),LSM!$G$2:$G$370,"")</f>
        <v>108</v>
      </c>
      <c r="L9" s="177" t="str" cm="1">
        <f t="array" ref="L9">_xlfn.XLOOKUP(1,(LSM!$A$2:$A$370=K$4)*(LSM!$T$2:$T$370=K$5)*(LSM!$B$2:$B$370=$D9),LSM!$H$2:$H$370,"")</f>
        <v>AB</v>
      </c>
      <c r="M9" s="176" cm="1">
        <f t="array" ref="M9">_xlfn.XLOOKUP(1,(LSM!$A$2:$A$370=M$4)*(LSM!$T$2:$T$370=M$5)*(LSM!$B$2:$B$370=$D9),LSM!$I$2:$I$370,"")</f>
        <v>40.666699999999999</v>
      </c>
      <c r="N9" s="56" t="str" cm="1">
        <f t="array" ref="N9">_xlfn.XLOOKUP(1,(LSM!$A$2:$A$370=M$4)*(LSM!$T$2:$T$370=M$5)*(LSM!$B$2:$B$370=$D9),LSM!$J$2:$J$370,"")</f>
        <v>CD</v>
      </c>
      <c r="O9" s="176" cm="1">
        <f t="array" ref="O9">_xlfn.XLOOKUP(1,(LSM!$A$2:$A$370=O$4)*(LSM!$T$2:$T$370=O$5)*(LSM!$B$2:$B$370=$D9),LSM!$K$2:$K$370,"")</f>
        <v>0.83333333330000003</v>
      </c>
      <c r="P9" s="252" cm="1">
        <f t="array" ref="P9">_xlfn.XLOOKUP(1,(LSM!$A$2:$A$370=P$4)*(LSM!$T$2:$T$370=P$5)*(LSM!$B$2:$B$370=$D9),LSM!$N$2:$N$370,"")</f>
        <v>0</v>
      </c>
      <c r="Q9" s="177" cm="1">
        <f t="array" ref="Q9">_xlfn.XLOOKUP(1,(LSM!$A$2:$A$370=P$4)*(LSM!$T$2:$T$370=P$5)*(LSM!$B$2:$B$370=$D9),LSM!$O$2:$O$370,"")</f>
        <v>0</v>
      </c>
      <c r="R9" s="163" cm="1">
        <f t="array" ref="R9">_xlfn.XLOOKUP(1,(LSM!$A$2:$A$370=R$4)*(LSM!$T$2:$T$370=R$5)*(LSM!$B$2:$B$370=$D9),LSM!$P$2:$P$370,"")</f>
        <v>0</v>
      </c>
      <c r="S9" s="56" cm="1">
        <f t="array" ref="S9">_xlfn.XLOOKUP(1,(LSM!$A$2:$A$370=R$4)*(LSM!$T$2:$T$370=R$5)*(LSM!$B$2:$B$370=$D9),LSM!$Q$2:$Q$370,"")</f>
        <v>0</v>
      </c>
      <c r="T9" s="163" cm="1">
        <f t="array" ref="T9">_xlfn.XLOOKUP(1,(LSM!$A$2:$A$370=T$4)*(LSM!$T$2:$T$370=T$5)*(LSM!$B$2:$B$370=$D9),LSM!$R$2:$R$370,"")</f>
        <v>0</v>
      </c>
      <c r="U9" s="177" cm="1">
        <f t="array" ref="U9">_xlfn.XLOOKUP(1,(LSM!$A$2:$A$370=T$4)*(LSM!$T$2:$T$370=T$5)*(LSM!$B$2:$B$370=$D9),LSM!$S$2:$S$370,"")</f>
        <v>0</v>
      </c>
    </row>
    <row r="10" spans="1:21" x14ac:dyDescent="0.3">
      <c r="A10" s="31" t="str">
        <f t="shared" si="0"/>
        <v>Dekalb DKC 114-99</v>
      </c>
      <c r="B10" s="131" t="str">
        <f t="shared" si="1"/>
        <v>RR</v>
      </c>
      <c r="C10" s="131" t="str">
        <f t="shared" si="2"/>
        <v>VT4P</v>
      </c>
      <c r="D10" s="273" t="s">
        <v>198</v>
      </c>
      <c r="E10" s="176" cm="1">
        <f t="array" ref="E10">_xlfn.XLOOKUP(1,(LSM!$A$2:$A$370=E$4)*(LSM!$T$2:$T$370=E$5)*(LSM!$B$2:$B$370=$D10),LSM!$C$2:$C$370,"")</f>
        <v>251.5</v>
      </c>
      <c r="F10" s="177" t="str" cm="1">
        <f t="array" ref="F10">_xlfn.XLOOKUP(1,(LSM!$A$2:$A$370=E$4)*(LSM!$T$2:$T$370=E$5)*(LSM!$B$2:$B$370=$D10),LSM!$D$2:$D$370,"")</f>
        <v>A</v>
      </c>
      <c r="G10" s="163" cm="1">
        <f t="array" ref="G10">_xlfn.XLOOKUP(1,(LSM!$A$2:$A$370=G$4)*(LSM!$T$2:$T$370=G$5)*(LSM!$B$2:$B$370=$D10),LSM!$E$2:$E$370,"")</f>
        <v>20.033300000000001</v>
      </c>
      <c r="H10" s="177" t="str" cm="1">
        <f t="array" ref="H10">_xlfn.XLOOKUP(1,(LSM!$A$2:$A$370=G$4)*(LSM!$T$2:$T$370=G$5)*(LSM!$B$2:$B$370=$D10),LSM!$F$2:$F$370,"")</f>
        <v>BC</v>
      </c>
      <c r="I10" s="176" cm="1">
        <f t="array" ref="I10">_xlfn.XLOOKUP(1,(LSM!$A$2:$A$370=I$4)*(LSM!$T$2:$T$370=I$5)*(LSM!$B$2:$B$370=$D10),LSM!$L$2:$L$370,"")</f>
        <v>0</v>
      </c>
      <c r="J10" s="56" cm="1">
        <f t="array" ref="J10">_xlfn.XLOOKUP(1,(LSM!$A$2:$A$370=I$4)*(LSM!$T$2:$T$370=I$5)*(LSM!$B$2:$B$370=$D10),LSM!$M$2:$M$370,"")</f>
        <v>0</v>
      </c>
      <c r="K10" s="176" cm="1">
        <f t="array" ref="K10">_xlfn.XLOOKUP(1,(LSM!$A$2:$A$370=K$4)*(LSM!$T$2:$T$370=K$5)*(LSM!$B$2:$B$370=$D10),LSM!$G$2:$G$370,"")</f>
        <v>107.33</v>
      </c>
      <c r="L10" s="177" t="str" cm="1">
        <f t="array" ref="L10">_xlfn.XLOOKUP(1,(LSM!$A$2:$A$370=K$4)*(LSM!$T$2:$T$370=K$5)*(LSM!$B$2:$B$370=$D10),LSM!$H$2:$H$370,"")</f>
        <v>AB</v>
      </c>
      <c r="M10" s="176" cm="1">
        <f t="array" ref="M10">_xlfn.XLOOKUP(1,(LSM!$A$2:$A$370=M$4)*(LSM!$T$2:$T$370=M$5)*(LSM!$B$2:$B$370=$D10),LSM!$I$2:$I$370,"")</f>
        <v>41</v>
      </c>
      <c r="N10" s="56" t="str" cm="1">
        <f t="array" ref="N10">_xlfn.XLOOKUP(1,(LSM!$A$2:$A$370=M$4)*(LSM!$T$2:$T$370=M$5)*(LSM!$B$2:$B$370=$D10),LSM!$J$2:$J$370,"")</f>
        <v>CD</v>
      </c>
      <c r="O10" s="176" cm="1">
        <f t="array" ref="O10">_xlfn.XLOOKUP(1,(LSM!$A$2:$A$370=O$4)*(LSM!$T$2:$T$370=O$5)*(LSM!$B$2:$B$370=$D10),LSM!$K$2:$K$370,"")</f>
        <v>0.34722222219999999</v>
      </c>
      <c r="P10" s="252" cm="1">
        <f t="array" ref="P10">_xlfn.XLOOKUP(1,(LSM!$A$2:$A$370=P$4)*(LSM!$T$2:$T$370=P$5)*(LSM!$B$2:$B$370=$D10),LSM!$N$2:$N$370,"")</f>
        <v>0</v>
      </c>
      <c r="Q10" s="177" cm="1">
        <f t="array" ref="Q10">_xlfn.XLOOKUP(1,(LSM!$A$2:$A$370=P$4)*(LSM!$T$2:$T$370=P$5)*(LSM!$B$2:$B$370=$D10),LSM!$O$2:$O$370,"")</f>
        <v>0</v>
      </c>
      <c r="R10" s="163" cm="1">
        <f t="array" ref="R10">_xlfn.XLOOKUP(1,(LSM!$A$2:$A$370=R$4)*(LSM!$T$2:$T$370=R$5)*(LSM!$B$2:$B$370=$D10),LSM!$P$2:$P$370,"")</f>
        <v>0</v>
      </c>
      <c r="S10" s="56" cm="1">
        <f t="array" ref="S10">_xlfn.XLOOKUP(1,(LSM!$A$2:$A$370=R$4)*(LSM!$T$2:$T$370=R$5)*(LSM!$B$2:$B$370=$D10),LSM!$Q$2:$Q$370,"")</f>
        <v>0</v>
      </c>
      <c r="T10" s="163" cm="1">
        <f t="array" ref="T10">_xlfn.XLOOKUP(1,(LSM!$A$2:$A$370=T$4)*(LSM!$T$2:$T$370=T$5)*(LSM!$B$2:$B$370=$D10),LSM!$R$2:$R$370,"")</f>
        <v>0</v>
      </c>
      <c r="U10" s="177" cm="1">
        <f t="array" ref="U10">_xlfn.XLOOKUP(1,(LSM!$A$2:$A$370=T$4)*(LSM!$T$2:$T$370=T$5)*(LSM!$B$2:$B$370=$D10),LSM!$S$2:$S$370,"")</f>
        <v>0</v>
      </c>
    </row>
    <row r="11" spans="1:21" x14ac:dyDescent="0.3">
      <c r="A11" s="31" t="str">
        <f t="shared" si="0"/>
        <v>Gateway 4914TRE</v>
      </c>
      <c r="B11" s="131" t="str">
        <f t="shared" si="1"/>
        <v>RR</v>
      </c>
      <c r="C11" s="131" t="str">
        <f t="shared" si="2"/>
        <v>TRE</v>
      </c>
      <c r="D11" s="273" t="s">
        <v>292</v>
      </c>
      <c r="E11" s="178" cm="1">
        <f t="array" ref="E11">_xlfn.XLOOKUP(1,(LSM!$A$2:$A$370=E$4)*(LSM!$T$2:$T$370=E$5)*(LSM!$B$2:$B$370=$D11),LSM!$C$2:$C$370,"")</f>
        <v>237.96</v>
      </c>
      <c r="F11" s="179" t="str" cm="1">
        <f t="array" ref="F11">_xlfn.XLOOKUP(1,(LSM!$A$2:$A$370=E$4)*(LSM!$T$2:$T$370=E$5)*(LSM!$B$2:$B$370=$D11),LSM!$D$2:$D$370,"")</f>
        <v>A</v>
      </c>
      <c r="G11" s="164" cm="1">
        <f t="array" ref="G11">_xlfn.XLOOKUP(1,(LSM!$A$2:$A$370=G$4)*(LSM!$T$2:$T$370=G$5)*(LSM!$B$2:$B$370=$D11),LSM!$E$2:$E$370,"")</f>
        <v>18.8</v>
      </c>
      <c r="H11" s="179" t="str" cm="1">
        <f t="array" ref="H11">_xlfn.XLOOKUP(1,(LSM!$A$2:$A$370=G$4)*(LSM!$T$2:$T$370=G$5)*(LSM!$B$2:$B$370=$D11),LSM!$F$2:$F$370,"")</f>
        <v>CD</v>
      </c>
      <c r="I11" s="178" cm="1">
        <f t="array" ref="I11">_xlfn.XLOOKUP(1,(LSM!$A$2:$A$370=I$4)*(LSM!$T$2:$T$370=I$5)*(LSM!$B$2:$B$370=$D11),LSM!$L$2:$L$370,"")</f>
        <v>0</v>
      </c>
      <c r="J11" s="167" cm="1">
        <f t="array" ref="J11">_xlfn.XLOOKUP(1,(LSM!$A$2:$A$370=I$4)*(LSM!$T$2:$T$370=I$5)*(LSM!$B$2:$B$370=$D11),LSM!$M$2:$M$370,"")</f>
        <v>0</v>
      </c>
      <c r="K11" s="178" cm="1">
        <f t="array" ref="K11">_xlfn.XLOOKUP(1,(LSM!$A$2:$A$370=K$4)*(LSM!$T$2:$T$370=K$5)*(LSM!$B$2:$B$370=$D11),LSM!$G$2:$G$370,"")</f>
        <v>106.67</v>
      </c>
      <c r="L11" s="179" t="str" cm="1">
        <f t="array" ref="L11">_xlfn.XLOOKUP(1,(LSM!$A$2:$A$370=K$4)*(LSM!$T$2:$T$370=K$5)*(LSM!$B$2:$B$370=$D11),LSM!$H$2:$H$370,"")</f>
        <v>AB</v>
      </c>
      <c r="M11" s="178" cm="1">
        <f t="array" ref="M11">_xlfn.XLOOKUP(1,(LSM!$A$2:$A$370=M$4)*(LSM!$T$2:$T$370=M$5)*(LSM!$B$2:$B$370=$D11),LSM!$I$2:$I$370,"")</f>
        <v>39</v>
      </c>
      <c r="N11" s="167" t="str" cm="1">
        <f t="array" ref="N11">_xlfn.XLOOKUP(1,(LSM!$A$2:$A$370=M$4)*(LSM!$T$2:$T$370=M$5)*(LSM!$B$2:$B$370=$D11),LSM!$J$2:$J$370,"")</f>
        <v>D</v>
      </c>
      <c r="O11" s="178" cm="1">
        <f t="array" ref="O11">_xlfn.XLOOKUP(1,(LSM!$A$2:$A$370=O$4)*(LSM!$T$2:$T$370=O$5)*(LSM!$B$2:$B$370=$D11),LSM!$K$2:$K$370,"")</f>
        <v>0</v>
      </c>
      <c r="P11" s="253" cm="1">
        <f t="array" ref="P11">_xlfn.XLOOKUP(1,(LSM!$A$2:$A$370=P$4)*(LSM!$T$2:$T$370=P$5)*(LSM!$B$2:$B$370=$D11),LSM!$N$2:$N$370,"")</f>
        <v>0</v>
      </c>
      <c r="Q11" s="179" cm="1">
        <f t="array" ref="Q11">_xlfn.XLOOKUP(1,(LSM!$A$2:$A$370=P$4)*(LSM!$T$2:$T$370=P$5)*(LSM!$B$2:$B$370=$D11),LSM!$O$2:$O$370,"")</f>
        <v>0</v>
      </c>
      <c r="R11" s="164" cm="1">
        <f t="array" ref="R11">_xlfn.XLOOKUP(1,(LSM!$A$2:$A$370=R$4)*(LSM!$T$2:$T$370=R$5)*(LSM!$B$2:$B$370=$D11),LSM!$P$2:$P$370,"")</f>
        <v>0</v>
      </c>
      <c r="S11" s="167" cm="1">
        <f t="array" ref="S11">_xlfn.XLOOKUP(1,(LSM!$A$2:$A$370=R$4)*(LSM!$T$2:$T$370=R$5)*(LSM!$B$2:$B$370=$D11),LSM!$Q$2:$Q$370,"")</f>
        <v>0</v>
      </c>
      <c r="T11" s="164" cm="1">
        <f t="array" ref="T11">_xlfn.XLOOKUP(1,(LSM!$A$2:$A$370=T$4)*(LSM!$T$2:$T$370=T$5)*(LSM!$B$2:$B$370=$D11),LSM!$R$2:$R$370,"")</f>
        <v>0</v>
      </c>
      <c r="U11" s="179" cm="1">
        <f t="array" ref="U11">_xlfn.XLOOKUP(1,(LSM!$A$2:$A$370=T$4)*(LSM!$T$2:$T$370=T$5)*(LSM!$B$2:$B$370=$D11),LSM!$S$2:$S$370,"")</f>
        <v>0</v>
      </c>
    </row>
    <row r="12" spans="1:21" x14ac:dyDescent="0.3">
      <c r="A12" s="101" t="str">
        <f t="shared" si="0"/>
        <v>Revere 116-P44</v>
      </c>
      <c r="B12" s="132" t="str">
        <f t="shared" si="1"/>
        <v>RR</v>
      </c>
      <c r="C12" s="132" t="str">
        <f t="shared" si="2"/>
        <v>VT2P</v>
      </c>
      <c r="D12" s="273" t="s">
        <v>295</v>
      </c>
      <c r="E12" s="176" cm="1">
        <f t="array" ref="E12">_xlfn.XLOOKUP(1,(LSM!$A$2:$A$370=E$4)*(LSM!$T$2:$T$370=E$5)*(LSM!$B$2:$B$370=$D12),LSM!$C$2:$C$370,"")</f>
        <v>233.85</v>
      </c>
      <c r="F12" s="177" t="str" cm="1">
        <f t="array" ref="F12">_xlfn.XLOOKUP(1,(LSM!$A$2:$A$370=E$4)*(LSM!$T$2:$T$370=E$5)*(LSM!$B$2:$B$370=$D12),LSM!$D$2:$D$370,"")</f>
        <v>A</v>
      </c>
      <c r="G12" s="163" cm="1">
        <f t="array" ref="G12">_xlfn.XLOOKUP(1,(LSM!$A$2:$A$370=G$4)*(LSM!$T$2:$T$370=G$5)*(LSM!$B$2:$B$370=$D12),LSM!$E$2:$E$370,"")</f>
        <v>22.066700000000001</v>
      </c>
      <c r="H12" s="177" t="str" cm="1">
        <f t="array" ref="H12">_xlfn.XLOOKUP(1,(LSM!$A$2:$A$370=G$4)*(LSM!$T$2:$T$370=G$5)*(LSM!$B$2:$B$370=$D12),LSM!$F$2:$F$370,"")</f>
        <v>A</v>
      </c>
      <c r="I12" s="176" cm="1">
        <f t="array" ref="I12">_xlfn.XLOOKUP(1,(LSM!$A$2:$A$370=I$4)*(LSM!$T$2:$T$370=I$5)*(LSM!$B$2:$B$370=$D12),LSM!$L$2:$L$370,"")</f>
        <v>0</v>
      </c>
      <c r="J12" s="56" cm="1">
        <f t="array" ref="J12">_xlfn.XLOOKUP(1,(LSM!$A$2:$A$370=I$4)*(LSM!$T$2:$T$370=I$5)*(LSM!$B$2:$B$370=$D12),LSM!$M$2:$M$370,"")</f>
        <v>0</v>
      </c>
      <c r="K12" s="176" cm="1">
        <f t="array" ref="K12">_xlfn.XLOOKUP(1,(LSM!$A$2:$A$370=K$4)*(LSM!$T$2:$T$370=K$5)*(LSM!$B$2:$B$370=$D12),LSM!$G$2:$G$370,"")</f>
        <v>108</v>
      </c>
      <c r="L12" s="177" t="str" cm="1">
        <f t="array" ref="L12">_xlfn.XLOOKUP(1,(LSM!$A$2:$A$370=K$4)*(LSM!$T$2:$T$370=K$5)*(LSM!$B$2:$B$370=$D12),LSM!$H$2:$H$370,"")</f>
        <v>AB</v>
      </c>
      <c r="M12" s="176" cm="1">
        <f t="array" ref="M12">_xlfn.XLOOKUP(1,(LSM!$A$2:$A$370=M$4)*(LSM!$T$2:$T$370=M$5)*(LSM!$B$2:$B$370=$D12),LSM!$I$2:$I$370,"")</f>
        <v>44.666699999999999</v>
      </c>
      <c r="N12" s="56" t="str" cm="1">
        <f t="array" ref="N12">_xlfn.XLOOKUP(1,(LSM!$A$2:$A$370=M$4)*(LSM!$T$2:$T$370=M$5)*(LSM!$B$2:$B$370=$D12),LSM!$J$2:$J$370,"")</f>
        <v>A-C</v>
      </c>
      <c r="O12" s="176" cm="1">
        <f t="array" ref="O12">_xlfn.XLOOKUP(1,(LSM!$A$2:$A$370=O$4)*(LSM!$T$2:$T$370=O$5)*(LSM!$B$2:$B$370=$D12),LSM!$K$2:$K$370,"")</f>
        <v>1.8814518815000001</v>
      </c>
      <c r="P12" s="252" cm="1">
        <f t="array" ref="P12">_xlfn.XLOOKUP(1,(LSM!$A$2:$A$370=P$4)*(LSM!$T$2:$T$370=P$5)*(LSM!$B$2:$B$370=$D12),LSM!$N$2:$N$370,"")</f>
        <v>0</v>
      </c>
      <c r="Q12" s="177" cm="1">
        <f t="array" ref="Q12">_xlfn.XLOOKUP(1,(LSM!$A$2:$A$370=P$4)*(LSM!$T$2:$T$370=P$5)*(LSM!$B$2:$B$370=$D12),LSM!$O$2:$O$370,"")</f>
        <v>0</v>
      </c>
      <c r="R12" s="163" cm="1">
        <f t="array" ref="R12">_xlfn.XLOOKUP(1,(LSM!$A$2:$A$370=R$4)*(LSM!$T$2:$T$370=R$5)*(LSM!$B$2:$B$370=$D12),LSM!$P$2:$P$370,"")</f>
        <v>0</v>
      </c>
      <c r="S12" s="56" cm="1">
        <f t="array" ref="S12">_xlfn.XLOOKUP(1,(LSM!$A$2:$A$370=R$4)*(LSM!$T$2:$T$370=R$5)*(LSM!$B$2:$B$370=$D12),LSM!$Q$2:$Q$370,"")</f>
        <v>0</v>
      </c>
      <c r="T12" s="163" cm="1">
        <f t="array" ref="T12">_xlfn.XLOOKUP(1,(LSM!$A$2:$A$370=T$4)*(LSM!$T$2:$T$370=T$5)*(LSM!$B$2:$B$370=$D12),LSM!$R$2:$R$370,"")</f>
        <v>0</v>
      </c>
      <c r="U12" s="177" cm="1">
        <f t="array" ref="U12">_xlfn.XLOOKUP(1,(LSM!$A$2:$A$370=T$4)*(LSM!$T$2:$T$370=T$5)*(LSM!$B$2:$B$370=$D12),LSM!$S$2:$S$370,"")</f>
        <v>0</v>
      </c>
    </row>
    <row r="13" spans="1:21" x14ac:dyDescent="0.3">
      <c r="A13" s="31" t="str">
        <f t="shared" si="0"/>
        <v>Pioneer P15395PWE</v>
      </c>
      <c r="B13" s="131" t="str">
        <f t="shared" si="1"/>
        <v>RR, LL, ENL, FOP</v>
      </c>
      <c r="C13" s="131" t="str">
        <f t="shared" si="2"/>
        <v>VT2P, HX1</v>
      </c>
      <c r="D13" s="273" t="s">
        <v>293</v>
      </c>
      <c r="E13" s="178" cm="1">
        <f t="array" ref="E13">_xlfn.XLOOKUP(1,(LSM!$A$2:$A$370=E$4)*(LSM!$T$2:$T$370=E$5)*(LSM!$B$2:$B$370=$D13),LSM!$C$2:$C$370,"")</f>
        <v>229.27</v>
      </c>
      <c r="F13" s="179" t="str" cm="1">
        <f t="array" ref="F13">_xlfn.XLOOKUP(1,(LSM!$A$2:$A$370=E$4)*(LSM!$T$2:$T$370=E$5)*(LSM!$B$2:$B$370=$D13),LSM!$D$2:$D$370,"")</f>
        <v>A</v>
      </c>
      <c r="G13" s="164" cm="1">
        <f t="array" ref="G13">_xlfn.XLOOKUP(1,(LSM!$A$2:$A$370=G$4)*(LSM!$T$2:$T$370=G$5)*(LSM!$B$2:$B$370=$D13),LSM!$E$2:$E$370,"")</f>
        <v>18</v>
      </c>
      <c r="H13" s="179" t="str" cm="1">
        <f t="array" ref="H13">_xlfn.XLOOKUP(1,(LSM!$A$2:$A$370=G$4)*(LSM!$T$2:$T$370=G$5)*(LSM!$B$2:$B$370=$D13),LSM!$F$2:$F$370,"")</f>
        <v>D</v>
      </c>
      <c r="I13" s="178" cm="1">
        <f t="array" ref="I13">_xlfn.XLOOKUP(1,(LSM!$A$2:$A$370=I$4)*(LSM!$T$2:$T$370=I$5)*(LSM!$B$2:$B$370=$D13),LSM!$L$2:$L$370,"")</f>
        <v>0</v>
      </c>
      <c r="J13" s="167" cm="1">
        <f t="array" ref="J13">_xlfn.XLOOKUP(1,(LSM!$A$2:$A$370=I$4)*(LSM!$T$2:$T$370=I$5)*(LSM!$B$2:$B$370=$D13),LSM!$M$2:$M$370,"")</f>
        <v>0</v>
      </c>
      <c r="K13" s="178" cm="1">
        <f t="array" ref="K13">_xlfn.XLOOKUP(1,(LSM!$A$2:$A$370=K$4)*(LSM!$T$2:$T$370=K$5)*(LSM!$B$2:$B$370=$D13),LSM!$G$2:$G$370,"")</f>
        <v>96.666700000000006</v>
      </c>
      <c r="L13" s="179" t="str" cm="1">
        <f t="array" ref="L13">_xlfn.XLOOKUP(1,(LSM!$A$2:$A$370=K$4)*(LSM!$T$2:$T$370=K$5)*(LSM!$B$2:$B$370=$D13),LSM!$H$2:$H$370,"")</f>
        <v>C</v>
      </c>
      <c r="M13" s="178" cm="1">
        <f t="array" ref="M13">_xlfn.XLOOKUP(1,(LSM!$A$2:$A$370=M$4)*(LSM!$T$2:$T$370=M$5)*(LSM!$B$2:$B$370=$D13),LSM!$I$2:$I$370,"")</f>
        <v>39</v>
      </c>
      <c r="N13" s="167" t="str" cm="1">
        <f t="array" ref="N13">_xlfn.XLOOKUP(1,(LSM!$A$2:$A$370=M$4)*(LSM!$T$2:$T$370=M$5)*(LSM!$B$2:$B$370=$D13),LSM!$J$2:$J$370,"")</f>
        <v>D</v>
      </c>
      <c r="O13" s="178" cm="1">
        <f t="array" ref="O13">_xlfn.XLOOKUP(1,(LSM!$A$2:$A$370=O$4)*(LSM!$T$2:$T$370=O$5)*(LSM!$B$2:$B$370=$D13),LSM!$K$2:$K$370,"")</f>
        <v>0</v>
      </c>
      <c r="P13" s="253" cm="1">
        <f t="array" ref="P13">_xlfn.XLOOKUP(1,(LSM!$A$2:$A$370=P$4)*(LSM!$T$2:$T$370=P$5)*(LSM!$B$2:$B$370=$D13),LSM!$N$2:$N$370,"")</f>
        <v>0</v>
      </c>
      <c r="Q13" s="179" cm="1">
        <f t="array" ref="Q13">_xlfn.XLOOKUP(1,(LSM!$A$2:$A$370=P$4)*(LSM!$T$2:$T$370=P$5)*(LSM!$B$2:$B$370=$D13),LSM!$O$2:$O$370,"")</f>
        <v>0</v>
      </c>
      <c r="R13" s="164" cm="1">
        <f t="array" ref="R13">_xlfn.XLOOKUP(1,(LSM!$A$2:$A$370=R$4)*(LSM!$T$2:$T$370=R$5)*(LSM!$B$2:$B$370=$D13),LSM!$P$2:$P$370,"")</f>
        <v>0</v>
      </c>
      <c r="S13" s="167" cm="1">
        <f t="array" ref="S13">_xlfn.XLOOKUP(1,(LSM!$A$2:$A$370=R$4)*(LSM!$T$2:$T$370=R$5)*(LSM!$B$2:$B$370=$D13),LSM!$Q$2:$Q$370,"")</f>
        <v>0</v>
      </c>
      <c r="T13" s="164" cm="1">
        <f t="array" ref="T13">_xlfn.XLOOKUP(1,(LSM!$A$2:$A$370=T$4)*(LSM!$T$2:$T$370=T$5)*(LSM!$B$2:$B$370=$D13),LSM!$R$2:$R$370,"")</f>
        <v>0</v>
      </c>
      <c r="U13" s="179" cm="1">
        <f t="array" ref="U13">_xlfn.XLOOKUP(1,(LSM!$A$2:$A$370=T$4)*(LSM!$T$2:$T$370=T$5)*(LSM!$B$2:$B$370=$D13),LSM!$S$2:$S$370,"")</f>
        <v>0</v>
      </c>
    </row>
    <row r="14" spans="1:21" x14ac:dyDescent="0.3">
      <c r="A14" s="31" t="str">
        <f t="shared" si="0"/>
        <v>Dyna-Gro D54TC77</v>
      </c>
      <c r="B14" s="131" t="str">
        <f t="shared" si="1"/>
        <v>RR</v>
      </c>
      <c r="C14" s="131">
        <f t="shared" si="2"/>
        <v>0</v>
      </c>
      <c r="D14" s="273" t="s">
        <v>290</v>
      </c>
      <c r="E14" s="178" cm="1">
        <f t="array" ref="E14">_xlfn.XLOOKUP(1,(LSM!$A$2:$A$370=E$4)*(LSM!$T$2:$T$370=E$5)*(LSM!$B$2:$B$370=$D14),LSM!$C$2:$C$370,"")</f>
        <v>223.68</v>
      </c>
      <c r="F14" s="179" t="str" cm="1">
        <f t="array" ref="F14">_xlfn.XLOOKUP(1,(LSM!$A$2:$A$370=E$4)*(LSM!$T$2:$T$370=E$5)*(LSM!$B$2:$B$370=$D14),LSM!$D$2:$D$370,"")</f>
        <v>A</v>
      </c>
      <c r="G14" s="164" cm="1">
        <f t="array" ref="G14">_xlfn.XLOOKUP(1,(LSM!$A$2:$A$370=G$4)*(LSM!$T$2:$T$370=G$5)*(LSM!$B$2:$B$370=$D14),LSM!$E$2:$E$370,"")</f>
        <v>18.833300000000001</v>
      </c>
      <c r="H14" s="179" t="str" cm="1">
        <f t="array" ref="H14">_xlfn.XLOOKUP(1,(LSM!$A$2:$A$370=G$4)*(LSM!$T$2:$T$370=G$5)*(LSM!$B$2:$B$370=$D14),LSM!$F$2:$F$370,"")</f>
        <v>CD</v>
      </c>
      <c r="I14" s="178" cm="1">
        <f t="array" ref="I14">_xlfn.XLOOKUP(1,(LSM!$A$2:$A$370=I$4)*(LSM!$T$2:$T$370=I$5)*(LSM!$B$2:$B$370=$D14),LSM!$L$2:$L$370,"")</f>
        <v>0</v>
      </c>
      <c r="J14" s="167" cm="1">
        <f t="array" ref="J14">_xlfn.XLOOKUP(1,(LSM!$A$2:$A$370=I$4)*(LSM!$T$2:$T$370=I$5)*(LSM!$B$2:$B$370=$D14),LSM!$M$2:$M$370,"")</f>
        <v>0</v>
      </c>
      <c r="K14" s="178" cm="1">
        <f t="array" ref="K14">_xlfn.XLOOKUP(1,(LSM!$A$2:$A$370=K$4)*(LSM!$T$2:$T$370=K$5)*(LSM!$B$2:$B$370=$D14),LSM!$G$2:$G$370,"")</f>
        <v>102.67</v>
      </c>
      <c r="L14" s="179" t="str" cm="1">
        <f t="array" ref="L14">_xlfn.XLOOKUP(1,(LSM!$A$2:$A$370=K$4)*(LSM!$T$2:$T$370=K$5)*(LSM!$B$2:$B$370=$D14),LSM!$H$2:$H$370,"")</f>
        <v>BC</v>
      </c>
      <c r="M14" s="178" cm="1">
        <f t="array" ref="M14">_xlfn.XLOOKUP(1,(LSM!$A$2:$A$370=M$4)*(LSM!$T$2:$T$370=M$5)*(LSM!$B$2:$B$370=$D14),LSM!$I$2:$I$370,"")</f>
        <v>39</v>
      </c>
      <c r="N14" s="167" t="str" cm="1">
        <f t="array" ref="N14">_xlfn.XLOOKUP(1,(LSM!$A$2:$A$370=M$4)*(LSM!$T$2:$T$370=M$5)*(LSM!$B$2:$B$370=$D14),LSM!$J$2:$J$370,"")</f>
        <v>D</v>
      </c>
      <c r="O14" s="178" cm="1">
        <f t="array" ref="O14">_xlfn.XLOOKUP(1,(LSM!$A$2:$A$370=O$4)*(LSM!$T$2:$T$370=O$5)*(LSM!$B$2:$B$370=$D14),LSM!$K$2:$K$370,"")</f>
        <v>1.2195121951000001</v>
      </c>
      <c r="P14" s="253" cm="1">
        <f t="array" ref="P14">_xlfn.XLOOKUP(1,(LSM!$A$2:$A$370=P$4)*(LSM!$T$2:$T$370=P$5)*(LSM!$B$2:$B$370=$D14),LSM!$N$2:$N$370,"")</f>
        <v>0</v>
      </c>
      <c r="Q14" s="179" cm="1">
        <f t="array" ref="Q14">_xlfn.XLOOKUP(1,(LSM!$A$2:$A$370=P$4)*(LSM!$T$2:$T$370=P$5)*(LSM!$B$2:$B$370=$D14),LSM!$O$2:$O$370,"")</f>
        <v>0</v>
      </c>
      <c r="R14" s="164" cm="1">
        <f t="array" ref="R14">_xlfn.XLOOKUP(1,(LSM!$A$2:$A$370=R$4)*(LSM!$T$2:$T$370=R$5)*(LSM!$B$2:$B$370=$D14),LSM!$P$2:$P$370,"")</f>
        <v>0</v>
      </c>
      <c r="S14" s="167" cm="1">
        <f t="array" ref="S14">_xlfn.XLOOKUP(1,(LSM!$A$2:$A$370=R$4)*(LSM!$T$2:$T$370=R$5)*(LSM!$B$2:$B$370=$D14),LSM!$Q$2:$Q$370,"")</f>
        <v>0</v>
      </c>
      <c r="T14" s="164" cm="1">
        <f t="array" ref="T14">_xlfn.XLOOKUP(1,(LSM!$A$2:$A$370=T$4)*(LSM!$T$2:$T$370=T$5)*(LSM!$B$2:$B$370=$D14),LSM!$R$2:$R$370,"")</f>
        <v>0</v>
      </c>
      <c r="U14" s="179" cm="1">
        <f t="array" ref="U14">_xlfn.XLOOKUP(1,(LSM!$A$2:$A$370=T$4)*(LSM!$T$2:$T$370=T$5)*(LSM!$B$2:$B$370=$D14),LSM!$S$2:$S$370,"")</f>
        <v>0</v>
      </c>
    </row>
    <row r="15" spans="1:21" x14ac:dyDescent="0.3">
      <c r="A15" s="42" t="s">
        <v>127</v>
      </c>
      <c r="B15" s="42"/>
      <c r="C15" s="42"/>
      <c r="D15" s="41"/>
      <c r="E15" s="180" cm="1">
        <f t="array" ref="E15">_xlfn.XLOOKUP(1,(ANOVA!$L$2:$L$160=E$4)*(ANOVA!$Q$2:$Q$401=E$5)*(ANOVA!$M$2:$M$401=E$3),ANOVA!$A$2:$A$401,"")</f>
        <v>258.75</v>
      </c>
      <c r="F15" s="181"/>
      <c r="G15" s="194" cm="1">
        <f t="array" ref="G15">_xlfn.XLOOKUP(1,(ANOVA!$L$2:$L$160=G$4)*(ANOVA!$Q$2:$Q$401=G$5)*(ANOVA!$M$2:$M$401=G$3),ANOVA!$A$2:$A$401,"")</f>
        <v>19.696300000000001</v>
      </c>
      <c r="H15" s="181"/>
      <c r="I15" s="72" t="str" cm="1">
        <f t="array" ref="I15">_xlfn.XLOOKUP(1,(ANOVA!$L$2:$L$160=I$4)*(ANOVA!$Q$2:$Q$401=I$5)*(ANOVA!$M$2:$M$401=I$3),ANOVA!$A$2:$A$401,"")</f>
        <v/>
      </c>
      <c r="J15" s="62"/>
      <c r="K15" s="180" cm="1">
        <f t="array" ref="K15">_xlfn.XLOOKUP(1,(ANOVA!$L$2:$L$160=K$4)*(ANOVA!$Q$2:$Q$401=K$5)*(ANOVA!$M$2:$M$401=K$3),ANOVA!$A$2:$A$401,"")</f>
        <v>106</v>
      </c>
      <c r="L15" s="181"/>
      <c r="M15" s="72" cm="1">
        <f t="array" ref="M15">_xlfn.XLOOKUP(1,(ANOVA!$L$2:$L$160=M$4)*(ANOVA!$Q$2:$Q$401=M$5)*(ANOVA!$M$2:$M$401=M$3),ANOVA!$A$2:$A$401,"")</f>
        <v>42.148099999999999</v>
      </c>
      <c r="N15" s="62"/>
      <c r="O15" s="278" cm="1">
        <f t="array" ref="O15">_xlfn.XLOOKUP(1,(ANOVA!$L$2:$L$160=O$4)*(ANOVA!$Q$2:$Q$401=O$5)*(ANOVA!$M$2:$M$401=O$3),ANOVA!$A$2:$A$401,"")</f>
        <v>0.60580000000000001</v>
      </c>
      <c r="P15" s="77" t="str" cm="1">
        <f t="array" ref="P15">_xlfn.XLOOKUP(1,(ANOVA!$L$2:$L$160=P$4)*(ANOVA!$Q$2:$Q$401=P$5)*(ANOVA!$M$2:$M$401=P$3),ANOVA!$A$2:$A$401,"")</f>
        <v/>
      </c>
      <c r="Q15" s="181"/>
      <c r="R15" s="77" t="str" cm="1">
        <f t="array" ref="R15">_xlfn.XLOOKUP(1,(ANOVA!$L$2:$L$160=R$4)*(ANOVA!$Q$2:$Q$401=R$5)*(ANOVA!$M$2:$M$401=R$3),ANOVA!$A$2:$A$401,"")</f>
        <v/>
      </c>
      <c r="S15" s="62"/>
      <c r="T15" s="194" t="str" cm="1">
        <f t="array" ref="T15">_xlfn.XLOOKUP(1,(ANOVA!$L$2:$L$160=T$4)*(ANOVA!$Q$2:$Q$401=T$5)*(ANOVA!$M$2:$M$401=T$3),ANOVA!$A$2:$A$401,"")</f>
        <v/>
      </c>
      <c r="U15" s="181"/>
    </row>
    <row r="16" spans="1:21" x14ac:dyDescent="0.3">
      <c r="A16" s="33" t="s">
        <v>128</v>
      </c>
      <c r="B16" s="33"/>
      <c r="C16" s="33"/>
      <c r="D16" s="35"/>
      <c r="E16" s="182" cm="1">
        <f t="array" ref="E16">_xlfn.XLOOKUP(1,(ANOVA!$L$2:$L$160=E$4)*(ANOVA!$Q$2:$Q$401=E$5)*(ANOVA!$M$2:$M$401=E$3),ANOVA!$B$2:$B$401,"")</f>
        <v>22.1313</v>
      </c>
      <c r="F16" s="183"/>
      <c r="G16" s="195" cm="1">
        <f t="array" ref="G16">_xlfn.XLOOKUP(1,(ANOVA!$L$2:$L$160=G$4)*(ANOVA!$Q$2:$Q$401=G$5)*(ANOVA!$M$2:$M$401=G$3),ANOVA!$B$2:$B$401,"")</f>
        <v>0.52529999999999999</v>
      </c>
      <c r="H16" s="183"/>
      <c r="I16" s="168" t="str" cm="1">
        <f t="array" ref="I16">_xlfn.XLOOKUP(1,(ANOVA!$L$2:$L$160=I$4)*(ANOVA!$Q$2:$Q$401=I$5)*(ANOVA!$M$2:$M$401=I$3),ANOVA!$B$2:$B$401,"")</f>
        <v/>
      </c>
      <c r="J16" s="169"/>
      <c r="K16" s="182" cm="1">
        <f t="array" ref="K16">_xlfn.XLOOKUP(1,(ANOVA!$L$2:$L$160=K$4)*(ANOVA!$Q$2:$Q$401=K$5)*(ANOVA!$M$2:$M$401=K$3),ANOVA!$B$2:$B$401,"")</f>
        <v>2.6758999999999999</v>
      </c>
      <c r="L16" s="183"/>
      <c r="M16" s="168" cm="1">
        <f t="array" ref="M16">_xlfn.XLOOKUP(1,(ANOVA!$L$2:$L$160=M$4)*(ANOVA!$Q$2:$Q$401=M$5)*(ANOVA!$M$2:$M$401=M$3),ANOVA!$B$2:$B$401,"")</f>
        <v>2.0518000000000001</v>
      </c>
      <c r="N16" s="169"/>
      <c r="O16" s="279" cm="1">
        <f t="array" ref="O16">_xlfn.XLOOKUP(1,(ANOVA!$L$2:$L$160=O$4)*(ANOVA!$Q$2:$Q$401=O$5)*(ANOVA!$M$2:$M$401=O$3),ANOVA!$B$2:$B$401,"")</f>
        <v>0.4602</v>
      </c>
      <c r="P16" s="170" t="str" cm="1">
        <f t="array" ref="P16">_xlfn.XLOOKUP(1,(ANOVA!$L$2:$L$160=P$4)*(ANOVA!$Q$2:$Q$401=P$5)*(ANOVA!$M$2:$M$401=P$3),ANOVA!$B$2:$B$401,"")</f>
        <v/>
      </c>
      <c r="Q16" s="183"/>
      <c r="R16" s="170" t="str" cm="1">
        <f t="array" ref="R16">_xlfn.XLOOKUP(1,(ANOVA!$L$2:$L$160=R$4)*(ANOVA!$Q$2:$Q$401=R$5)*(ANOVA!$M$2:$M$401=R$3),ANOVA!$B$2:$B$401,"")</f>
        <v/>
      </c>
      <c r="S16" s="169"/>
      <c r="T16" s="195" t="str" cm="1">
        <f t="array" ref="T16">_xlfn.XLOOKUP(1,(ANOVA!$L$2:$L$160=T$4)*(ANOVA!$Q$2:$Q$401=T$5)*(ANOVA!$M$2:$M$401=T$3),ANOVA!$B$2:$B$401,"")</f>
        <v/>
      </c>
      <c r="U16" s="183"/>
    </row>
    <row r="17" spans="1:21" ht="15" x14ac:dyDescent="0.45">
      <c r="A17" s="34" t="s">
        <v>129</v>
      </c>
      <c r="B17" s="134"/>
      <c r="C17" s="134"/>
      <c r="D17" s="22"/>
      <c r="E17" s="184" t="str" cm="1">
        <f t="array" ref="E17">_xlfn.XLOOKUP(1,(ANOVA!$L$2:$L$160=E$4)*(ANOVA!$Q$2:$Q$401=E$5)*(ANOVA!$M$2:$M$401=E$3),ANOVA!$C$2:$C$401,"")</f>
        <v>N.S.</v>
      </c>
      <c r="F17" s="185"/>
      <c r="G17" s="196" cm="1">
        <f t="array" ref="G17">_xlfn.XLOOKUP(1,(ANOVA!$L$2:$L$160=G$4)*(ANOVA!$Q$2:$Q$401=G$5)*(ANOVA!$M$2:$M$401=G$3),ANOVA!$C$2:$C$401,"")</f>
        <v>1.57</v>
      </c>
      <c r="H17" s="185"/>
      <c r="I17" s="171" t="str" cm="1">
        <f t="array" ref="I17">_xlfn.XLOOKUP(1,(ANOVA!$L$2:$L$160=I$4)*(ANOVA!$Q$2:$Q$401=I$5)*(ANOVA!$M$2:$M$401=I$3),ANOVA!$C$2:$C$401,"")</f>
        <v/>
      </c>
      <c r="J17" s="172"/>
      <c r="K17" s="184" cm="1">
        <f t="array" ref="K17">_xlfn.XLOOKUP(1,(ANOVA!$L$2:$L$160=K$4)*(ANOVA!$Q$2:$Q$401=K$5)*(ANOVA!$M$2:$M$401=K$3),ANOVA!$C$2:$C$401,"")</f>
        <v>7.09</v>
      </c>
      <c r="L17" s="185"/>
      <c r="M17" s="171" cm="1">
        <f t="array" ref="M17">_xlfn.XLOOKUP(1,(ANOVA!$L$2:$L$160=M$4)*(ANOVA!$Q$2:$Q$401=M$5)*(ANOVA!$M$2:$M$401=M$3),ANOVA!$C$2:$C$401,"")</f>
        <v>5.53</v>
      </c>
      <c r="N17" s="172"/>
      <c r="O17" s="280" cm="1">
        <f t="array" ref="O17">_xlfn.XLOOKUP(1,(ANOVA!$L$2:$L$160=O$4)*(ANOVA!$Q$2:$Q$401=O$5)*(ANOVA!$M$2:$M$401=O$3),ANOVA!$C$2:$C$401,"")</f>
        <v>0</v>
      </c>
      <c r="P17" s="173" t="str" cm="1">
        <f t="array" ref="P17">_xlfn.XLOOKUP(1,(ANOVA!$L$2:$L$160=P$4)*(ANOVA!$Q$2:$Q$401=P$5)*(ANOVA!$M$2:$M$401=P$3),ANOVA!$C$2:$C$401,"")</f>
        <v/>
      </c>
      <c r="Q17" s="185"/>
      <c r="R17" s="173" t="str" cm="1">
        <f t="array" ref="R17">_xlfn.XLOOKUP(1,(ANOVA!$L$2:$L$160=R$4)*(ANOVA!$Q$2:$Q$401=R$5)*(ANOVA!$M$2:$M$401=R$3),ANOVA!$C$2:$C$401,"")</f>
        <v/>
      </c>
      <c r="S17" s="172"/>
      <c r="T17" s="196" t="str" cm="1">
        <f t="array" ref="T17">_xlfn.XLOOKUP(1,(ANOVA!$L$2:$L$160=T$4)*(ANOVA!$Q$2:$Q$401=T$5)*(ANOVA!$M$2:$M$401=T$3),ANOVA!$C$2:$C$401,"")</f>
        <v/>
      </c>
      <c r="U17" s="185"/>
    </row>
    <row r="18" spans="1:21" ht="12.9" thickBot="1" x14ac:dyDescent="0.35">
      <c r="A18" s="245" t="s">
        <v>130</v>
      </c>
      <c r="B18" s="246"/>
      <c r="C18" s="246"/>
      <c r="D18" s="247"/>
      <c r="E18" s="242" cm="1">
        <f t="array" ref="E18">_xlfn.XLOOKUP(1,(ANOVA!$L$2:$L$160=E$4)*(ANOVA!$Q$2:$Q$401=E$5)*(ANOVA!$M$2:$M$401=E$3),ANOVA!$D$2:$D$401,"")</f>
        <v>13.168760336</v>
      </c>
      <c r="F18" s="248"/>
      <c r="G18" s="242" cm="1">
        <f t="array" ref="G18">_xlfn.XLOOKUP(1,(ANOVA!$L$2:$L$160=G$4)*(ANOVA!$Q$2:$Q$401=G$5)*(ANOVA!$M$2:$M$401=G$3),ANOVA!$D$2:$D$401,"")</f>
        <v>4.5915325627000003</v>
      </c>
      <c r="H18" s="248"/>
      <c r="I18" s="249" t="str" cm="1">
        <f t="array" ref="I18">_xlfn.XLOOKUP(1,(ANOVA!$L$2:$L$160=I$4)*(ANOVA!$Q$2:$Q$401=I$5)*(ANOVA!$M$2:$M$401=I$3),ANOVA!$D$2:$D$401,"")</f>
        <v/>
      </c>
      <c r="J18" s="243"/>
      <c r="K18" s="242" cm="1">
        <f t="array" ref="K18">_xlfn.XLOOKUP(1,(ANOVA!$L$2:$L$160=K$4)*(ANOVA!$Q$2:$Q$401=K$5)*(ANOVA!$M$2:$M$401=K$3),ANOVA!$D$2:$D$401,"")</f>
        <v>3.8642156376000001</v>
      </c>
      <c r="L18" s="248"/>
      <c r="M18" s="249" cm="1">
        <f t="array" ref="M18">_xlfn.XLOOKUP(1,(ANOVA!$L$2:$L$160=M$4)*(ANOVA!$Q$2:$Q$401=M$5)*(ANOVA!$M$2:$M$401=M$3),ANOVA!$D$2:$D$401,"")</f>
        <v>7.5736398250999999</v>
      </c>
      <c r="N18" s="243"/>
      <c r="O18" s="281" cm="1">
        <f t="array" ref="O18">_xlfn.XLOOKUP(1,(ANOVA!$L$2:$L$160=O$4)*(ANOVA!$Q$2:$Q$401=O$5)*(ANOVA!$M$2:$M$401=O$3),ANOVA!$D$2:$D$401,"")</f>
        <v>0</v>
      </c>
      <c r="P18" s="173" t="str" cm="1">
        <f t="array" ref="P18">_xlfn.XLOOKUP(1,(ANOVA!$L$2:$L$160=P$4)*(ANOVA!$Q$2:$Q$401=P$5)*(ANOVA!$M$2:$M$401=P$3),ANOVA!$D$2:$D$401,"")</f>
        <v/>
      </c>
      <c r="Q18" s="185"/>
      <c r="R18" s="173" t="str" cm="1">
        <f t="array" ref="R18">_xlfn.XLOOKUP(1,(ANOVA!$L$2:$L$160=R$4)*(ANOVA!$Q$2:$Q$401=R$5)*(ANOVA!$M$2:$M$401=R$3),ANOVA!$D$2:$D$401,"")</f>
        <v/>
      </c>
      <c r="S18" s="172"/>
      <c r="T18" s="196" t="str" cm="1">
        <f t="array" ref="T18">_xlfn.XLOOKUP(1,(ANOVA!$L$2:$L$160=T$4)*(ANOVA!$Q$2:$Q$401=T$5)*(ANOVA!$M$2:$M$401=T$3),ANOVA!$D$2:$D$401,"")</f>
        <v/>
      </c>
      <c r="U18" s="185"/>
    </row>
    <row r="19" spans="1:21" x14ac:dyDescent="0.3">
      <c r="A19" s="6"/>
      <c r="B19" s="7"/>
      <c r="C19" s="7"/>
      <c r="D19" s="6"/>
      <c r="E19" s="68"/>
      <c r="F19" s="58"/>
      <c r="G19" s="73"/>
      <c r="H19" s="63"/>
      <c r="I19" s="74"/>
      <c r="J19" s="40"/>
      <c r="M19" s="78"/>
      <c r="N19" s="66"/>
      <c r="O19" s="10"/>
      <c r="P19" s="74"/>
      <c r="Q19" s="40"/>
      <c r="R19" s="74"/>
      <c r="S19" s="40"/>
      <c r="T19" s="74"/>
      <c r="U19" s="40"/>
    </row>
    <row r="20" spans="1:21" x14ac:dyDescent="0.3">
      <c r="A20" s="9"/>
      <c r="B20" s="7"/>
      <c r="C20" s="7"/>
      <c r="D20" s="6"/>
      <c r="E20" s="38"/>
      <c r="F20" s="39"/>
      <c r="I20" s="74"/>
      <c r="J20" s="40"/>
      <c r="K20" s="78"/>
      <c r="L20" s="66"/>
      <c r="M20" s="74"/>
      <c r="N20" s="40"/>
      <c r="O20" s="3"/>
      <c r="P20" s="74"/>
      <c r="Q20" s="40"/>
      <c r="R20" s="74"/>
      <c r="S20" s="40"/>
      <c r="T20" s="74"/>
      <c r="U20" s="40"/>
    </row>
    <row r="21" spans="1:21" ht="12.75" customHeight="1" x14ac:dyDescent="0.3">
      <c r="A21" s="9"/>
      <c r="B21" s="7"/>
      <c r="C21" s="7"/>
      <c r="D21" s="6"/>
      <c r="E21" s="38"/>
      <c r="F21" s="39"/>
      <c r="I21" s="74"/>
      <c r="J21" s="40"/>
      <c r="K21" s="79"/>
      <c r="L21" s="7"/>
      <c r="M21" s="74"/>
      <c r="N21" s="40"/>
      <c r="O21" s="3"/>
      <c r="P21" s="74"/>
      <c r="Q21" s="40"/>
      <c r="R21" s="74"/>
      <c r="S21" s="40"/>
      <c r="T21" s="74"/>
      <c r="U21" s="40"/>
    </row>
    <row r="22" spans="1:21" ht="12.75" customHeight="1" x14ac:dyDescent="0.3">
      <c r="A22" s="9"/>
      <c r="B22" s="7"/>
      <c r="C22" s="7"/>
      <c r="D22" s="6"/>
      <c r="E22" s="38"/>
      <c r="F22" s="39"/>
      <c r="I22" s="74"/>
      <c r="J22" s="40"/>
      <c r="M22" s="74"/>
      <c r="N22" s="40"/>
      <c r="O22" s="3"/>
      <c r="P22" s="74"/>
      <c r="Q22" s="40"/>
      <c r="R22" s="74"/>
      <c r="S22" s="40"/>
      <c r="T22" s="74"/>
      <c r="U22" s="40"/>
    </row>
    <row r="23" spans="1:21" ht="12.75" customHeight="1" x14ac:dyDescent="0.3">
      <c r="A23" s="9"/>
      <c r="B23" s="7"/>
      <c r="C23" s="7"/>
      <c r="D23" s="6"/>
      <c r="E23" s="38"/>
      <c r="F23" s="39"/>
      <c r="I23" s="74"/>
      <c r="J23" s="40"/>
      <c r="M23" s="74"/>
      <c r="N23" s="40"/>
      <c r="O23" s="3"/>
      <c r="P23" s="74"/>
      <c r="Q23" s="40"/>
      <c r="R23" s="74"/>
      <c r="S23" s="40"/>
      <c r="T23" s="74"/>
      <c r="U23" s="40"/>
    </row>
    <row r="24" spans="1:21" ht="12.75" customHeight="1" x14ac:dyDescent="0.3">
      <c r="A24" s="9"/>
      <c r="B24" s="7"/>
      <c r="C24" s="7"/>
      <c r="D24" s="6"/>
      <c r="E24" s="38"/>
      <c r="F24" s="39"/>
      <c r="I24" s="74"/>
      <c r="J24" s="40"/>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x14ac:dyDescent="0.3">
      <c r="A26" s="9"/>
      <c r="B26" s="7"/>
      <c r="C26" s="7"/>
      <c r="D26" s="6"/>
      <c r="E26" s="38"/>
      <c r="F26" s="39"/>
      <c r="I26" s="74"/>
      <c r="J26" s="40"/>
      <c r="M26" s="74"/>
      <c r="N26" s="40"/>
      <c r="O26" s="3"/>
      <c r="P26" s="74"/>
      <c r="Q26" s="40"/>
      <c r="R26" s="74"/>
      <c r="S26" s="40"/>
      <c r="T26" s="74"/>
      <c r="U26" s="40"/>
    </row>
    <row r="27" spans="1:21" s="1" customFormat="1" x14ac:dyDescent="0.3">
      <c r="A27" s="8"/>
      <c r="B27" s="7"/>
      <c r="C27" s="7"/>
      <c r="D27" s="6"/>
      <c r="E27" s="69"/>
      <c r="F27" s="59"/>
      <c r="H27" s="64"/>
      <c r="I27" s="74"/>
      <c r="J27" s="40"/>
      <c r="K27" s="75"/>
      <c r="L27" s="64"/>
      <c r="M27" s="75"/>
      <c r="N27" s="64"/>
      <c r="O27" s="3"/>
      <c r="P27" s="74"/>
      <c r="Q27" s="40"/>
      <c r="R27" s="74"/>
      <c r="S27" s="40"/>
      <c r="T27" s="74"/>
      <c r="U27" s="40"/>
    </row>
    <row r="28" spans="1:21" s="1" customFormat="1" x14ac:dyDescent="0.3">
      <c r="A28" s="9"/>
      <c r="B28" s="7"/>
      <c r="C28" s="7"/>
      <c r="D28" s="6"/>
      <c r="E28" s="38"/>
      <c r="F28" s="39"/>
      <c r="G28" s="75"/>
      <c r="H28" s="40"/>
      <c r="I28" s="71"/>
      <c r="J28" s="11"/>
      <c r="K28" s="74"/>
      <c r="L28" s="40"/>
      <c r="M28" s="74"/>
      <c r="N28" s="40"/>
      <c r="O28" s="3"/>
      <c r="P28" s="71"/>
      <c r="Q28" s="11"/>
      <c r="R28" s="71"/>
      <c r="S28" s="11"/>
      <c r="T28" s="71"/>
      <c r="U28" s="11"/>
    </row>
    <row r="29" spans="1:21" s="1" customFormat="1" ht="14.15" x14ac:dyDescent="0.3">
      <c r="A29" s="4"/>
      <c r="B29" s="7"/>
      <c r="C29" s="7"/>
      <c r="D29" s="6"/>
      <c r="E29" s="70"/>
      <c r="F29" s="60"/>
      <c r="G29" s="76"/>
      <c r="H29" s="65"/>
      <c r="I29" s="71"/>
      <c r="J29" s="11"/>
      <c r="K29" s="76"/>
      <c r="L29" s="65"/>
      <c r="M29" s="80"/>
      <c r="N29" s="67"/>
      <c r="O29" s="2"/>
      <c r="P29" s="71"/>
      <c r="Q29" s="11"/>
      <c r="R29" s="71"/>
      <c r="S29" s="11"/>
      <c r="T29" s="71"/>
      <c r="U29" s="11"/>
    </row>
    <row r="30" spans="1:21" s="1" customFormat="1" x14ac:dyDescent="0.3">
      <c r="A30"/>
      <c r="B30" s="46"/>
      <c r="C30" s="46"/>
      <c r="D30" s="13"/>
      <c r="E30" s="71"/>
      <c r="F30" s="11"/>
      <c r="G30" s="74"/>
      <c r="H30" s="40"/>
      <c r="I30" s="71"/>
      <c r="J30" s="11"/>
      <c r="K30" s="74"/>
      <c r="L30" s="40"/>
      <c r="M30" s="80"/>
      <c r="N30" s="67"/>
      <c r="O30" s="2"/>
      <c r="P30" s="71"/>
      <c r="Q30" s="11"/>
      <c r="R30" s="71"/>
      <c r="S30" s="11"/>
      <c r="T30" s="71"/>
      <c r="U30" s="11"/>
    </row>
    <row r="31" spans="1:21" s="1" customFormat="1" x14ac:dyDescent="0.3">
      <c r="A31"/>
      <c r="B31" s="40"/>
      <c r="C31" s="40"/>
      <c r="E31" s="71"/>
      <c r="F31" s="11"/>
      <c r="G31" s="74"/>
      <c r="H31" s="40"/>
      <c r="I31" s="71"/>
      <c r="J31" s="11"/>
      <c r="K31" s="74"/>
      <c r="L31" s="40"/>
      <c r="M31" s="80"/>
      <c r="N31" s="67"/>
      <c r="O31" s="2"/>
      <c r="P31" s="71"/>
      <c r="Q31" s="11"/>
      <c r="R31" s="71"/>
      <c r="S31" s="11"/>
      <c r="T31" s="71"/>
      <c r="U31" s="11"/>
    </row>
    <row r="32" spans="1:21" s="1" customFormat="1" x14ac:dyDescent="0.3">
      <c r="A32"/>
      <c r="B32" s="40"/>
      <c r="C32" s="40"/>
      <c r="E32" s="71"/>
      <c r="F32" s="11"/>
      <c r="G32" s="74"/>
      <c r="H32" s="40"/>
      <c r="I32" s="71"/>
      <c r="J32" s="11"/>
      <c r="K32" s="74"/>
      <c r="L32" s="40"/>
      <c r="M32" s="80"/>
      <c r="N32" s="67"/>
      <c r="O32" s="2"/>
      <c r="P32" s="71"/>
      <c r="Q32" s="11"/>
      <c r="R32" s="71"/>
      <c r="S32" s="11"/>
      <c r="T32" s="71"/>
      <c r="U32" s="11"/>
    </row>
    <row r="33" spans="1:21" s="1" customFormat="1" x14ac:dyDescent="0.3">
      <c r="A33"/>
      <c r="B33" s="40"/>
      <c r="C33" s="40"/>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165" t="s">
        <v>19</v>
      </c>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sheetData>
  <sortState xmlns:xlrd2="http://schemas.microsoft.com/office/spreadsheetml/2017/richdata2" ref="A6:U14">
    <sortCondition descending="1" ref="E6:E14"/>
  </sortState>
  <mergeCells count="9">
    <mergeCell ref="A1:U1"/>
    <mergeCell ref="E2:F2"/>
    <mergeCell ref="G2:H2"/>
    <mergeCell ref="I2:J2"/>
    <mergeCell ref="K2:L2"/>
    <mergeCell ref="M2:N2"/>
    <mergeCell ref="P2:Q2"/>
    <mergeCell ref="R2:S2"/>
    <mergeCell ref="T2:U2"/>
  </mergeCells>
  <conditionalFormatting sqref="A6:D14">
    <cfRule type="expression" dxfId="605" priority="11">
      <formula>MOD(ROW(),2)=0</formula>
    </cfRule>
  </conditionalFormatting>
  <conditionalFormatting sqref="E6:E14">
    <cfRule type="top10" dxfId="604" priority="32" stopIfTrue="1" percent="1" rank="25"/>
    <cfRule type="aboveAverage" dxfId="603" priority="2123" stopIfTrue="1"/>
  </conditionalFormatting>
  <conditionalFormatting sqref="E6:U14">
    <cfRule type="expression" dxfId="602" priority="2124">
      <formula>MOD(ROW(),2)=0</formula>
    </cfRule>
  </conditionalFormatting>
  <conditionalFormatting sqref="F6:F14 H6:H14 J6:J14 L6:L14 N6:N14 Q6:Q14 S6:S14 U6:U14">
    <cfRule type="containsText" priority="18" stopIfTrue="1" operator="containsText" text="AA">
      <formula>NOT(ISERROR(SEARCH("AA",F6)))</formula>
    </cfRule>
    <cfRule type="containsText" dxfId="601" priority="19" stopIfTrue="1" operator="containsText" text="A">
      <formula>NOT(ISERROR(SEARCH("A",F6)))</formula>
    </cfRule>
  </conditionalFormatting>
  <conditionalFormatting sqref="G6:G14">
    <cfRule type="top10" dxfId="600" priority="1" stopIfTrue="1" percent="1" rank="25"/>
    <cfRule type="aboveAverage" dxfId="599" priority="2" stopIfTrue="1"/>
    <cfRule type="top10" dxfId="598" priority="2125" percent="1" rank="25"/>
    <cfRule type="aboveAverage" dxfId="597" priority="2126" stopIfTrue="1"/>
  </conditionalFormatting>
  <conditionalFormatting sqref="I6:I14">
    <cfRule type="top10" dxfId="596" priority="3" stopIfTrue="1" percent="1" rank="25"/>
    <cfRule type="aboveAverage" dxfId="595" priority="4" stopIfTrue="1"/>
    <cfRule type="top10" dxfId="594" priority="2127" percent="1" rank="25"/>
    <cfRule type="aboveAverage" dxfId="593" priority="2128" stopIfTrue="1"/>
  </conditionalFormatting>
  <conditionalFormatting sqref="K6:K14">
    <cfRule type="top10" dxfId="592" priority="5" stopIfTrue="1" percent="1" rank="25"/>
    <cfRule type="aboveAverage" dxfId="591" priority="6" stopIfTrue="1"/>
    <cfRule type="top10" dxfId="590" priority="2129" percent="1" rank="25"/>
    <cfRule type="aboveAverage" dxfId="589" priority="2130" stopIfTrue="1"/>
  </conditionalFormatting>
  <conditionalFormatting sqref="M6:M14">
    <cfRule type="top10" dxfId="588" priority="7" stopIfTrue="1" percent="1" rank="25"/>
    <cfRule type="aboveAverage" dxfId="587" priority="8" stopIfTrue="1"/>
    <cfRule type="top10" dxfId="586" priority="2131" percent="1" rank="25"/>
    <cfRule type="aboveAverage" dxfId="585" priority="2132" stopIfTrue="1"/>
  </conditionalFormatting>
  <conditionalFormatting sqref="O6:O14">
    <cfRule type="top10" dxfId="584" priority="9" stopIfTrue="1" percent="1" rank="25"/>
    <cfRule type="aboveAverage" dxfId="583" priority="10" stopIfTrue="1"/>
    <cfRule type="top10" dxfId="582" priority="2133" stopIfTrue="1" percent="1" rank="25"/>
    <cfRule type="aboveAverage" dxfId="581" priority="2134" stopIfTrue="1"/>
  </conditionalFormatting>
  <conditionalFormatting sqref="P6:P14">
    <cfRule type="top10" dxfId="580" priority="2135" stopIfTrue="1" percent="1" rank="25"/>
    <cfRule type="aboveAverage" dxfId="579" priority="2136" stopIfTrue="1"/>
    <cfRule type="top10" dxfId="578" priority="2137" percent="1" rank="25"/>
    <cfRule type="aboveAverage" dxfId="577" priority="2138" stopIfTrue="1"/>
  </conditionalFormatting>
  <conditionalFormatting sqref="R6:R14">
    <cfRule type="top10" dxfId="576" priority="2139" stopIfTrue="1" percent="1" rank="25"/>
    <cfRule type="aboveAverage" dxfId="575" priority="2140" stopIfTrue="1"/>
    <cfRule type="top10" dxfId="574" priority="2141" percent="1" rank="25"/>
    <cfRule type="aboveAverage" dxfId="573" priority="2142" stopIfTrue="1"/>
  </conditionalFormatting>
  <conditionalFormatting sqref="T6:T14">
    <cfRule type="top10" dxfId="572" priority="2143" stopIfTrue="1" percent="1" rank="25"/>
    <cfRule type="aboveAverage" dxfId="571" priority="2144" stopIfTrue="1"/>
    <cfRule type="top10" dxfId="570" priority="2145" percent="1" rank="25"/>
    <cfRule type="aboveAverage" dxfId="569" priority="2146" stopIfTrue="1"/>
  </conditionalFormatting>
  <pageMargins left="0.5" right="0.5" top="0.5" bottom="0.5" header="0.3" footer="0.3"/>
  <pageSetup paperSize="5" scale="8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6BAB7-27EA-4A03-B5FD-C0AB8CC79B9C}">
  <sheetPr>
    <tabColor theme="6" tint="0.59999389629810485"/>
    <pageSetUpPr fitToPage="1"/>
  </sheetPr>
  <dimension ref="A1:U37"/>
  <sheetViews>
    <sheetView zoomScaleNormal="100" workbookViewId="0">
      <selection activeCell="O6" sqref="O6:O20"/>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354</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254" t="s">
        <v>61</v>
      </c>
      <c r="P2" s="297" t="s">
        <v>46</v>
      </c>
      <c r="Q2" s="296"/>
      <c r="R2" s="297" t="s">
        <v>47</v>
      </c>
      <c r="S2" s="297"/>
      <c r="T2" s="295" t="s">
        <v>48</v>
      </c>
      <c r="U2" s="296"/>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31" t="s">
        <v>227</v>
      </c>
      <c r="Q3" s="230"/>
      <c r="R3" s="231" t="s">
        <v>228</v>
      </c>
      <c r="S3" s="231"/>
      <c r="T3" s="229" t="s">
        <v>229</v>
      </c>
      <c r="U3" s="230"/>
    </row>
    <row r="4" spans="1:21" ht="12.55" hidden="1" customHeight="1" x14ac:dyDescent="0.3">
      <c r="A4" s="223"/>
      <c r="B4" s="224"/>
      <c r="C4" s="34"/>
      <c r="D4" s="225"/>
      <c r="E4" s="226" t="s">
        <v>100</v>
      </c>
      <c r="F4" s="227"/>
      <c r="G4" s="226" t="s">
        <v>100</v>
      </c>
      <c r="H4" s="227"/>
      <c r="I4" s="226" t="s">
        <v>100</v>
      </c>
      <c r="J4" s="228"/>
      <c r="K4" s="226" t="s">
        <v>100</v>
      </c>
      <c r="L4" s="227"/>
      <c r="M4" s="226" t="s">
        <v>100</v>
      </c>
      <c r="N4" s="228"/>
      <c r="O4" s="226" t="s">
        <v>100</v>
      </c>
      <c r="P4" s="228" t="s">
        <v>100</v>
      </c>
      <c r="Q4" s="230"/>
      <c r="R4" s="226" t="s">
        <v>100</v>
      </c>
      <c r="S4" s="231"/>
      <c r="T4" s="226" t="s">
        <v>100</v>
      </c>
      <c r="U4" s="230"/>
    </row>
    <row r="5" spans="1:21" ht="12.55" hidden="1" customHeight="1" x14ac:dyDescent="0.3">
      <c r="A5" s="223"/>
      <c r="B5" s="224"/>
      <c r="C5" s="34"/>
      <c r="D5" s="225"/>
      <c r="E5" s="226" t="s">
        <v>234</v>
      </c>
      <c r="F5" s="227"/>
      <c r="G5" s="226" t="s">
        <v>234</v>
      </c>
      <c r="H5" s="227"/>
      <c r="I5" s="226" t="s">
        <v>234</v>
      </c>
      <c r="J5" s="228"/>
      <c r="K5" s="226" t="s">
        <v>234</v>
      </c>
      <c r="L5" s="227"/>
      <c r="M5" s="226" t="s">
        <v>234</v>
      </c>
      <c r="N5" s="228"/>
      <c r="O5" s="226" t="s">
        <v>234</v>
      </c>
      <c r="P5" s="228" t="s">
        <v>234</v>
      </c>
      <c r="Q5" s="230"/>
      <c r="R5" s="226" t="s">
        <v>234</v>
      </c>
      <c r="S5" s="231"/>
      <c r="T5" s="226" t="s">
        <v>234</v>
      </c>
      <c r="U5" s="230"/>
    </row>
    <row r="6" spans="1:21" ht="12.55" customHeight="1" x14ac:dyDescent="0.3">
      <c r="A6" s="50" t="str">
        <f t="shared" ref="A6:A16" si="0">VLOOKUP(D6,VL_2020,2,FALSE)</f>
        <v>Dyna-Gro D60TC45RIB</v>
      </c>
      <c r="B6" s="130" t="str">
        <f t="shared" ref="B6:B16" si="1">VLOOKUP(D6,VL_2020,3,FALSE)</f>
        <v>RR</v>
      </c>
      <c r="C6" s="130" t="str">
        <f t="shared" ref="C6:C16" si="2">VLOOKUP(D6,VL_2020,4,FALSE)</f>
        <v>TRE</v>
      </c>
      <c r="D6" s="273" t="s">
        <v>203</v>
      </c>
      <c r="E6" s="199" cm="1">
        <f t="array" ref="E6">_xlfn.XLOOKUP(1,(LSM!$A$2:$A$370=E$4)*(LSM!$T$2:$T$370=E$5)*(LSM!$B$2:$B$370=$D6),LSM!$C$2:$C$370,"")</f>
        <v>317.37</v>
      </c>
      <c r="F6" s="200" t="str" cm="1">
        <f t="array" ref="F6">_xlfn.XLOOKUP(1,(LSM!$A$2:$A$370=E$4)*(LSM!$T$2:$T$370=E$5)*(LSM!$B$2:$B$370=$D6),LSM!$D$2:$D$370,"")</f>
        <v>A</v>
      </c>
      <c r="G6" s="201" cm="1">
        <f t="array" ref="G6">_xlfn.XLOOKUP(1,(LSM!$A$2:$A$370=G$4)*(LSM!$T$2:$T$370=G$5)*(LSM!$B$2:$B$370=$D6),LSM!$E$2:$E$370,"")</f>
        <v>20.5</v>
      </c>
      <c r="H6" s="200" t="str" cm="1">
        <f t="array" ref="H6">_xlfn.XLOOKUP(1,(LSM!$A$2:$A$370=G$4)*(LSM!$T$2:$T$370=G$5)*(LSM!$B$2:$B$370=$D6),LSM!$F$2:$F$370,"")</f>
        <v>A</v>
      </c>
      <c r="I6" s="244" cm="1">
        <f t="array" ref="I6">_xlfn.XLOOKUP(1,(LSM!$A$2:$A$370=I$4)*(LSM!$T$2:$T$370=I$5)*(LSM!$B$2:$B$370=$D6),LSM!$L$2:$L$370,"")</f>
        <v>0</v>
      </c>
      <c r="J6" s="202" cm="1">
        <f t="array" ref="J6">_xlfn.XLOOKUP(1,(LSM!$A$2:$A$370=I$4)*(LSM!$T$2:$T$370=I$5)*(LSM!$B$2:$B$370=$D6),LSM!$M$2:$M$370,"")</f>
        <v>0</v>
      </c>
      <c r="K6" s="199" cm="1">
        <f t="array" ref="K6">_xlfn.XLOOKUP(1,(LSM!$A$2:$A$370=K$4)*(LSM!$T$2:$T$370=K$5)*(LSM!$B$2:$B$370=$D6),LSM!$G$2:$G$370,"")</f>
        <v>101.67</v>
      </c>
      <c r="L6" s="200" t="str" cm="1">
        <f t="array" ref="L6">_xlfn.XLOOKUP(1,(LSM!$A$2:$A$370=K$4)*(LSM!$T$2:$T$370=K$5)*(LSM!$B$2:$B$370=$D6),LSM!$H$2:$H$370,"")</f>
        <v>A</v>
      </c>
      <c r="M6" s="199" cm="1">
        <f t="array" ref="M6">_xlfn.XLOOKUP(1,(LSM!$A$2:$A$370=M$4)*(LSM!$T$2:$T$370=M$5)*(LSM!$B$2:$B$370=$D6),LSM!$I$2:$I$370,"")</f>
        <v>44</v>
      </c>
      <c r="N6" s="202" t="str" cm="1">
        <f t="array" ref="N6">_xlfn.XLOOKUP(1,(LSM!$A$2:$A$370=M$4)*(LSM!$T$2:$T$370=M$5)*(LSM!$B$2:$B$370=$D6),LSM!$J$2:$J$370,"")</f>
        <v>A</v>
      </c>
      <c r="O6" s="199" cm="1">
        <f t="array" ref="O6">_xlfn.XLOOKUP(1,(LSM!$A$2:$A$370=O$4)*(LSM!$T$2:$T$370=O$5)*(LSM!$B$2:$B$370=$D6),LSM!$K$2:$K$370,"")</f>
        <v>0</v>
      </c>
      <c r="P6" s="203" cm="1">
        <f t="array" ref="P6">_xlfn.XLOOKUP(1,(LSM!$A$2:$A$370=P$4)*(LSM!$T$2:$T$370=P$5)*(LSM!$B$2:$B$370=$D6),LSM!$N$2:$N$370,"")</f>
        <v>0</v>
      </c>
      <c r="Q6" s="200" cm="1">
        <f t="array" ref="Q6">_xlfn.XLOOKUP(1,(LSM!$A$2:$A$370=P$4)*(LSM!$T$2:$T$370=P$5)*(LSM!$B$2:$B$370=$D6),LSM!$O$2:$O$370,"")</f>
        <v>0</v>
      </c>
      <c r="R6" s="201" cm="1">
        <f t="array" ref="R6">_xlfn.XLOOKUP(1,(LSM!$A$2:$A$370=R$4)*(LSM!$T$2:$T$370=R$5)*(LSM!$B$2:$B$370=$D6),LSM!$P$2:$P$370,"")</f>
        <v>0</v>
      </c>
      <c r="S6" s="202" cm="1">
        <f t="array" ref="S6">_xlfn.XLOOKUP(1,(LSM!$A$2:$A$370=R$4)*(LSM!$T$2:$T$370=R$5)*(LSM!$B$2:$B$370=$D6),LSM!$Q$2:$Q$370,"")</f>
        <v>0</v>
      </c>
      <c r="T6" s="201" cm="1">
        <f t="array" ref="T6">_xlfn.XLOOKUP(1,(LSM!$A$2:$A$370=T$4)*(LSM!$T$2:$T$370=T$5)*(LSM!$B$2:$B$370=$D6),LSM!$R$2:$R$370,"")</f>
        <v>0</v>
      </c>
      <c r="U6" s="200" cm="1">
        <f t="array" ref="U6">_xlfn.XLOOKUP(1,(LSM!$A$2:$A$370=T$4)*(LSM!$T$2:$T$370=T$5)*(LSM!$B$2:$B$370=$D6),LSM!$S$2:$S$370,"")</f>
        <v>0</v>
      </c>
    </row>
    <row r="7" spans="1:21" ht="12.55" customHeight="1" x14ac:dyDescent="0.3">
      <c r="A7" s="31" t="str">
        <f t="shared" si="0"/>
        <v>Innvictis A1993T</v>
      </c>
      <c r="B7" s="131" t="str">
        <f t="shared" si="1"/>
        <v>RR</v>
      </c>
      <c r="C7" s="131" t="str">
        <f t="shared" si="2"/>
        <v>TRE</v>
      </c>
      <c r="D7" s="273" t="s">
        <v>134</v>
      </c>
      <c r="E7" s="176" cm="1">
        <f t="array" ref="E7">_xlfn.XLOOKUP(1,(LSM!$A$2:$A$370=E$4)*(LSM!$T$2:$T$370=E$5)*(LSM!$B$2:$B$370=$D7),LSM!$C$2:$C$370,"")</f>
        <v>313.37</v>
      </c>
      <c r="F7" s="177" t="str" cm="1">
        <f t="array" ref="F7">_xlfn.XLOOKUP(1,(LSM!$A$2:$A$370=E$4)*(LSM!$T$2:$T$370=E$5)*(LSM!$B$2:$B$370=$D7),LSM!$D$2:$D$370,"")</f>
        <v>A</v>
      </c>
      <c r="G7" s="163" cm="1">
        <f t="array" ref="G7">_xlfn.XLOOKUP(1,(LSM!$A$2:$A$370=G$4)*(LSM!$T$2:$T$370=G$5)*(LSM!$B$2:$B$370=$D7),LSM!$E$2:$E$370,"")</f>
        <v>21.033300000000001</v>
      </c>
      <c r="H7" s="177" t="str" cm="1">
        <f t="array" ref="H7">_xlfn.XLOOKUP(1,(LSM!$A$2:$A$370=G$4)*(LSM!$T$2:$T$370=G$5)*(LSM!$B$2:$B$370=$D7),LSM!$F$2:$F$370,"")</f>
        <v>A</v>
      </c>
      <c r="I7" s="57" cm="1">
        <f t="array" ref="I7">_xlfn.XLOOKUP(1,(LSM!$A$2:$A$370=I$4)*(LSM!$T$2:$T$370=I$5)*(LSM!$B$2:$B$370=$D7),LSM!$L$2:$L$370,"")</f>
        <v>0</v>
      </c>
      <c r="J7" s="56" cm="1">
        <f t="array" ref="J7">_xlfn.XLOOKUP(1,(LSM!$A$2:$A$370=I$4)*(LSM!$T$2:$T$370=I$5)*(LSM!$B$2:$B$370=$D7),LSM!$M$2:$M$370,"")</f>
        <v>0</v>
      </c>
      <c r="K7" s="176" cm="1">
        <f t="array" ref="K7">_xlfn.XLOOKUP(1,(LSM!$A$2:$A$370=K$4)*(LSM!$T$2:$T$370=K$5)*(LSM!$B$2:$B$370=$D7),LSM!$G$2:$G$370,"")</f>
        <v>96.666700000000006</v>
      </c>
      <c r="L7" s="177" t="str" cm="1">
        <f t="array" ref="L7">_xlfn.XLOOKUP(1,(LSM!$A$2:$A$370=K$4)*(LSM!$T$2:$T$370=K$5)*(LSM!$B$2:$B$370=$D7),LSM!$H$2:$H$370,"")</f>
        <v>A</v>
      </c>
      <c r="M7" s="176" cm="1">
        <f t="array" ref="M7">_xlfn.XLOOKUP(1,(LSM!$A$2:$A$370=M$4)*(LSM!$T$2:$T$370=M$5)*(LSM!$B$2:$B$370=$D7),LSM!$I$2:$I$370,"")</f>
        <v>47</v>
      </c>
      <c r="N7" s="56" t="str" cm="1">
        <f t="array" ref="N7">_xlfn.XLOOKUP(1,(LSM!$A$2:$A$370=M$4)*(LSM!$T$2:$T$370=M$5)*(LSM!$B$2:$B$370=$D7),LSM!$J$2:$J$370,"")</f>
        <v>A</v>
      </c>
      <c r="O7" s="176" cm="1">
        <f t="array" ref="O7">_xlfn.XLOOKUP(1,(LSM!$A$2:$A$370=O$4)*(LSM!$T$2:$T$370=O$5)*(LSM!$B$2:$B$370=$D7),LSM!$K$2:$K$370,"")</f>
        <v>0</v>
      </c>
      <c r="P7" s="252" cm="1">
        <f t="array" ref="P7">_xlfn.XLOOKUP(1,(LSM!$A$2:$A$370=P$4)*(LSM!$T$2:$T$370=P$5)*(LSM!$B$2:$B$370=$D7),LSM!$N$2:$N$370,"")</f>
        <v>0</v>
      </c>
      <c r="Q7" s="177" cm="1">
        <f t="array" ref="Q7">_xlfn.XLOOKUP(1,(LSM!$A$2:$A$370=P$4)*(LSM!$T$2:$T$370=P$5)*(LSM!$B$2:$B$370=$D7),LSM!$O$2:$O$370,"")</f>
        <v>0</v>
      </c>
      <c r="R7" s="163" cm="1">
        <f t="array" ref="R7">_xlfn.XLOOKUP(1,(LSM!$A$2:$A$370=R$4)*(LSM!$T$2:$T$370=R$5)*(LSM!$B$2:$B$370=$D7),LSM!$P$2:$P$370,"")</f>
        <v>0</v>
      </c>
      <c r="S7" s="56" cm="1">
        <f t="array" ref="S7">_xlfn.XLOOKUP(1,(LSM!$A$2:$A$370=R$4)*(LSM!$T$2:$T$370=R$5)*(LSM!$B$2:$B$370=$D7),LSM!$Q$2:$Q$370,"")</f>
        <v>0</v>
      </c>
      <c r="T7" s="163" cm="1">
        <f t="array" ref="T7">_xlfn.XLOOKUP(1,(LSM!$A$2:$A$370=T$4)*(LSM!$T$2:$T$370=T$5)*(LSM!$B$2:$B$370=$D7),LSM!$R$2:$R$370,"")</f>
        <v>0</v>
      </c>
      <c r="U7" s="177" cm="1">
        <f t="array" ref="U7">_xlfn.XLOOKUP(1,(LSM!$A$2:$A$370=T$4)*(LSM!$T$2:$T$370=T$5)*(LSM!$B$2:$B$370=$D7),LSM!$S$2:$S$370,"")</f>
        <v>0</v>
      </c>
    </row>
    <row r="8" spans="1:21" x14ac:dyDescent="0.3">
      <c r="A8" s="31" t="str">
        <f t="shared" si="0"/>
        <v>Integra 6915 VT2P</v>
      </c>
      <c r="B8" s="131" t="str">
        <f t="shared" si="1"/>
        <v>RR</v>
      </c>
      <c r="C8" s="131" t="str">
        <f t="shared" si="2"/>
        <v>VT2P</v>
      </c>
      <c r="D8" s="273" t="s">
        <v>300</v>
      </c>
      <c r="E8" s="176" cm="1">
        <f t="array" ref="E8">_xlfn.XLOOKUP(1,(LSM!$A$2:$A$370=E$4)*(LSM!$T$2:$T$370=E$5)*(LSM!$B$2:$B$370=$D8),LSM!$C$2:$C$370,"")</f>
        <v>312.52</v>
      </c>
      <c r="F8" s="177" t="str" cm="1">
        <f t="array" ref="F8">_xlfn.XLOOKUP(1,(LSM!$A$2:$A$370=E$4)*(LSM!$T$2:$T$370=E$5)*(LSM!$B$2:$B$370=$D8),LSM!$D$2:$D$370,"")</f>
        <v>A</v>
      </c>
      <c r="G8" s="163" cm="1">
        <f t="array" ref="G8">_xlfn.XLOOKUP(1,(LSM!$A$2:$A$370=G$4)*(LSM!$T$2:$T$370=G$5)*(LSM!$B$2:$B$370=$D8),LSM!$E$2:$E$370,"")</f>
        <v>19.966699999999999</v>
      </c>
      <c r="H8" s="177" t="str" cm="1">
        <f t="array" ref="H8">_xlfn.XLOOKUP(1,(LSM!$A$2:$A$370=G$4)*(LSM!$T$2:$T$370=G$5)*(LSM!$B$2:$B$370=$D8),LSM!$F$2:$F$370,"")</f>
        <v>A</v>
      </c>
      <c r="I8" s="57" cm="1">
        <f t="array" ref="I8">_xlfn.XLOOKUP(1,(LSM!$A$2:$A$370=I$4)*(LSM!$T$2:$T$370=I$5)*(LSM!$B$2:$B$370=$D8),LSM!$L$2:$L$370,"")</f>
        <v>0</v>
      </c>
      <c r="J8" s="56" cm="1">
        <f t="array" ref="J8">_xlfn.XLOOKUP(1,(LSM!$A$2:$A$370=I$4)*(LSM!$T$2:$T$370=I$5)*(LSM!$B$2:$B$370=$D8),LSM!$M$2:$M$370,"")</f>
        <v>0</v>
      </c>
      <c r="K8" s="176" cm="1">
        <f t="array" ref="K8">_xlfn.XLOOKUP(1,(LSM!$A$2:$A$370=K$4)*(LSM!$T$2:$T$370=K$5)*(LSM!$B$2:$B$370=$D8),LSM!$G$2:$G$370,"")</f>
        <v>98.333299999999994</v>
      </c>
      <c r="L8" s="177" t="str" cm="1">
        <f t="array" ref="L8">_xlfn.XLOOKUP(1,(LSM!$A$2:$A$370=K$4)*(LSM!$T$2:$T$370=K$5)*(LSM!$B$2:$B$370=$D8),LSM!$H$2:$H$370,"")</f>
        <v>A</v>
      </c>
      <c r="M8" s="176" cm="1">
        <f t="array" ref="M8">_xlfn.XLOOKUP(1,(LSM!$A$2:$A$370=M$4)*(LSM!$T$2:$T$370=M$5)*(LSM!$B$2:$B$370=$D8),LSM!$I$2:$I$370,"")</f>
        <v>41</v>
      </c>
      <c r="N8" s="56" t="str" cm="1">
        <f t="array" ref="N8">_xlfn.XLOOKUP(1,(LSM!$A$2:$A$370=M$4)*(LSM!$T$2:$T$370=M$5)*(LSM!$B$2:$B$370=$D8),LSM!$J$2:$J$370,"")</f>
        <v>A</v>
      </c>
      <c r="O8" s="176" cm="1">
        <f t="array" ref="O8">_xlfn.XLOOKUP(1,(LSM!$A$2:$A$370=O$4)*(LSM!$T$2:$T$370=O$5)*(LSM!$B$2:$B$370=$D8),LSM!$K$2:$K$370,"")</f>
        <v>0.45045045049999999</v>
      </c>
      <c r="P8" s="252" cm="1">
        <f t="array" ref="P8">_xlfn.XLOOKUP(1,(LSM!$A$2:$A$370=P$4)*(LSM!$T$2:$T$370=P$5)*(LSM!$B$2:$B$370=$D8),LSM!$N$2:$N$370,"")</f>
        <v>0</v>
      </c>
      <c r="Q8" s="177" cm="1">
        <f t="array" ref="Q8">_xlfn.XLOOKUP(1,(LSM!$A$2:$A$370=P$4)*(LSM!$T$2:$T$370=P$5)*(LSM!$B$2:$B$370=$D8),LSM!$O$2:$O$370,"")</f>
        <v>0</v>
      </c>
      <c r="R8" s="163" cm="1">
        <f t="array" ref="R8">_xlfn.XLOOKUP(1,(LSM!$A$2:$A$370=R$4)*(LSM!$T$2:$T$370=R$5)*(LSM!$B$2:$B$370=$D8),LSM!$P$2:$P$370,"")</f>
        <v>0</v>
      </c>
      <c r="S8" s="56" cm="1">
        <f t="array" ref="S8">_xlfn.XLOOKUP(1,(LSM!$A$2:$A$370=R$4)*(LSM!$T$2:$T$370=R$5)*(LSM!$B$2:$B$370=$D8),LSM!$Q$2:$Q$370,"")</f>
        <v>0</v>
      </c>
      <c r="T8" s="163" cm="1">
        <f t="array" ref="T8">_xlfn.XLOOKUP(1,(LSM!$A$2:$A$370=T$4)*(LSM!$T$2:$T$370=T$5)*(LSM!$B$2:$B$370=$D8),LSM!$R$2:$R$370,"")</f>
        <v>0</v>
      </c>
      <c r="U8" s="177" cm="1">
        <f t="array" ref="U8">_xlfn.XLOOKUP(1,(LSM!$A$2:$A$370=T$4)*(LSM!$T$2:$T$370=T$5)*(LSM!$B$2:$B$370=$D8),LSM!$S$2:$S$370,"")</f>
        <v>0</v>
      </c>
    </row>
    <row r="9" spans="1:21" x14ac:dyDescent="0.3">
      <c r="A9" s="31" t="str">
        <f t="shared" si="0"/>
        <v>Revere 1839 </v>
      </c>
      <c r="B9" s="131" t="str">
        <f t="shared" si="1"/>
        <v>RR</v>
      </c>
      <c r="C9" s="131" t="str">
        <f t="shared" si="2"/>
        <v>TRE</v>
      </c>
      <c r="D9" s="273" t="s">
        <v>301</v>
      </c>
      <c r="E9" s="178" cm="1">
        <f t="array" ref="E9">_xlfn.XLOOKUP(1,(LSM!$A$2:$A$370=E$4)*(LSM!$T$2:$T$370=E$5)*(LSM!$B$2:$B$370=$D9),LSM!$C$2:$C$370,"")</f>
        <v>312.25</v>
      </c>
      <c r="F9" s="179" t="str" cm="1">
        <f t="array" ref="F9">_xlfn.XLOOKUP(1,(LSM!$A$2:$A$370=E$4)*(LSM!$T$2:$T$370=E$5)*(LSM!$B$2:$B$370=$D9),LSM!$D$2:$D$370,"")</f>
        <v>A</v>
      </c>
      <c r="G9" s="164" cm="1">
        <f t="array" ref="G9">_xlfn.XLOOKUP(1,(LSM!$A$2:$A$370=G$4)*(LSM!$T$2:$T$370=G$5)*(LSM!$B$2:$B$370=$D9),LSM!$E$2:$E$370,"")</f>
        <v>20.666699999999999</v>
      </c>
      <c r="H9" s="179" t="str" cm="1">
        <f t="array" ref="H9">_xlfn.XLOOKUP(1,(LSM!$A$2:$A$370=G$4)*(LSM!$T$2:$T$370=G$5)*(LSM!$B$2:$B$370=$D9),LSM!$F$2:$F$370,"")</f>
        <v>A</v>
      </c>
      <c r="I9" s="102" cm="1">
        <f t="array" ref="I9">_xlfn.XLOOKUP(1,(LSM!$A$2:$A$370=I$4)*(LSM!$T$2:$T$370=I$5)*(LSM!$B$2:$B$370=$D9),LSM!$L$2:$L$370,"")</f>
        <v>0</v>
      </c>
      <c r="J9" s="167" cm="1">
        <f t="array" ref="J9">_xlfn.XLOOKUP(1,(LSM!$A$2:$A$370=I$4)*(LSM!$T$2:$T$370=I$5)*(LSM!$B$2:$B$370=$D9),LSM!$M$2:$M$370,"")</f>
        <v>0</v>
      </c>
      <c r="K9" s="178" cm="1">
        <f t="array" ref="K9">_xlfn.XLOOKUP(1,(LSM!$A$2:$A$370=K$4)*(LSM!$T$2:$T$370=K$5)*(LSM!$B$2:$B$370=$D9),LSM!$G$2:$G$370,"")</f>
        <v>102</v>
      </c>
      <c r="L9" s="179" t="str" cm="1">
        <f t="array" ref="L9">_xlfn.XLOOKUP(1,(LSM!$A$2:$A$370=K$4)*(LSM!$T$2:$T$370=K$5)*(LSM!$B$2:$B$370=$D9),LSM!$H$2:$H$370,"")</f>
        <v>A</v>
      </c>
      <c r="M9" s="178" cm="1">
        <f t="array" ref="M9">_xlfn.XLOOKUP(1,(LSM!$A$2:$A$370=M$4)*(LSM!$T$2:$T$370=M$5)*(LSM!$B$2:$B$370=$D9),LSM!$I$2:$I$370,"")</f>
        <v>48.666699999999999</v>
      </c>
      <c r="N9" s="167" t="str" cm="1">
        <f t="array" ref="N9">_xlfn.XLOOKUP(1,(LSM!$A$2:$A$370=M$4)*(LSM!$T$2:$T$370=M$5)*(LSM!$B$2:$B$370=$D9),LSM!$J$2:$J$370,"")</f>
        <v>A</v>
      </c>
      <c r="O9" s="178" cm="1">
        <f t="array" ref="O9">_xlfn.XLOOKUP(1,(LSM!$A$2:$A$370=O$4)*(LSM!$T$2:$T$370=O$5)*(LSM!$B$2:$B$370=$D9),LSM!$K$2:$K$370,"")</f>
        <v>0</v>
      </c>
      <c r="P9" s="253" cm="1">
        <f t="array" ref="P9">_xlfn.XLOOKUP(1,(LSM!$A$2:$A$370=P$4)*(LSM!$T$2:$T$370=P$5)*(LSM!$B$2:$B$370=$D9),LSM!$N$2:$N$370,"")</f>
        <v>0</v>
      </c>
      <c r="Q9" s="179" cm="1">
        <f t="array" ref="Q9">_xlfn.XLOOKUP(1,(LSM!$A$2:$A$370=P$4)*(LSM!$T$2:$T$370=P$5)*(LSM!$B$2:$B$370=$D9),LSM!$O$2:$O$370,"")</f>
        <v>0</v>
      </c>
      <c r="R9" s="164" cm="1">
        <f t="array" ref="R9">_xlfn.XLOOKUP(1,(LSM!$A$2:$A$370=R$4)*(LSM!$T$2:$T$370=R$5)*(LSM!$B$2:$B$370=$D9),LSM!$P$2:$P$370,"")</f>
        <v>0</v>
      </c>
      <c r="S9" s="167" cm="1">
        <f t="array" ref="S9">_xlfn.XLOOKUP(1,(LSM!$A$2:$A$370=R$4)*(LSM!$T$2:$T$370=R$5)*(LSM!$B$2:$B$370=$D9),LSM!$Q$2:$Q$370,"")</f>
        <v>0</v>
      </c>
      <c r="T9" s="164" cm="1">
        <f t="array" ref="T9">_xlfn.XLOOKUP(1,(LSM!$A$2:$A$370=T$4)*(LSM!$T$2:$T$370=T$5)*(LSM!$B$2:$B$370=$D9),LSM!$R$2:$R$370,"")</f>
        <v>0</v>
      </c>
      <c r="U9" s="179" cm="1">
        <f t="array" ref="U9">_xlfn.XLOOKUP(1,(LSM!$A$2:$A$370=T$4)*(LSM!$T$2:$T$370=T$5)*(LSM!$B$2:$B$370=$D9),LSM!$S$2:$S$370,"")</f>
        <v>0</v>
      </c>
    </row>
    <row r="10" spans="1:21" x14ac:dyDescent="0.3">
      <c r="A10" s="31" t="str">
        <f t="shared" si="0"/>
        <v>Gateway 3919TRE</v>
      </c>
      <c r="B10" s="131" t="str">
        <f t="shared" si="1"/>
        <v>RR</v>
      </c>
      <c r="C10" s="131" t="str">
        <f t="shared" si="2"/>
        <v>TRE</v>
      </c>
      <c r="D10" s="273" t="s">
        <v>297</v>
      </c>
      <c r="E10" s="178" cm="1">
        <f t="array" ref="E10">_xlfn.XLOOKUP(1,(LSM!$A$2:$A$370=E$4)*(LSM!$T$2:$T$370=E$5)*(LSM!$B$2:$B$370=$D10),LSM!$C$2:$C$370,"")</f>
        <v>294.62</v>
      </c>
      <c r="F10" s="179" t="str" cm="1">
        <f t="array" ref="F10">_xlfn.XLOOKUP(1,(LSM!$A$2:$A$370=E$4)*(LSM!$T$2:$T$370=E$5)*(LSM!$B$2:$B$370=$D10),LSM!$D$2:$D$370,"")</f>
        <v>AB</v>
      </c>
      <c r="G10" s="164" cm="1">
        <f t="array" ref="G10">_xlfn.XLOOKUP(1,(LSM!$A$2:$A$370=G$4)*(LSM!$T$2:$T$370=G$5)*(LSM!$B$2:$B$370=$D10),LSM!$E$2:$E$370,"")</f>
        <v>20.9</v>
      </c>
      <c r="H10" s="179" t="str" cm="1">
        <f t="array" ref="H10">_xlfn.XLOOKUP(1,(LSM!$A$2:$A$370=G$4)*(LSM!$T$2:$T$370=G$5)*(LSM!$B$2:$B$370=$D10),LSM!$F$2:$F$370,"")</f>
        <v>A</v>
      </c>
      <c r="I10" s="102" cm="1">
        <f t="array" ref="I10">_xlfn.XLOOKUP(1,(LSM!$A$2:$A$370=I$4)*(LSM!$T$2:$T$370=I$5)*(LSM!$B$2:$B$370=$D10),LSM!$L$2:$L$370,"")</f>
        <v>0</v>
      </c>
      <c r="J10" s="167" cm="1">
        <f t="array" ref="J10">_xlfn.XLOOKUP(1,(LSM!$A$2:$A$370=I$4)*(LSM!$T$2:$T$370=I$5)*(LSM!$B$2:$B$370=$D10),LSM!$M$2:$M$370,"")</f>
        <v>0</v>
      </c>
      <c r="K10" s="178" cm="1">
        <f t="array" ref="K10">_xlfn.XLOOKUP(1,(LSM!$A$2:$A$370=K$4)*(LSM!$T$2:$T$370=K$5)*(LSM!$B$2:$B$370=$D10),LSM!$G$2:$G$370,"")</f>
        <v>99</v>
      </c>
      <c r="L10" s="179" t="str" cm="1">
        <f t="array" ref="L10">_xlfn.XLOOKUP(1,(LSM!$A$2:$A$370=K$4)*(LSM!$T$2:$T$370=K$5)*(LSM!$B$2:$B$370=$D10),LSM!$H$2:$H$370,"")</f>
        <v>A</v>
      </c>
      <c r="M10" s="178" cm="1">
        <f t="array" ref="M10">_xlfn.XLOOKUP(1,(LSM!$A$2:$A$370=M$4)*(LSM!$T$2:$T$370=M$5)*(LSM!$B$2:$B$370=$D10),LSM!$I$2:$I$370,"")</f>
        <v>47</v>
      </c>
      <c r="N10" s="167" t="str" cm="1">
        <f t="array" ref="N10">_xlfn.XLOOKUP(1,(LSM!$A$2:$A$370=M$4)*(LSM!$T$2:$T$370=M$5)*(LSM!$B$2:$B$370=$D10),LSM!$J$2:$J$370,"")</f>
        <v>A</v>
      </c>
      <c r="O10" s="178" cm="1">
        <f t="array" ref="O10">_xlfn.XLOOKUP(1,(LSM!$A$2:$A$370=O$4)*(LSM!$T$2:$T$370=O$5)*(LSM!$B$2:$B$370=$D10),LSM!$K$2:$K$370,"")</f>
        <v>0.40160642569999999</v>
      </c>
      <c r="P10" s="253" cm="1">
        <f t="array" ref="P10">_xlfn.XLOOKUP(1,(LSM!$A$2:$A$370=P$4)*(LSM!$T$2:$T$370=P$5)*(LSM!$B$2:$B$370=$D10),LSM!$N$2:$N$370,"")</f>
        <v>0</v>
      </c>
      <c r="Q10" s="179" cm="1">
        <f t="array" ref="Q10">_xlfn.XLOOKUP(1,(LSM!$A$2:$A$370=P$4)*(LSM!$T$2:$T$370=P$5)*(LSM!$B$2:$B$370=$D10),LSM!$O$2:$O$370,"")</f>
        <v>0</v>
      </c>
      <c r="R10" s="164" cm="1">
        <f t="array" ref="R10">_xlfn.XLOOKUP(1,(LSM!$A$2:$A$370=R$4)*(LSM!$T$2:$T$370=R$5)*(LSM!$B$2:$B$370=$D10),LSM!$P$2:$P$370,"")</f>
        <v>0</v>
      </c>
      <c r="S10" s="167" cm="1">
        <f t="array" ref="S10">_xlfn.XLOOKUP(1,(LSM!$A$2:$A$370=R$4)*(LSM!$T$2:$T$370=R$5)*(LSM!$B$2:$B$370=$D10),LSM!$Q$2:$Q$370,"")</f>
        <v>0</v>
      </c>
      <c r="T10" s="164" cm="1">
        <f t="array" ref="T10">_xlfn.XLOOKUP(1,(LSM!$A$2:$A$370=T$4)*(LSM!$T$2:$T$370=T$5)*(LSM!$B$2:$B$370=$D10),LSM!$R$2:$R$370,"")</f>
        <v>0</v>
      </c>
      <c r="U10" s="179" cm="1">
        <f t="array" ref="U10">_xlfn.XLOOKUP(1,(LSM!$A$2:$A$370=T$4)*(LSM!$T$2:$T$370=T$5)*(LSM!$B$2:$B$370=$D10),LSM!$S$2:$S$370,"")</f>
        <v>0</v>
      </c>
    </row>
    <row r="11" spans="1:21" x14ac:dyDescent="0.3">
      <c r="A11" s="31" t="str">
        <f t="shared" si="0"/>
        <v>Dekalb DKC68-35</v>
      </c>
      <c r="B11" s="131" t="str">
        <f t="shared" si="1"/>
        <v>RR</v>
      </c>
      <c r="C11" s="131" t="str">
        <f t="shared" si="2"/>
        <v>GENVT2P</v>
      </c>
      <c r="D11" s="273" t="s">
        <v>296</v>
      </c>
      <c r="E11" s="178" cm="1">
        <f t="array" ref="E11">_xlfn.XLOOKUP(1,(LSM!$A$2:$A$370=E$4)*(LSM!$T$2:$T$370=E$5)*(LSM!$B$2:$B$370=$D11),LSM!$C$2:$C$370,"")</f>
        <v>280.52</v>
      </c>
      <c r="F11" s="179" t="str" cm="1">
        <f t="array" ref="F11">_xlfn.XLOOKUP(1,(LSM!$A$2:$A$370=E$4)*(LSM!$T$2:$T$370=E$5)*(LSM!$B$2:$B$370=$D11),LSM!$D$2:$D$370,"")</f>
        <v>A-C</v>
      </c>
      <c r="G11" s="164" cm="1">
        <f t="array" ref="G11">_xlfn.XLOOKUP(1,(LSM!$A$2:$A$370=G$4)*(LSM!$T$2:$T$370=G$5)*(LSM!$B$2:$B$370=$D11),LSM!$E$2:$E$370,"")</f>
        <v>21.133299999999998</v>
      </c>
      <c r="H11" s="179" t="str" cm="1">
        <f t="array" ref="H11">_xlfn.XLOOKUP(1,(LSM!$A$2:$A$370=G$4)*(LSM!$T$2:$T$370=G$5)*(LSM!$B$2:$B$370=$D11),LSM!$F$2:$F$370,"")</f>
        <v>A</v>
      </c>
      <c r="I11" s="102" cm="1">
        <f t="array" ref="I11">_xlfn.XLOOKUP(1,(LSM!$A$2:$A$370=I$4)*(LSM!$T$2:$T$370=I$5)*(LSM!$B$2:$B$370=$D11),LSM!$L$2:$L$370,"")</f>
        <v>0</v>
      </c>
      <c r="J11" s="167" cm="1">
        <f t="array" ref="J11">_xlfn.XLOOKUP(1,(LSM!$A$2:$A$370=I$4)*(LSM!$T$2:$T$370=I$5)*(LSM!$B$2:$B$370=$D11),LSM!$M$2:$M$370,"")</f>
        <v>0</v>
      </c>
      <c r="K11" s="178" cm="1">
        <f t="array" ref="K11">_xlfn.XLOOKUP(1,(LSM!$A$2:$A$370=K$4)*(LSM!$T$2:$T$370=K$5)*(LSM!$B$2:$B$370=$D11),LSM!$G$2:$G$370,"")</f>
        <v>95.333299999999994</v>
      </c>
      <c r="L11" s="179" t="str" cm="1">
        <f t="array" ref="L11">_xlfn.XLOOKUP(1,(LSM!$A$2:$A$370=K$4)*(LSM!$T$2:$T$370=K$5)*(LSM!$B$2:$B$370=$D11),LSM!$H$2:$H$370,"")</f>
        <v>A</v>
      </c>
      <c r="M11" s="178" cm="1">
        <f t="array" ref="M11">_xlfn.XLOOKUP(1,(LSM!$A$2:$A$370=M$4)*(LSM!$T$2:$T$370=M$5)*(LSM!$B$2:$B$370=$D11),LSM!$I$2:$I$370,"")</f>
        <v>41.666699999999999</v>
      </c>
      <c r="N11" s="167" t="str" cm="1">
        <f t="array" ref="N11">_xlfn.XLOOKUP(1,(LSM!$A$2:$A$370=M$4)*(LSM!$T$2:$T$370=M$5)*(LSM!$B$2:$B$370=$D11),LSM!$J$2:$J$370,"")</f>
        <v>A</v>
      </c>
      <c r="O11" s="178" cm="1">
        <f t="array" ref="O11">_xlfn.XLOOKUP(1,(LSM!$A$2:$A$370=O$4)*(LSM!$T$2:$T$370=O$5)*(LSM!$B$2:$B$370=$D11),LSM!$K$2:$K$370,"")</f>
        <v>0.42735042740000001</v>
      </c>
      <c r="P11" s="253" cm="1">
        <f t="array" ref="P11">_xlfn.XLOOKUP(1,(LSM!$A$2:$A$370=P$4)*(LSM!$T$2:$T$370=P$5)*(LSM!$B$2:$B$370=$D11),LSM!$N$2:$N$370,"")</f>
        <v>0</v>
      </c>
      <c r="Q11" s="179" cm="1">
        <f t="array" ref="Q11">_xlfn.XLOOKUP(1,(LSM!$A$2:$A$370=P$4)*(LSM!$T$2:$T$370=P$5)*(LSM!$B$2:$B$370=$D11),LSM!$O$2:$O$370,"")</f>
        <v>0</v>
      </c>
      <c r="R11" s="164" cm="1">
        <f t="array" ref="R11">_xlfn.XLOOKUP(1,(LSM!$A$2:$A$370=R$4)*(LSM!$T$2:$T$370=R$5)*(LSM!$B$2:$B$370=$D11),LSM!$P$2:$P$370,"")</f>
        <v>0</v>
      </c>
      <c r="S11" s="167" cm="1">
        <f t="array" ref="S11">_xlfn.XLOOKUP(1,(LSM!$A$2:$A$370=R$4)*(LSM!$T$2:$T$370=R$5)*(LSM!$B$2:$B$370=$D11),LSM!$Q$2:$Q$370,"")</f>
        <v>0</v>
      </c>
      <c r="T11" s="164" cm="1">
        <f t="array" ref="T11">_xlfn.XLOOKUP(1,(LSM!$A$2:$A$370=T$4)*(LSM!$T$2:$T$370=T$5)*(LSM!$B$2:$B$370=$D11),LSM!$R$2:$R$370,"")</f>
        <v>0</v>
      </c>
      <c r="U11" s="179" cm="1">
        <f t="array" ref="U11">_xlfn.XLOOKUP(1,(LSM!$A$2:$A$370=T$4)*(LSM!$T$2:$T$370=T$5)*(LSM!$B$2:$B$370=$D11),LSM!$S$2:$S$370,"")</f>
        <v>0</v>
      </c>
    </row>
    <row r="12" spans="1:21" x14ac:dyDescent="0.3">
      <c r="A12" s="31" t="str">
        <f t="shared" si="0"/>
        <v>Great Heart HT-7720TRE</v>
      </c>
      <c r="B12" s="131" t="str">
        <f t="shared" si="1"/>
        <v>TRE</v>
      </c>
      <c r="C12" s="131" t="str">
        <f t="shared" si="2"/>
        <v>TRE</v>
      </c>
      <c r="D12" s="273" t="s">
        <v>298</v>
      </c>
      <c r="E12" s="178" cm="1">
        <f t="array" ref="E12">_xlfn.XLOOKUP(1,(LSM!$A$2:$A$370=E$4)*(LSM!$T$2:$T$370=E$5)*(LSM!$B$2:$B$370=$D12),LSM!$C$2:$C$370,"")</f>
        <v>264.62</v>
      </c>
      <c r="F12" s="179" t="str" cm="1">
        <f t="array" ref="F12">_xlfn.XLOOKUP(1,(LSM!$A$2:$A$370=E$4)*(LSM!$T$2:$T$370=E$5)*(LSM!$B$2:$B$370=$D12),LSM!$D$2:$D$370,"")</f>
        <v>B-D</v>
      </c>
      <c r="G12" s="164" cm="1">
        <f t="array" ref="G12">_xlfn.XLOOKUP(1,(LSM!$A$2:$A$370=G$4)*(LSM!$T$2:$T$370=G$5)*(LSM!$B$2:$B$370=$D12),LSM!$E$2:$E$370,"")</f>
        <v>19.033300000000001</v>
      </c>
      <c r="H12" s="179" t="str" cm="1">
        <f t="array" ref="H12">_xlfn.XLOOKUP(1,(LSM!$A$2:$A$370=G$4)*(LSM!$T$2:$T$370=G$5)*(LSM!$B$2:$B$370=$D12),LSM!$F$2:$F$370,"")</f>
        <v>A</v>
      </c>
      <c r="I12" s="102" cm="1">
        <f t="array" ref="I12">_xlfn.XLOOKUP(1,(LSM!$A$2:$A$370=I$4)*(LSM!$T$2:$T$370=I$5)*(LSM!$B$2:$B$370=$D12),LSM!$L$2:$L$370,"")</f>
        <v>0</v>
      </c>
      <c r="J12" s="167" cm="1">
        <f t="array" ref="J12">_xlfn.XLOOKUP(1,(LSM!$A$2:$A$370=I$4)*(LSM!$T$2:$T$370=I$5)*(LSM!$B$2:$B$370=$D12),LSM!$M$2:$M$370,"")</f>
        <v>0</v>
      </c>
      <c r="K12" s="178" cm="1">
        <f t="array" ref="K12">_xlfn.XLOOKUP(1,(LSM!$A$2:$A$370=K$4)*(LSM!$T$2:$T$370=K$5)*(LSM!$B$2:$B$370=$D12),LSM!$G$2:$G$370,"")</f>
        <v>100.33</v>
      </c>
      <c r="L12" s="179" t="str" cm="1">
        <f t="array" ref="L12">_xlfn.XLOOKUP(1,(LSM!$A$2:$A$370=K$4)*(LSM!$T$2:$T$370=K$5)*(LSM!$B$2:$B$370=$D12),LSM!$H$2:$H$370,"")</f>
        <v>A</v>
      </c>
      <c r="M12" s="178" cm="1">
        <f t="array" ref="M12">_xlfn.XLOOKUP(1,(LSM!$A$2:$A$370=M$4)*(LSM!$T$2:$T$370=M$5)*(LSM!$B$2:$B$370=$D12),LSM!$I$2:$I$370,"")</f>
        <v>40.666699999999999</v>
      </c>
      <c r="N12" s="167" t="str" cm="1">
        <f t="array" ref="N12">_xlfn.XLOOKUP(1,(LSM!$A$2:$A$370=M$4)*(LSM!$T$2:$T$370=M$5)*(LSM!$B$2:$B$370=$D12),LSM!$J$2:$J$370,"")</f>
        <v>A</v>
      </c>
      <c r="O12" s="178" cm="1">
        <f t="array" ref="O12">_xlfn.XLOOKUP(1,(LSM!$A$2:$A$370=O$4)*(LSM!$T$2:$T$370=O$5)*(LSM!$B$2:$B$370=$D12),LSM!$K$2:$K$370,"")</f>
        <v>0</v>
      </c>
      <c r="P12" s="253" cm="1">
        <f t="array" ref="P12">_xlfn.XLOOKUP(1,(LSM!$A$2:$A$370=P$4)*(LSM!$T$2:$T$370=P$5)*(LSM!$B$2:$B$370=$D12),LSM!$N$2:$N$370,"")</f>
        <v>0</v>
      </c>
      <c r="Q12" s="179" cm="1">
        <f t="array" ref="Q12">_xlfn.XLOOKUP(1,(LSM!$A$2:$A$370=P$4)*(LSM!$T$2:$T$370=P$5)*(LSM!$B$2:$B$370=$D12),LSM!$O$2:$O$370,"")</f>
        <v>0</v>
      </c>
      <c r="R12" s="164" cm="1">
        <f t="array" ref="R12">_xlfn.XLOOKUP(1,(LSM!$A$2:$A$370=R$4)*(LSM!$T$2:$T$370=R$5)*(LSM!$B$2:$B$370=$D12),LSM!$P$2:$P$370,"")</f>
        <v>0</v>
      </c>
      <c r="S12" s="167" cm="1">
        <f t="array" ref="S12">_xlfn.XLOOKUP(1,(LSM!$A$2:$A$370=R$4)*(LSM!$T$2:$T$370=R$5)*(LSM!$B$2:$B$370=$D12),LSM!$Q$2:$Q$370,"")</f>
        <v>0</v>
      </c>
      <c r="T12" s="164" cm="1">
        <f t="array" ref="T12">_xlfn.XLOOKUP(1,(LSM!$A$2:$A$370=T$4)*(LSM!$T$2:$T$370=T$5)*(LSM!$B$2:$B$370=$D12),LSM!$R$2:$R$370,"")</f>
        <v>0</v>
      </c>
      <c r="U12" s="179" cm="1">
        <f t="array" ref="U12">_xlfn.XLOOKUP(1,(LSM!$A$2:$A$370=T$4)*(LSM!$T$2:$T$370=T$5)*(LSM!$B$2:$B$370=$D12),LSM!$S$2:$S$370,"")</f>
        <v>0</v>
      </c>
    </row>
    <row r="13" spans="1:21" x14ac:dyDescent="0.3">
      <c r="A13" s="31" t="str">
        <f t="shared" si="0"/>
        <v>Innvictis A1792T</v>
      </c>
      <c r="B13" s="131" t="str">
        <f t="shared" si="1"/>
        <v>RR</v>
      </c>
      <c r="C13" s="131" t="str">
        <f t="shared" si="2"/>
        <v>TRE</v>
      </c>
      <c r="D13" s="273" t="s">
        <v>133</v>
      </c>
      <c r="E13" s="176" cm="1">
        <f t="array" ref="E13">_xlfn.XLOOKUP(1,(LSM!$A$2:$A$370=E$4)*(LSM!$T$2:$T$370=E$5)*(LSM!$B$2:$B$370=$D13),LSM!$C$2:$C$370,"")</f>
        <v>260.73</v>
      </c>
      <c r="F13" s="177" t="str" cm="1">
        <f t="array" ref="F13">_xlfn.XLOOKUP(1,(LSM!$A$2:$A$370=E$4)*(LSM!$T$2:$T$370=E$5)*(LSM!$B$2:$B$370=$D13),LSM!$D$2:$D$370,"")</f>
        <v>B-D</v>
      </c>
      <c r="G13" s="163" cm="1">
        <f t="array" ref="G13">_xlfn.XLOOKUP(1,(LSM!$A$2:$A$370=G$4)*(LSM!$T$2:$T$370=G$5)*(LSM!$B$2:$B$370=$D13),LSM!$E$2:$E$370,"")</f>
        <v>20.533300000000001</v>
      </c>
      <c r="H13" s="177" t="str" cm="1">
        <f t="array" ref="H13">_xlfn.XLOOKUP(1,(LSM!$A$2:$A$370=G$4)*(LSM!$T$2:$T$370=G$5)*(LSM!$B$2:$B$370=$D13),LSM!$F$2:$F$370,"")</f>
        <v>A</v>
      </c>
      <c r="I13" s="57" cm="1">
        <f t="array" ref="I13">_xlfn.XLOOKUP(1,(LSM!$A$2:$A$370=I$4)*(LSM!$T$2:$T$370=I$5)*(LSM!$B$2:$B$370=$D13),LSM!$L$2:$L$370,"")</f>
        <v>0</v>
      </c>
      <c r="J13" s="56" cm="1">
        <f t="array" ref="J13">_xlfn.XLOOKUP(1,(LSM!$A$2:$A$370=I$4)*(LSM!$T$2:$T$370=I$5)*(LSM!$B$2:$B$370=$D13),LSM!$M$2:$M$370,"")</f>
        <v>0</v>
      </c>
      <c r="K13" s="176" cm="1">
        <f t="array" ref="K13">_xlfn.XLOOKUP(1,(LSM!$A$2:$A$370=K$4)*(LSM!$T$2:$T$370=K$5)*(LSM!$B$2:$B$370=$D13),LSM!$G$2:$G$370,"")</f>
        <v>95.333299999999994</v>
      </c>
      <c r="L13" s="177" t="str" cm="1">
        <f t="array" ref="L13">_xlfn.XLOOKUP(1,(LSM!$A$2:$A$370=K$4)*(LSM!$T$2:$T$370=K$5)*(LSM!$B$2:$B$370=$D13),LSM!$H$2:$H$370,"")</f>
        <v>A</v>
      </c>
      <c r="M13" s="176" cm="1">
        <f t="array" ref="M13">_xlfn.XLOOKUP(1,(LSM!$A$2:$A$370=M$4)*(LSM!$T$2:$T$370=M$5)*(LSM!$B$2:$B$370=$D13),LSM!$I$2:$I$370,"")</f>
        <v>42</v>
      </c>
      <c r="N13" s="56" t="str" cm="1">
        <f t="array" ref="N13">_xlfn.XLOOKUP(1,(LSM!$A$2:$A$370=M$4)*(LSM!$T$2:$T$370=M$5)*(LSM!$B$2:$B$370=$D13),LSM!$J$2:$J$370,"")</f>
        <v>A</v>
      </c>
      <c r="O13" s="176" cm="1">
        <f t="array" ref="O13">_xlfn.XLOOKUP(1,(LSM!$A$2:$A$370=O$4)*(LSM!$T$2:$T$370=O$5)*(LSM!$B$2:$B$370=$D13),LSM!$K$2:$K$370,"")</f>
        <v>0.45045045049999999</v>
      </c>
      <c r="P13" s="252" cm="1">
        <f t="array" ref="P13">_xlfn.XLOOKUP(1,(LSM!$A$2:$A$370=P$4)*(LSM!$T$2:$T$370=P$5)*(LSM!$B$2:$B$370=$D13),LSM!$N$2:$N$370,"")</f>
        <v>0</v>
      </c>
      <c r="Q13" s="177" cm="1">
        <f t="array" ref="Q13">_xlfn.XLOOKUP(1,(LSM!$A$2:$A$370=P$4)*(LSM!$T$2:$T$370=P$5)*(LSM!$B$2:$B$370=$D13),LSM!$O$2:$O$370,"")</f>
        <v>0</v>
      </c>
      <c r="R13" s="163" cm="1">
        <f t="array" ref="R13">_xlfn.XLOOKUP(1,(LSM!$A$2:$A$370=R$4)*(LSM!$T$2:$T$370=R$5)*(LSM!$B$2:$B$370=$D13),LSM!$P$2:$P$370,"")</f>
        <v>0</v>
      </c>
      <c r="S13" s="56" cm="1">
        <f t="array" ref="S13">_xlfn.XLOOKUP(1,(LSM!$A$2:$A$370=R$4)*(LSM!$T$2:$T$370=R$5)*(LSM!$B$2:$B$370=$D13),LSM!$Q$2:$Q$370,"")</f>
        <v>0</v>
      </c>
      <c r="T13" s="163" cm="1">
        <f t="array" ref="T13">_xlfn.XLOOKUP(1,(LSM!$A$2:$A$370=T$4)*(LSM!$T$2:$T$370=T$5)*(LSM!$B$2:$B$370=$D13),LSM!$R$2:$R$370,"")</f>
        <v>0</v>
      </c>
      <c r="U13" s="177" cm="1">
        <f t="array" ref="U13">_xlfn.XLOOKUP(1,(LSM!$A$2:$A$370=T$4)*(LSM!$T$2:$T$370=T$5)*(LSM!$B$2:$B$370=$D13),LSM!$S$2:$S$370,"")</f>
        <v>0</v>
      </c>
    </row>
    <row r="14" spans="1:21" x14ac:dyDescent="0.3">
      <c r="A14" s="31" t="str">
        <f t="shared" si="0"/>
        <v>Innvictis A1776VT2P</v>
      </c>
      <c r="B14" s="131" t="str">
        <f t="shared" si="1"/>
        <v>RR</v>
      </c>
      <c r="C14" s="131" t="str">
        <f t="shared" si="2"/>
        <v>VT2P</v>
      </c>
      <c r="D14" s="273" t="s">
        <v>299</v>
      </c>
      <c r="E14" s="178" cm="1">
        <f t="array" ref="E14">_xlfn.XLOOKUP(1,(LSM!$A$2:$A$370=E$4)*(LSM!$T$2:$T$370=E$5)*(LSM!$B$2:$B$370=$D14),LSM!$C$2:$C$370,"")</f>
        <v>248.66</v>
      </c>
      <c r="F14" s="179" t="str" cm="1">
        <f t="array" ref="F14">_xlfn.XLOOKUP(1,(LSM!$A$2:$A$370=E$4)*(LSM!$T$2:$T$370=E$5)*(LSM!$B$2:$B$370=$D14),LSM!$D$2:$D$370,"")</f>
        <v>B-D</v>
      </c>
      <c r="G14" s="164" cm="1">
        <f t="array" ref="G14">_xlfn.XLOOKUP(1,(LSM!$A$2:$A$370=G$4)*(LSM!$T$2:$T$370=G$5)*(LSM!$B$2:$B$370=$D14),LSM!$E$2:$E$370,"")</f>
        <v>19.5</v>
      </c>
      <c r="H14" s="179" t="str" cm="1">
        <f t="array" ref="H14">_xlfn.XLOOKUP(1,(LSM!$A$2:$A$370=G$4)*(LSM!$T$2:$T$370=G$5)*(LSM!$B$2:$B$370=$D14),LSM!$F$2:$F$370,"")</f>
        <v>A</v>
      </c>
      <c r="I14" s="102" cm="1">
        <f t="array" ref="I14">_xlfn.XLOOKUP(1,(LSM!$A$2:$A$370=I$4)*(LSM!$T$2:$T$370=I$5)*(LSM!$B$2:$B$370=$D14),LSM!$L$2:$L$370,"")</f>
        <v>0</v>
      </c>
      <c r="J14" s="167" cm="1">
        <f t="array" ref="J14">_xlfn.XLOOKUP(1,(LSM!$A$2:$A$370=I$4)*(LSM!$T$2:$T$370=I$5)*(LSM!$B$2:$B$370=$D14),LSM!$M$2:$M$370,"")</f>
        <v>0</v>
      </c>
      <c r="K14" s="178" cm="1">
        <f t="array" ref="K14">_xlfn.XLOOKUP(1,(LSM!$A$2:$A$370=K$4)*(LSM!$T$2:$T$370=K$5)*(LSM!$B$2:$B$370=$D14),LSM!$G$2:$G$370,"")</f>
        <v>99.666700000000006</v>
      </c>
      <c r="L14" s="179" t="str" cm="1">
        <f t="array" ref="L14">_xlfn.XLOOKUP(1,(LSM!$A$2:$A$370=K$4)*(LSM!$T$2:$T$370=K$5)*(LSM!$B$2:$B$370=$D14),LSM!$H$2:$H$370,"")</f>
        <v>A</v>
      </c>
      <c r="M14" s="178" cm="1">
        <f t="array" ref="M14">_xlfn.XLOOKUP(1,(LSM!$A$2:$A$370=M$4)*(LSM!$T$2:$T$370=M$5)*(LSM!$B$2:$B$370=$D14),LSM!$I$2:$I$370,"")</f>
        <v>44.666699999999999</v>
      </c>
      <c r="N14" s="167" t="str" cm="1">
        <f t="array" ref="N14">_xlfn.XLOOKUP(1,(LSM!$A$2:$A$370=M$4)*(LSM!$T$2:$T$370=M$5)*(LSM!$B$2:$B$370=$D14),LSM!$J$2:$J$370,"")</f>
        <v>A</v>
      </c>
      <c r="O14" s="178" cm="1">
        <f t="array" ref="O14">_xlfn.XLOOKUP(1,(LSM!$A$2:$A$370=O$4)*(LSM!$T$2:$T$370=O$5)*(LSM!$B$2:$B$370=$D14),LSM!$K$2:$K$370,"")</f>
        <v>0.40650406500000003</v>
      </c>
      <c r="P14" s="253" cm="1">
        <f t="array" ref="P14">_xlfn.XLOOKUP(1,(LSM!$A$2:$A$370=P$4)*(LSM!$T$2:$T$370=P$5)*(LSM!$B$2:$B$370=$D14),LSM!$N$2:$N$370,"")</f>
        <v>0</v>
      </c>
      <c r="Q14" s="179" cm="1">
        <f t="array" ref="Q14">_xlfn.XLOOKUP(1,(LSM!$A$2:$A$370=P$4)*(LSM!$T$2:$T$370=P$5)*(LSM!$B$2:$B$370=$D14),LSM!$O$2:$O$370,"")</f>
        <v>0</v>
      </c>
      <c r="R14" s="164" cm="1">
        <f t="array" ref="R14">_xlfn.XLOOKUP(1,(LSM!$A$2:$A$370=R$4)*(LSM!$T$2:$T$370=R$5)*(LSM!$B$2:$B$370=$D14),LSM!$P$2:$P$370,"")</f>
        <v>0</v>
      </c>
      <c r="S14" s="167" cm="1">
        <f t="array" ref="S14">_xlfn.XLOOKUP(1,(LSM!$A$2:$A$370=R$4)*(LSM!$T$2:$T$370=R$5)*(LSM!$B$2:$B$370=$D14),LSM!$Q$2:$Q$370,"")</f>
        <v>0</v>
      </c>
      <c r="T14" s="164" cm="1">
        <f t="array" ref="T14">_xlfn.XLOOKUP(1,(LSM!$A$2:$A$370=T$4)*(LSM!$T$2:$T$370=T$5)*(LSM!$B$2:$B$370=$D14),LSM!$R$2:$R$370,"")</f>
        <v>0</v>
      </c>
      <c r="U14" s="179" cm="1">
        <f t="array" ref="U14">_xlfn.XLOOKUP(1,(LSM!$A$2:$A$370=T$4)*(LSM!$T$2:$T$370=T$5)*(LSM!$B$2:$B$370=$D14),LSM!$S$2:$S$370,"")</f>
        <v>0</v>
      </c>
    </row>
    <row r="15" spans="1:21" x14ac:dyDescent="0.3">
      <c r="A15" s="31" t="str">
        <f t="shared" si="0"/>
        <v>Pioneer P18216PWE</v>
      </c>
      <c r="B15" s="131" t="str">
        <f t="shared" si="1"/>
        <v>RR, LL, ENL, FOP</v>
      </c>
      <c r="C15" s="131" t="str">
        <f t="shared" si="2"/>
        <v>VT2P, HX1</v>
      </c>
      <c r="D15" s="273" t="s">
        <v>202</v>
      </c>
      <c r="E15" s="178" cm="1">
        <f t="array" ref="E15">_xlfn.XLOOKUP(1,(LSM!$A$2:$A$370=E$4)*(LSM!$T$2:$T$370=E$5)*(LSM!$B$2:$B$370=$D15),LSM!$C$2:$C$370,"")</f>
        <v>239.54</v>
      </c>
      <c r="F15" s="179" t="str" cm="1">
        <f t="array" ref="F15">_xlfn.XLOOKUP(1,(LSM!$A$2:$A$370=E$4)*(LSM!$T$2:$T$370=E$5)*(LSM!$B$2:$B$370=$D15),LSM!$D$2:$D$370,"")</f>
        <v>CD</v>
      </c>
      <c r="G15" s="164" cm="1">
        <f t="array" ref="G15">_xlfn.XLOOKUP(1,(LSM!$A$2:$A$370=G$4)*(LSM!$T$2:$T$370=G$5)*(LSM!$B$2:$B$370=$D15),LSM!$E$2:$E$370,"")</f>
        <v>20.133299999999998</v>
      </c>
      <c r="H15" s="179" t="str" cm="1">
        <f t="array" ref="H15">_xlfn.XLOOKUP(1,(LSM!$A$2:$A$370=G$4)*(LSM!$T$2:$T$370=G$5)*(LSM!$B$2:$B$370=$D15),LSM!$F$2:$F$370,"")</f>
        <v>A</v>
      </c>
      <c r="I15" s="102" cm="1">
        <f t="array" ref="I15">_xlfn.XLOOKUP(1,(LSM!$A$2:$A$370=I$4)*(LSM!$T$2:$T$370=I$5)*(LSM!$B$2:$B$370=$D15),LSM!$L$2:$L$370,"")</f>
        <v>0</v>
      </c>
      <c r="J15" s="167" cm="1">
        <f t="array" ref="J15">_xlfn.XLOOKUP(1,(LSM!$A$2:$A$370=I$4)*(LSM!$T$2:$T$370=I$5)*(LSM!$B$2:$B$370=$D15),LSM!$M$2:$M$370,"")</f>
        <v>0</v>
      </c>
      <c r="K15" s="178" cm="1">
        <f t="array" ref="K15">_xlfn.XLOOKUP(1,(LSM!$A$2:$A$370=K$4)*(LSM!$T$2:$T$370=K$5)*(LSM!$B$2:$B$370=$D15),LSM!$G$2:$G$370,"")</f>
        <v>91.333299999999994</v>
      </c>
      <c r="L15" s="179" t="str" cm="1">
        <f t="array" ref="L15">_xlfn.XLOOKUP(1,(LSM!$A$2:$A$370=K$4)*(LSM!$T$2:$T$370=K$5)*(LSM!$B$2:$B$370=$D15),LSM!$H$2:$H$370,"")</f>
        <v>A</v>
      </c>
      <c r="M15" s="178" cm="1">
        <f t="array" ref="M15">_xlfn.XLOOKUP(1,(LSM!$A$2:$A$370=M$4)*(LSM!$T$2:$T$370=M$5)*(LSM!$B$2:$B$370=$D15),LSM!$I$2:$I$370,"")</f>
        <v>38</v>
      </c>
      <c r="N15" s="167" t="str" cm="1">
        <f t="array" ref="N15">_xlfn.XLOOKUP(1,(LSM!$A$2:$A$370=M$4)*(LSM!$T$2:$T$370=M$5)*(LSM!$B$2:$B$370=$D15),LSM!$J$2:$J$370,"")</f>
        <v>A</v>
      </c>
      <c r="O15" s="178" cm="1">
        <f t="array" ref="O15">_xlfn.XLOOKUP(1,(LSM!$A$2:$A$370=O$4)*(LSM!$T$2:$T$370=O$5)*(LSM!$B$2:$B$370=$D15),LSM!$K$2:$K$370,"")</f>
        <v>1.2523327129999999</v>
      </c>
      <c r="P15" s="253" cm="1">
        <f t="array" ref="P15">_xlfn.XLOOKUP(1,(LSM!$A$2:$A$370=P$4)*(LSM!$T$2:$T$370=P$5)*(LSM!$B$2:$B$370=$D15),LSM!$N$2:$N$370,"")</f>
        <v>0</v>
      </c>
      <c r="Q15" s="179" cm="1">
        <f t="array" ref="Q15">_xlfn.XLOOKUP(1,(LSM!$A$2:$A$370=P$4)*(LSM!$T$2:$T$370=P$5)*(LSM!$B$2:$B$370=$D15),LSM!$O$2:$O$370,"")</f>
        <v>0</v>
      </c>
      <c r="R15" s="164" cm="1">
        <f t="array" ref="R15">_xlfn.XLOOKUP(1,(LSM!$A$2:$A$370=R$4)*(LSM!$T$2:$T$370=R$5)*(LSM!$B$2:$B$370=$D15),LSM!$P$2:$P$370,"")</f>
        <v>0</v>
      </c>
      <c r="S15" s="167" cm="1">
        <f t="array" ref="S15">_xlfn.XLOOKUP(1,(LSM!$A$2:$A$370=R$4)*(LSM!$T$2:$T$370=R$5)*(LSM!$B$2:$B$370=$D15),LSM!$Q$2:$Q$370,"")</f>
        <v>0</v>
      </c>
      <c r="T15" s="164" cm="1">
        <f t="array" ref="T15">_xlfn.XLOOKUP(1,(LSM!$A$2:$A$370=T$4)*(LSM!$T$2:$T$370=T$5)*(LSM!$B$2:$B$370=$D15),LSM!$R$2:$R$370,"")</f>
        <v>0</v>
      </c>
      <c r="U15" s="179" cm="1">
        <f t="array" ref="U15">_xlfn.XLOOKUP(1,(LSM!$A$2:$A$370=T$4)*(LSM!$T$2:$T$370=T$5)*(LSM!$B$2:$B$370=$D15),LSM!$S$2:$S$370,"")</f>
        <v>0</v>
      </c>
    </row>
    <row r="16" spans="1:21" ht="12.9" thickBot="1" x14ac:dyDescent="0.35">
      <c r="A16" s="31" t="str">
        <f t="shared" si="0"/>
        <v>Dekalb DKC 119-30</v>
      </c>
      <c r="B16" s="131" t="str">
        <f t="shared" si="1"/>
        <v>RR</v>
      </c>
      <c r="C16" s="131" t="str">
        <f t="shared" si="2"/>
        <v>VT4P</v>
      </c>
      <c r="D16" s="274" t="s">
        <v>201</v>
      </c>
      <c r="E16" s="176" cm="1">
        <f t="array" ref="E16">_xlfn.XLOOKUP(1,(LSM!$A$2:$A$370=E$4)*(LSM!$T$2:$T$370=E$5)*(LSM!$B$2:$B$370=$D16),LSM!$C$2:$C$370,"")</f>
        <v>228.22</v>
      </c>
      <c r="F16" s="177" t="str" cm="1">
        <f t="array" ref="F16">_xlfn.XLOOKUP(1,(LSM!$A$2:$A$370=E$4)*(LSM!$T$2:$T$370=E$5)*(LSM!$B$2:$B$370=$D16),LSM!$D$2:$D$370,"")</f>
        <v>D</v>
      </c>
      <c r="G16" s="163" cm="1">
        <f t="array" ref="G16">_xlfn.XLOOKUP(1,(LSM!$A$2:$A$370=G$4)*(LSM!$T$2:$T$370=G$5)*(LSM!$B$2:$B$370=$D16),LSM!$E$2:$E$370,"")</f>
        <v>20.066700000000001</v>
      </c>
      <c r="H16" s="177" t="str" cm="1">
        <f t="array" ref="H16">_xlfn.XLOOKUP(1,(LSM!$A$2:$A$370=G$4)*(LSM!$T$2:$T$370=G$5)*(LSM!$B$2:$B$370=$D16),LSM!$F$2:$F$370,"")</f>
        <v>A</v>
      </c>
      <c r="I16" s="57" cm="1">
        <f t="array" ref="I16">_xlfn.XLOOKUP(1,(LSM!$A$2:$A$370=I$4)*(LSM!$T$2:$T$370=I$5)*(LSM!$B$2:$B$370=$D16),LSM!$L$2:$L$370,"")</f>
        <v>0</v>
      </c>
      <c r="J16" s="56" cm="1">
        <f t="array" ref="J16">_xlfn.XLOOKUP(1,(LSM!$A$2:$A$370=I$4)*(LSM!$T$2:$T$370=I$5)*(LSM!$B$2:$B$370=$D16),LSM!$M$2:$M$370,"")</f>
        <v>0</v>
      </c>
      <c r="K16" s="176" cm="1">
        <f t="array" ref="K16">_xlfn.XLOOKUP(1,(LSM!$A$2:$A$370=K$4)*(LSM!$T$2:$T$370=K$5)*(LSM!$B$2:$B$370=$D16),LSM!$G$2:$G$370,"")</f>
        <v>87</v>
      </c>
      <c r="L16" s="177" t="str" cm="1">
        <f t="array" ref="L16">_xlfn.XLOOKUP(1,(LSM!$A$2:$A$370=K$4)*(LSM!$T$2:$T$370=K$5)*(LSM!$B$2:$B$370=$D16),LSM!$H$2:$H$370,"")</f>
        <v>A</v>
      </c>
      <c r="M16" s="176" cm="1">
        <f t="array" ref="M16">_xlfn.XLOOKUP(1,(LSM!$A$2:$A$370=M$4)*(LSM!$T$2:$T$370=M$5)*(LSM!$B$2:$B$370=$D16),LSM!$I$2:$I$370,"")</f>
        <v>36</v>
      </c>
      <c r="N16" s="56" t="str" cm="1">
        <f t="array" ref="N16">_xlfn.XLOOKUP(1,(LSM!$A$2:$A$370=M$4)*(LSM!$T$2:$T$370=M$5)*(LSM!$B$2:$B$370=$D16),LSM!$J$2:$J$370,"")</f>
        <v>A</v>
      </c>
      <c r="O16" s="176" cm="1">
        <f t="array" ref="O16">_xlfn.XLOOKUP(1,(LSM!$A$2:$A$370=O$4)*(LSM!$T$2:$T$370=O$5)*(LSM!$B$2:$B$370=$D16),LSM!$K$2:$K$370,"")</f>
        <v>2.4691358024999999</v>
      </c>
      <c r="P16" s="252" cm="1">
        <f t="array" ref="P16">_xlfn.XLOOKUP(1,(LSM!$A$2:$A$370=P$4)*(LSM!$T$2:$T$370=P$5)*(LSM!$B$2:$B$370=$D16),LSM!$N$2:$N$370,"")</f>
        <v>0</v>
      </c>
      <c r="Q16" s="177" cm="1">
        <f t="array" ref="Q16">_xlfn.XLOOKUP(1,(LSM!$A$2:$A$370=P$4)*(LSM!$T$2:$T$370=P$5)*(LSM!$B$2:$B$370=$D16),LSM!$O$2:$O$370,"")</f>
        <v>0</v>
      </c>
      <c r="R16" s="163" cm="1">
        <f t="array" ref="R16">_xlfn.XLOOKUP(1,(LSM!$A$2:$A$370=R$4)*(LSM!$T$2:$T$370=R$5)*(LSM!$B$2:$B$370=$D16),LSM!$P$2:$P$370,"")</f>
        <v>0</v>
      </c>
      <c r="S16" s="56" cm="1">
        <f t="array" ref="S16">_xlfn.XLOOKUP(1,(LSM!$A$2:$A$370=R$4)*(LSM!$T$2:$T$370=R$5)*(LSM!$B$2:$B$370=$D16),LSM!$Q$2:$Q$370,"")</f>
        <v>0</v>
      </c>
      <c r="T16" s="163" cm="1">
        <f t="array" ref="T16">_xlfn.XLOOKUP(1,(LSM!$A$2:$A$370=T$4)*(LSM!$T$2:$T$370=T$5)*(LSM!$B$2:$B$370=$D16),LSM!$R$2:$R$370,"")</f>
        <v>0</v>
      </c>
      <c r="U16" s="177" cm="1">
        <f t="array" ref="U16">_xlfn.XLOOKUP(1,(LSM!$A$2:$A$370=T$4)*(LSM!$T$2:$T$370=T$5)*(LSM!$B$2:$B$370=$D16),LSM!$S$2:$S$370,"")</f>
        <v>0</v>
      </c>
    </row>
    <row r="17" spans="1:21" x14ac:dyDescent="0.3">
      <c r="A17" s="42" t="s">
        <v>127</v>
      </c>
      <c r="B17" s="42"/>
      <c r="C17" s="42"/>
      <c r="D17" s="41"/>
      <c r="E17" s="180" cm="1">
        <f t="array" ref="E17">_xlfn.XLOOKUP(1,(ANOVA!$L$2:$L$160=E$4)*(ANOVA!$Q$2:$Q$401=E$5)*(ANOVA!$M$2:$M$401=E$3),ANOVA!$A$2:$A$401,"")</f>
        <v>279.31</v>
      </c>
      <c r="F17" s="181"/>
      <c r="G17" s="194" cm="1">
        <f t="array" ref="G17">_xlfn.XLOOKUP(1,(ANOVA!$L$2:$L$160=G$4)*(ANOVA!$Q$2:$Q$401=G$5)*(ANOVA!$M$2:$M$401=G$3),ANOVA!$A$2:$A$401,"")</f>
        <v>20.315200000000001</v>
      </c>
      <c r="H17" s="181"/>
      <c r="I17" s="72" t="str" cm="1">
        <f t="array" ref="I17">_xlfn.XLOOKUP(1,(ANOVA!$L$2:$L$160=I$4)*(ANOVA!$Q$2:$Q$401=I$5)*(ANOVA!$M$2:$M$401=I$3),ANOVA!$A$2:$A$401,"")</f>
        <v/>
      </c>
      <c r="J17" s="62"/>
      <c r="K17" s="180" cm="1">
        <f t="array" ref="K17">_xlfn.XLOOKUP(1,(ANOVA!$L$2:$L$160=K$4)*(ANOVA!$Q$2:$Q$401=K$5)*(ANOVA!$M$2:$M$401=K$3),ANOVA!$A$2:$A$401,"")</f>
        <v>96.969700000000003</v>
      </c>
      <c r="L17" s="181"/>
      <c r="M17" s="72" cm="1">
        <f t="array" ref="M17">_xlfn.XLOOKUP(1,(ANOVA!$L$2:$L$160=M$4)*(ANOVA!$Q$2:$Q$401=M$5)*(ANOVA!$M$2:$M$401=M$3),ANOVA!$A$2:$A$401,"")</f>
        <v>42.7879</v>
      </c>
      <c r="N17" s="62"/>
      <c r="O17" s="278" cm="1">
        <f t="array" ref="O17">_xlfn.XLOOKUP(1,(ANOVA!$L$2:$L$160=O$4)*(ANOVA!$Q$2:$Q$401=O$5)*(ANOVA!$M$2:$M$401=O$3),ANOVA!$A$2:$A$401,"")</f>
        <v>0.53249999999999997</v>
      </c>
      <c r="P17" s="77" t="str" cm="1">
        <f t="array" ref="P17">_xlfn.XLOOKUP(1,(ANOVA!$L$2:$L$160=P$4)*(ANOVA!$Q$2:$Q$401=P$5)*(ANOVA!$M$2:$M$401=P$3),ANOVA!$A$2:$A$401,"")</f>
        <v/>
      </c>
      <c r="Q17" s="181"/>
      <c r="R17" s="77" t="str" cm="1">
        <f t="array" ref="R17">_xlfn.XLOOKUP(1,(ANOVA!$L$2:$L$160=R$4)*(ANOVA!$Q$2:$Q$401=R$5)*(ANOVA!$M$2:$M$401=R$3),ANOVA!$A$2:$A$401,"")</f>
        <v/>
      </c>
      <c r="S17" s="62"/>
      <c r="T17" s="194" t="str" cm="1">
        <f t="array" ref="T17">_xlfn.XLOOKUP(1,(ANOVA!$L$2:$L$160=T$4)*(ANOVA!$Q$2:$Q$401=T$5)*(ANOVA!$M$2:$M$401=T$3),ANOVA!$A$2:$A$401,"")</f>
        <v/>
      </c>
      <c r="U17" s="181"/>
    </row>
    <row r="18" spans="1:21" x14ac:dyDescent="0.3">
      <c r="A18" s="33" t="s">
        <v>128</v>
      </c>
      <c r="B18" s="33"/>
      <c r="C18" s="33"/>
      <c r="D18" s="35"/>
      <c r="E18" s="182" cm="1">
        <f t="array" ref="E18">_xlfn.XLOOKUP(1,(ANOVA!$L$2:$L$160=E$4)*(ANOVA!$Q$2:$Q$401=E$5)*(ANOVA!$M$2:$M$401=E$3),ANOVA!$B$2:$B$401,"")</f>
        <v>18.533899999999999</v>
      </c>
      <c r="F18" s="183"/>
      <c r="G18" s="195" cm="1">
        <f t="array" ref="G18">_xlfn.XLOOKUP(1,(ANOVA!$L$2:$L$160=G$4)*(ANOVA!$Q$2:$Q$401=G$5)*(ANOVA!$M$2:$M$401=G$3),ANOVA!$B$2:$B$401,"")</f>
        <v>0.48580000000000001</v>
      </c>
      <c r="H18" s="183"/>
      <c r="I18" s="168" t="str" cm="1">
        <f t="array" ref="I18">_xlfn.XLOOKUP(1,(ANOVA!$L$2:$L$160=I$4)*(ANOVA!$Q$2:$Q$401=I$5)*(ANOVA!$M$2:$M$401=I$3),ANOVA!$B$2:$B$401,"")</f>
        <v/>
      </c>
      <c r="J18" s="169"/>
      <c r="K18" s="182" cm="1">
        <f t="array" ref="K18">_xlfn.XLOOKUP(1,(ANOVA!$L$2:$L$160=K$4)*(ANOVA!$Q$2:$Q$401=K$5)*(ANOVA!$M$2:$M$401=K$3),ANOVA!$B$2:$B$401,"")</f>
        <v>3.6417999999999999</v>
      </c>
      <c r="L18" s="183"/>
      <c r="M18" s="168" cm="1">
        <f t="array" ref="M18">_xlfn.XLOOKUP(1,(ANOVA!$L$2:$L$160=M$4)*(ANOVA!$Q$2:$Q$401=M$5)*(ANOVA!$M$2:$M$401=M$3),ANOVA!$B$2:$B$401,"")</f>
        <v>2.8569</v>
      </c>
      <c r="N18" s="169"/>
      <c r="O18" s="279" cm="1">
        <f t="array" ref="O18">_xlfn.XLOOKUP(1,(ANOVA!$L$2:$L$160=O$4)*(ANOVA!$Q$2:$Q$401=O$5)*(ANOVA!$M$2:$M$401=O$3),ANOVA!$B$2:$B$401,"")</f>
        <v>0.42480000000000001</v>
      </c>
      <c r="P18" s="170" t="str" cm="1">
        <f t="array" ref="P18">_xlfn.XLOOKUP(1,(ANOVA!$L$2:$L$160=P$4)*(ANOVA!$Q$2:$Q$401=P$5)*(ANOVA!$M$2:$M$401=P$3),ANOVA!$B$2:$B$401,"")</f>
        <v/>
      </c>
      <c r="Q18" s="183"/>
      <c r="R18" s="170" t="str" cm="1">
        <f t="array" ref="R18">_xlfn.XLOOKUP(1,(ANOVA!$L$2:$L$160=R$4)*(ANOVA!$Q$2:$Q$401=R$5)*(ANOVA!$M$2:$M$401=R$3),ANOVA!$B$2:$B$401,"")</f>
        <v/>
      </c>
      <c r="S18" s="169"/>
      <c r="T18" s="195" t="str" cm="1">
        <f t="array" ref="T18">_xlfn.XLOOKUP(1,(ANOVA!$L$2:$L$160=T$4)*(ANOVA!$Q$2:$Q$401=T$5)*(ANOVA!$M$2:$M$401=T$3),ANOVA!$B$2:$B$401,"")</f>
        <v/>
      </c>
      <c r="U18" s="183"/>
    </row>
    <row r="19" spans="1:21" ht="15" x14ac:dyDescent="0.45">
      <c r="A19" s="34" t="s">
        <v>129</v>
      </c>
      <c r="B19" s="134"/>
      <c r="C19" s="134"/>
      <c r="D19" s="22"/>
      <c r="E19" s="184" cm="1">
        <f t="array" ref="E19">_xlfn.XLOOKUP(1,(ANOVA!$L$2:$L$160=E$4)*(ANOVA!$Q$2:$Q$401=E$5)*(ANOVA!$M$2:$M$401=E$3),ANOVA!$C$2:$C$401,"")</f>
        <v>47.6</v>
      </c>
      <c r="F19" s="185"/>
      <c r="G19" s="196" t="str" cm="1">
        <f t="array" ref="G19">_xlfn.XLOOKUP(1,(ANOVA!$L$2:$L$160=G$4)*(ANOVA!$Q$2:$Q$401=G$5)*(ANOVA!$M$2:$M$401=G$3),ANOVA!$C$2:$C$401,"")</f>
        <v>N.S.</v>
      </c>
      <c r="H19" s="185"/>
      <c r="I19" s="171" t="str" cm="1">
        <f t="array" ref="I19">_xlfn.XLOOKUP(1,(ANOVA!$L$2:$L$160=I$4)*(ANOVA!$Q$2:$Q$401=I$5)*(ANOVA!$M$2:$M$401=I$3),ANOVA!$C$2:$C$401,"")</f>
        <v/>
      </c>
      <c r="J19" s="172"/>
      <c r="K19" s="184" t="str" cm="1">
        <f t="array" ref="K19">_xlfn.XLOOKUP(1,(ANOVA!$L$2:$L$160=K$4)*(ANOVA!$Q$2:$Q$401=K$5)*(ANOVA!$M$2:$M$401=K$3),ANOVA!$C$2:$C$401,"")</f>
        <v>N.S.</v>
      </c>
      <c r="L19" s="185"/>
      <c r="M19" s="171" t="str" cm="1">
        <f t="array" ref="M19">_xlfn.XLOOKUP(1,(ANOVA!$L$2:$L$160=M$4)*(ANOVA!$Q$2:$Q$401=M$5)*(ANOVA!$M$2:$M$401=M$3),ANOVA!$C$2:$C$401,"")</f>
        <v>N.S.</v>
      </c>
      <c r="N19" s="172"/>
      <c r="O19" s="280" cm="1">
        <f t="array" ref="O19">_xlfn.XLOOKUP(1,(ANOVA!$L$2:$L$160=O$4)*(ANOVA!$Q$2:$Q$401=O$5)*(ANOVA!$M$2:$M$401=O$3),ANOVA!$C$2:$C$401,"")</f>
        <v>0</v>
      </c>
      <c r="P19" s="173" t="str" cm="1">
        <f t="array" ref="P19">_xlfn.XLOOKUP(1,(ANOVA!$L$2:$L$160=P$4)*(ANOVA!$Q$2:$Q$401=P$5)*(ANOVA!$M$2:$M$401=P$3),ANOVA!$C$2:$C$401,"")</f>
        <v/>
      </c>
      <c r="Q19" s="185"/>
      <c r="R19" s="173" t="str" cm="1">
        <f t="array" ref="R19">_xlfn.XLOOKUP(1,(ANOVA!$L$2:$L$160=R$4)*(ANOVA!$Q$2:$Q$401=R$5)*(ANOVA!$M$2:$M$401=R$3),ANOVA!$C$2:$C$401,"")</f>
        <v/>
      </c>
      <c r="S19" s="172"/>
      <c r="T19" s="196" t="str" cm="1">
        <f t="array" ref="T19">_xlfn.XLOOKUP(1,(ANOVA!$L$2:$L$160=T$4)*(ANOVA!$Q$2:$Q$401=T$5)*(ANOVA!$M$2:$M$401=T$3),ANOVA!$C$2:$C$401,"")</f>
        <v/>
      </c>
      <c r="U19" s="185"/>
    </row>
    <row r="20" spans="1:21" ht="12.9" thickBot="1" x14ac:dyDescent="0.35">
      <c r="A20" s="245" t="s">
        <v>130</v>
      </c>
      <c r="B20" s="246"/>
      <c r="C20" s="246"/>
      <c r="D20" s="247"/>
      <c r="E20" s="242" cm="1">
        <f t="array" ref="E20">_xlfn.XLOOKUP(1,(ANOVA!$L$2:$L$160=E$4)*(ANOVA!$Q$2:$Q$401=E$5)*(ANOVA!$M$2:$M$401=E$3),ANOVA!$D$2:$D$401,"")</f>
        <v>9.9977971461999999</v>
      </c>
      <c r="F20" s="248"/>
      <c r="G20" s="242" cm="1">
        <f t="array" ref="G20">_xlfn.XLOOKUP(1,(ANOVA!$L$2:$L$160=G$4)*(ANOVA!$Q$2:$Q$401=G$5)*(ANOVA!$M$2:$M$401=G$3),ANOVA!$D$2:$D$401,"")</f>
        <v>4.0207033848</v>
      </c>
      <c r="H20" s="248"/>
      <c r="I20" s="249" t="str" cm="1">
        <f t="array" ref="I20">_xlfn.XLOOKUP(1,(ANOVA!$L$2:$L$160=I$4)*(ANOVA!$Q$2:$Q$401=I$5)*(ANOVA!$M$2:$M$401=I$3),ANOVA!$D$2:$D$401,"")</f>
        <v/>
      </c>
      <c r="J20" s="243"/>
      <c r="K20" s="242" cm="1">
        <f t="array" ref="K20">_xlfn.XLOOKUP(1,(ANOVA!$L$2:$L$160=K$4)*(ANOVA!$Q$2:$Q$401=K$5)*(ANOVA!$M$2:$M$401=K$3),ANOVA!$D$2:$D$401,"")</f>
        <v>6.0969943287000001</v>
      </c>
      <c r="L20" s="248"/>
      <c r="M20" s="249" cm="1">
        <f t="array" ref="M20">_xlfn.XLOOKUP(1,(ANOVA!$L$2:$L$160=M$4)*(ANOVA!$Q$2:$Q$401=M$5)*(ANOVA!$M$2:$M$401=M$3),ANOVA!$D$2:$D$401,"")</f>
        <v>10.874091827999999</v>
      </c>
      <c r="N20" s="243"/>
      <c r="O20" s="281" cm="1">
        <f t="array" ref="O20">_xlfn.XLOOKUP(1,(ANOVA!$L$2:$L$160=O$4)*(ANOVA!$Q$2:$Q$401=O$5)*(ANOVA!$M$2:$M$401=O$3),ANOVA!$D$2:$D$401,"")</f>
        <v>0</v>
      </c>
      <c r="P20" s="173" t="str" cm="1">
        <f t="array" ref="P20">_xlfn.XLOOKUP(1,(ANOVA!$L$2:$L$160=P$4)*(ANOVA!$Q$2:$Q$401=P$5)*(ANOVA!$M$2:$M$401=P$3),ANOVA!$D$2:$D$401,"")</f>
        <v/>
      </c>
      <c r="Q20" s="185"/>
      <c r="R20" s="173" t="str" cm="1">
        <f t="array" ref="R20">_xlfn.XLOOKUP(1,(ANOVA!$L$2:$L$160=R$4)*(ANOVA!$Q$2:$Q$401=R$5)*(ANOVA!$M$2:$M$401=R$3),ANOVA!$D$2:$D$401,"")</f>
        <v/>
      </c>
      <c r="S20" s="172"/>
      <c r="T20" s="196" t="str" cm="1">
        <f t="array" ref="T20">_xlfn.XLOOKUP(1,(ANOVA!$L$2:$L$160=T$4)*(ANOVA!$Q$2:$Q$401=T$5)*(ANOVA!$M$2:$M$401=T$3),ANOVA!$D$2:$D$401,"")</f>
        <v/>
      </c>
      <c r="U20" s="185"/>
    </row>
    <row r="21" spans="1:21" x14ac:dyDescent="0.3">
      <c r="A21" s="6"/>
      <c r="B21" s="7"/>
      <c r="C21" s="7"/>
      <c r="D21" s="6"/>
      <c r="E21" s="68"/>
      <c r="F21" s="58"/>
      <c r="G21" s="73"/>
      <c r="H21" s="63"/>
      <c r="I21" s="74"/>
      <c r="J21" s="40"/>
      <c r="M21" s="78"/>
      <c r="N21" s="66"/>
      <c r="O21" s="10"/>
      <c r="P21" s="74"/>
      <c r="Q21" s="40"/>
      <c r="R21" s="74"/>
      <c r="S21" s="40"/>
      <c r="T21" s="74"/>
      <c r="U21" s="40"/>
    </row>
    <row r="22" spans="1:21" x14ac:dyDescent="0.3">
      <c r="A22" s="9"/>
      <c r="B22" s="7"/>
      <c r="C22" s="7"/>
      <c r="D22" s="6"/>
      <c r="E22" s="38"/>
      <c r="F22" s="39"/>
      <c r="I22" s="74"/>
      <c r="J22" s="40"/>
      <c r="K22" s="78"/>
      <c r="L22" s="66"/>
      <c r="M22" s="74"/>
      <c r="N22" s="40"/>
      <c r="O22" s="3"/>
      <c r="P22" s="74"/>
      <c r="Q22" s="40"/>
      <c r="R22" s="74"/>
      <c r="S22" s="40"/>
      <c r="T22" s="74"/>
      <c r="U22" s="40"/>
    </row>
    <row r="23" spans="1:21" ht="12.75" customHeight="1" x14ac:dyDescent="0.3">
      <c r="A23" s="9"/>
      <c r="B23" s="7"/>
      <c r="C23" s="7"/>
      <c r="D23" s="6"/>
      <c r="E23" s="38"/>
      <c r="F23" s="39"/>
      <c r="I23" s="74"/>
      <c r="J23" s="40"/>
      <c r="K23" s="79"/>
      <c r="L23" s="7"/>
      <c r="M23" s="74"/>
      <c r="N23" s="40"/>
      <c r="O23" s="3"/>
      <c r="P23" s="74"/>
      <c r="Q23" s="40"/>
      <c r="R23" s="74"/>
      <c r="S23" s="40"/>
      <c r="T23" s="74"/>
      <c r="U23" s="40"/>
    </row>
    <row r="24" spans="1:21" ht="12.75" customHeight="1" x14ac:dyDescent="0.3">
      <c r="A24" s="9"/>
      <c r="B24" s="7"/>
      <c r="C24" s="7"/>
      <c r="D24" s="6"/>
      <c r="E24" s="38"/>
      <c r="F24" s="39"/>
      <c r="I24" s="74"/>
      <c r="J24" s="40"/>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ht="12.75" customHeight="1" x14ac:dyDescent="0.3">
      <c r="A26" s="9"/>
      <c r="B26" s="7"/>
      <c r="C26" s="7"/>
      <c r="D26" s="6"/>
      <c r="E26" s="38"/>
      <c r="F26" s="39"/>
      <c r="I26" s="74"/>
      <c r="J26" s="40"/>
      <c r="M26" s="74"/>
      <c r="N26" s="40"/>
      <c r="O26" s="3"/>
      <c r="P26" s="74"/>
      <c r="Q26" s="40"/>
      <c r="R26" s="74"/>
      <c r="S26" s="40"/>
      <c r="T26" s="74"/>
      <c r="U26" s="40"/>
    </row>
    <row r="27" spans="1:21" ht="12.75" customHeight="1" x14ac:dyDescent="0.3">
      <c r="A27" s="9"/>
      <c r="B27" s="7"/>
      <c r="C27" s="7"/>
      <c r="D27" s="6"/>
      <c r="E27" s="38"/>
      <c r="F27" s="39"/>
      <c r="I27" s="74"/>
      <c r="J27" s="40"/>
      <c r="M27" s="74"/>
      <c r="N27" s="40"/>
      <c r="O27" s="3"/>
      <c r="P27" s="74"/>
      <c r="Q27" s="40"/>
      <c r="R27" s="74"/>
      <c r="S27" s="40"/>
      <c r="T27" s="74"/>
      <c r="U27" s="40"/>
    </row>
    <row r="28" spans="1:21" x14ac:dyDescent="0.3">
      <c r="A28" s="9"/>
      <c r="B28" s="7"/>
      <c r="C28" s="7"/>
      <c r="D28" s="6"/>
      <c r="E28" s="38"/>
      <c r="F28" s="39"/>
      <c r="I28" s="74"/>
      <c r="J28" s="40"/>
      <c r="M28" s="74"/>
      <c r="N28" s="40"/>
      <c r="O28" s="3"/>
      <c r="P28" s="74"/>
      <c r="Q28" s="40"/>
      <c r="R28" s="74"/>
      <c r="S28" s="40"/>
      <c r="T28" s="74"/>
      <c r="U28" s="40"/>
    </row>
    <row r="29" spans="1:21" s="1" customFormat="1" x14ac:dyDescent="0.3">
      <c r="A29" s="8"/>
      <c r="B29" s="7"/>
      <c r="C29" s="7"/>
      <c r="D29" s="6"/>
      <c r="E29" s="69"/>
      <c r="F29" s="59"/>
      <c r="H29" s="64"/>
      <c r="I29" s="74"/>
      <c r="J29" s="40"/>
      <c r="K29" s="75"/>
      <c r="L29" s="64"/>
      <c r="M29" s="75"/>
      <c r="N29" s="64"/>
      <c r="O29" s="3"/>
      <c r="P29" s="74"/>
      <c r="Q29" s="40"/>
      <c r="R29" s="74"/>
      <c r="S29" s="40"/>
      <c r="T29" s="74"/>
      <c r="U29" s="40"/>
    </row>
    <row r="30" spans="1:21" s="1" customFormat="1" x14ac:dyDescent="0.3">
      <c r="A30" s="9"/>
      <c r="B30" s="7"/>
      <c r="C30" s="7"/>
      <c r="D30" s="6"/>
      <c r="E30" s="38"/>
      <c r="F30" s="39"/>
      <c r="G30" s="75"/>
      <c r="H30" s="40"/>
      <c r="I30" s="71"/>
      <c r="J30" s="11"/>
      <c r="K30" s="74"/>
      <c r="L30" s="40"/>
      <c r="M30" s="74"/>
      <c r="N30" s="40"/>
      <c r="O30" s="3"/>
      <c r="P30" s="71"/>
      <c r="Q30" s="11"/>
      <c r="R30" s="71"/>
      <c r="S30" s="11"/>
      <c r="T30" s="71"/>
      <c r="U30" s="11"/>
    </row>
    <row r="31" spans="1:21" s="1" customFormat="1" ht="14.15" x14ac:dyDescent="0.3">
      <c r="A31" s="4"/>
      <c r="B31" s="7"/>
      <c r="C31" s="7"/>
      <c r="D31" s="6"/>
      <c r="E31" s="70"/>
      <c r="F31" s="60"/>
      <c r="G31" s="76"/>
      <c r="H31" s="65"/>
      <c r="I31" s="71"/>
      <c r="J31" s="11"/>
      <c r="K31" s="76"/>
      <c r="L31" s="65"/>
      <c r="M31" s="80"/>
      <c r="N31" s="67"/>
      <c r="O31" s="2"/>
      <c r="P31" s="71"/>
      <c r="Q31" s="11"/>
      <c r="R31" s="71"/>
      <c r="S31" s="11"/>
      <c r="T31" s="71"/>
      <c r="U31" s="11"/>
    </row>
    <row r="32" spans="1:21" s="1" customFormat="1" x14ac:dyDescent="0.3">
      <c r="A32"/>
      <c r="B32" s="46"/>
      <c r="C32" s="46"/>
      <c r="D32" s="13"/>
      <c r="E32" s="71"/>
      <c r="F32" s="11"/>
      <c r="G32" s="74"/>
      <c r="H32" s="40"/>
      <c r="I32" s="71"/>
      <c r="J32" s="11"/>
      <c r="K32" s="74"/>
      <c r="L32" s="40"/>
      <c r="M32" s="80"/>
      <c r="N32" s="67"/>
      <c r="O32" s="2"/>
      <c r="P32" s="71"/>
      <c r="Q32" s="11"/>
      <c r="R32" s="71"/>
      <c r="S32" s="11"/>
      <c r="T32" s="71"/>
      <c r="U32" s="11"/>
    </row>
    <row r="33" spans="1:21" s="1" customFormat="1" x14ac:dyDescent="0.3">
      <c r="A33"/>
      <c r="B33" s="40"/>
      <c r="C33" s="40"/>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71"/>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row r="36" spans="1:21" s="1" customFormat="1" x14ac:dyDescent="0.3">
      <c r="A36"/>
      <c r="B36" s="40"/>
      <c r="C36" s="40"/>
      <c r="E36" s="71"/>
      <c r="F36" s="11"/>
      <c r="G36" s="74"/>
      <c r="H36" s="40"/>
      <c r="I36" s="71"/>
      <c r="J36" s="11"/>
      <c r="K36" s="74"/>
      <c r="L36" s="40"/>
      <c r="M36" s="80"/>
      <c r="N36" s="67"/>
      <c r="O36" s="2"/>
      <c r="P36" s="165" t="s">
        <v>19</v>
      </c>
      <c r="Q36" s="11"/>
      <c r="R36" s="71"/>
      <c r="S36" s="11"/>
      <c r="T36" s="71"/>
      <c r="U36" s="11"/>
    </row>
    <row r="37" spans="1:21" s="1" customFormat="1" x14ac:dyDescent="0.3">
      <c r="A37"/>
      <c r="B37" s="40"/>
      <c r="C37" s="40"/>
      <c r="E37" s="71"/>
      <c r="F37" s="11"/>
      <c r="G37" s="74"/>
      <c r="H37" s="40"/>
      <c r="I37" s="71"/>
      <c r="J37" s="11"/>
      <c r="K37" s="74"/>
      <c r="L37" s="40"/>
      <c r="M37" s="80"/>
      <c r="N37" s="67"/>
      <c r="O37" s="2"/>
      <c r="P37" s="71"/>
      <c r="Q37" s="11"/>
      <c r="R37" s="71"/>
      <c r="S37" s="11"/>
      <c r="T37" s="71"/>
      <c r="U37" s="11"/>
    </row>
  </sheetData>
  <sortState xmlns:xlrd2="http://schemas.microsoft.com/office/spreadsheetml/2017/richdata2" ref="A6:U16">
    <sortCondition descending="1" ref="E6:E16"/>
  </sortState>
  <mergeCells count="9">
    <mergeCell ref="A1:U1"/>
    <mergeCell ref="E2:F2"/>
    <mergeCell ref="G2:H2"/>
    <mergeCell ref="I2:J2"/>
    <mergeCell ref="K2:L2"/>
    <mergeCell ref="M2:N2"/>
    <mergeCell ref="P2:Q2"/>
    <mergeCell ref="R2:S2"/>
    <mergeCell ref="T2:U2"/>
  </mergeCells>
  <conditionalFormatting sqref="A6:D16">
    <cfRule type="expression" dxfId="568" priority="1">
      <formula>MOD(ROW(),2)=0</formula>
    </cfRule>
  </conditionalFormatting>
  <conditionalFormatting sqref="E6:E16">
    <cfRule type="top10" dxfId="567" priority="5" percent="1" rank="25"/>
    <cfRule type="aboveAverage" dxfId="566" priority="6" stopIfTrue="1"/>
  </conditionalFormatting>
  <conditionalFormatting sqref="E6:U16">
    <cfRule type="expression" dxfId="565" priority="22">
      <formula>MOD(ROW(),2)=0</formula>
    </cfRule>
  </conditionalFormatting>
  <conditionalFormatting sqref="F6:F16 H6:H16 J6:J16 L6:L16 N6:N16 Q6:Q16 S6:S16 U6:U16">
    <cfRule type="containsText" priority="2" stopIfTrue="1" operator="containsText" text="AA">
      <formula>NOT(ISERROR(SEARCH("AA",F6)))</formula>
    </cfRule>
    <cfRule type="containsText" dxfId="564" priority="3" stopIfTrue="1" operator="containsText" text="A">
      <formula>NOT(ISERROR(SEARCH("A",F6)))</formula>
    </cfRule>
  </conditionalFormatting>
  <conditionalFormatting sqref="G6:G16">
    <cfRule type="top10" dxfId="563" priority="7" percent="1" rank="25"/>
    <cfRule type="aboveAverage" dxfId="562" priority="8" stopIfTrue="1"/>
  </conditionalFormatting>
  <conditionalFormatting sqref="I6:I16">
    <cfRule type="top10" dxfId="561" priority="9" percent="1" rank="25"/>
    <cfRule type="aboveAverage" dxfId="560" priority="10" stopIfTrue="1"/>
  </conditionalFormatting>
  <conditionalFormatting sqref="K6:K16">
    <cfRule type="top10" dxfId="559" priority="11" percent="1" rank="25"/>
    <cfRule type="aboveAverage" dxfId="558" priority="12" stopIfTrue="1"/>
  </conditionalFormatting>
  <conditionalFormatting sqref="M6:M16">
    <cfRule type="top10" dxfId="557" priority="13" percent="1" rank="25"/>
    <cfRule type="aboveAverage" dxfId="556" priority="14" stopIfTrue="1"/>
  </conditionalFormatting>
  <conditionalFormatting sqref="O6:O16">
    <cfRule type="top10" dxfId="555" priority="4" stopIfTrue="1" percent="1" rank="25"/>
    <cfRule type="aboveAverage" dxfId="554" priority="15" stopIfTrue="1"/>
  </conditionalFormatting>
  <conditionalFormatting sqref="P6:P16">
    <cfRule type="top10" dxfId="553" priority="16" stopIfTrue="1" percent="1" rank="25"/>
    <cfRule type="aboveAverage" dxfId="552" priority="17" stopIfTrue="1"/>
  </conditionalFormatting>
  <conditionalFormatting sqref="R6:R16">
    <cfRule type="top10" dxfId="551" priority="18" stopIfTrue="1" percent="1" rank="25"/>
    <cfRule type="aboveAverage" dxfId="550" priority="19" stopIfTrue="1"/>
  </conditionalFormatting>
  <conditionalFormatting sqref="T6:T16">
    <cfRule type="top10" dxfId="549" priority="20" stopIfTrue="1" percent="1" rank="25"/>
    <cfRule type="aboveAverage" dxfId="548" priority="21" stopIfTrue="1"/>
  </conditionalFormatting>
  <pageMargins left="0.5" right="0.5" top="0.5" bottom="0.5" header="0.3" footer="0.3"/>
  <pageSetup paperSize="5" scale="8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4A6FC-E4FF-4111-8563-8B10BF226C1F}">
  <sheetPr>
    <tabColor theme="6" tint="0.59999389629810485"/>
  </sheetPr>
  <dimension ref="A1:U36"/>
  <sheetViews>
    <sheetView zoomScaleNormal="100" workbookViewId="0">
      <pane ySplit="2" topLeftCell="A3" activePane="bottomLeft" state="frozen"/>
      <selection activeCell="P1" sqref="P1:U1048576"/>
      <selection pane="bottomLeft" activeCell="O17" sqref="O17:O20"/>
    </sheetView>
  </sheetViews>
  <sheetFormatPr defaultRowHeight="12.45" x14ac:dyDescent="0.3"/>
  <cols>
    <col min="1" max="1" width="30.61328125" customWidth="1"/>
    <col min="2" max="3" width="17.23046875" style="40" customWidth="1"/>
    <col min="4" max="4" width="9.84375" style="1" customWidth="1"/>
    <col min="5" max="5" width="7.5351562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355</v>
      </c>
      <c r="B1" s="292"/>
      <c r="C1" s="292"/>
      <c r="D1" s="292"/>
      <c r="E1" s="292"/>
      <c r="F1" s="292"/>
      <c r="G1" s="292"/>
      <c r="H1" s="292"/>
      <c r="I1" s="292"/>
      <c r="J1" s="292"/>
      <c r="K1" s="292"/>
      <c r="L1" s="292"/>
      <c r="M1" s="292"/>
      <c r="N1" s="292"/>
      <c r="O1" s="292"/>
      <c r="P1" s="292"/>
      <c r="Q1" s="292"/>
      <c r="R1" s="292"/>
      <c r="S1" s="292"/>
      <c r="T1" s="292"/>
      <c r="U1" s="292"/>
    </row>
    <row r="2" spans="1:21" ht="51.55" customHeight="1" thickBot="1" x14ac:dyDescent="0.35">
      <c r="A2" s="24" t="s">
        <v>95</v>
      </c>
      <c r="B2" s="133" t="s">
        <v>93</v>
      </c>
      <c r="C2" s="161" t="s">
        <v>94</v>
      </c>
      <c r="D2" s="23"/>
      <c r="E2" s="298" t="s">
        <v>42</v>
      </c>
      <c r="F2" s="299"/>
      <c r="G2" s="300" t="s">
        <v>43</v>
      </c>
      <c r="H2" s="300"/>
      <c r="I2" s="293" t="s">
        <v>66</v>
      </c>
      <c r="J2" s="294"/>
      <c r="K2" s="298" t="s">
        <v>44</v>
      </c>
      <c r="L2" s="299"/>
      <c r="M2" s="300" t="s">
        <v>45</v>
      </c>
      <c r="N2" s="300"/>
      <c r="O2" s="254" t="s">
        <v>61</v>
      </c>
      <c r="P2" s="297" t="s">
        <v>46</v>
      </c>
      <c r="Q2" s="296"/>
      <c r="R2" s="297" t="s">
        <v>47</v>
      </c>
      <c r="S2" s="297"/>
      <c r="T2" s="295" t="s">
        <v>48</v>
      </c>
      <c r="U2" s="297"/>
    </row>
    <row r="3" spans="1:21" ht="12.25" hidden="1" customHeight="1" x14ac:dyDescent="0.3">
      <c r="A3" s="223"/>
      <c r="B3" s="224"/>
      <c r="C3" s="34"/>
      <c r="D3" s="225"/>
      <c r="E3" s="226" t="s">
        <v>219</v>
      </c>
      <c r="F3" s="227"/>
      <c r="G3" s="228" t="s">
        <v>230</v>
      </c>
      <c r="H3" s="228"/>
      <c r="I3" s="226" t="s">
        <v>223</v>
      </c>
      <c r="J3" s="227"/>
      <c r="K3" s="226" t="s">
        <v>231</v>
      </c>
      <c r="L3" s="227"/>
      <c r="M3" s="228" t="s">
        <v>232</v>
      </c>
      <c r="N3" s="228"/>
      <c r="O3" s="229" t="s">
        <v>226</v>
      </c>
      <c r="P3" s="231" t="s">
        <v>227</v>
      </c>
      <c r="Q3" s="230"/>
      <c r="R3" s="231" t="s">
        <v>228</v>
      </c>
      <c r="S3" s="231"/>
      <c r="T3" s="229" t="s">
        <v>229</v>
      </c>
      <c r="U3" s="231"/>
    </row>
    <row r="4" spans="1:21" ht="12.25" hidden="1" customHeight="1" x14ac:dyDescent="0.3">
      <c r="A4" s="223"/>
      <c r="B4" s="224"/>
      <c r="C4" s="34"/>
      <c r="D4" s="225"/>
      <c r="E4" s="226" t="s">
        <v>150</v>
      </c>
      <c r="F4" s="227"/>
      <c r="G4" s="226" t="s">
        <v>150</v>
      </c>
      <c r="H4" s="228"/>
      <c r="I4" s="226" t="s">
        <v>150</v>
      </c>
      <c r="J4" s="227"/>
      <c r="K4" s="226" t="s">
        <v>150</v>
      </c>
      <c r="L4" s="227"/>
      <c r="M4" s="226" t="s">
        <v>150</v>
      </c>
      <c r="N4" s="228"/>
      <c r="O4" s="226" t="s">
        <v>150</v>
      </c>
      <c r="P4" s="228" t="s">
        <v>100</v>
      </c>
      <c r="Q4" s="230"/>
      <c r="R4" s="226" t="s">
        <v>100</v>
      </c>
      <c r="S4" s="231"/>
      <c r="T4" s="226" t="s">
        <v>100</v>
      </c>
      <c r="U4" s="231"/>
    </row>
    <row r="5" spans="1:21" ht="12.25" hidden="1" customHeight="1" x14ac:dyDescent="0.3">
      <c r="A5" s="223"/>
      <c r="B5" s="224"/>
      <c r="C5" s="34"/>
      <c r="D5" s="225"/>
      <c r="E5" s="226" t="s">
        <v>221</v>
      </c>
      <c r="F5" s="227"/>
      <c r="G5" s="226" t="s">
        <v>221</v>
      </c>
      <c r="H5" s="228"/>
      <c r="I5" s="226" t="s">
        <v>221</v>
      </c>
      <c r="J5" s="227"/>
      <c r="K5" s="226" t="s">
        <v>221</v>
      </c>
      <c r="L5" s="227"/>
      <c r="M5" s="226" t="s">
        <v>221</v>
      </c>
      <c r="N5" s="228"/>
      <c r="O5" s="226" t="s">
        <v>221</v>
      </c>
      <c r="P5" s="228" t="s">
        <v>221</v>
      </c>
      <c r="Q5" s="230"/>
      <c r="R5" s="226" t="s">
        <v>221</v>
      </c>
      <c r="S5" s="231"/>
      <c r="T5" s="226" t="s">
        <v>221</v>
      </c>
      <c r="U5" s="231"/>
    </row>
    <row r="6" spans="1:21" ht="12.9" thickTop="1" x14ac:dyDescent="0.3">
      <c r="A6" s="100" t="str">
        <f t="shared" ref="A6:A16" si="0">VLOOKUP(D6,VL_2020,2,FALSE)</f>
        <v>Innvictis A0904TRIB</v>
      </c>
      <c r="B6" s="140" t="str">
        <f t="shared" ref="B6:B16" si="1">VLOOKUP(D6,VL_2020,3,FALSE)</f>
        <v>RR</v>
      </c>
      <c r="C6" s="140" t="str">
        <f t="shared" ref="C6:C16" si="2">VLOOKUP(D6,VL_2020,4,FALSE)</f>
        <v>TRE</v>
      </c>
      <c r="D6" s="272" t="s">
        <v>284</v>
      </c>
      <c r="E6" s="178" cm="1">
        <f t="array" ref="E6">_xlfn.XLOOKUP(1,(LSM!$A$2:$A$370=E$4)*(LSM!$T$2:$T$370=E$5)*(LSM!$B$2:$B$370=$D6),LSM!$C$2:$C$370,"")</f>
        <v>277.02</v>
      </c>
      <c r="F6" s="175" t="str" cm="1">
        <f t="array" ref="F6">_xlfn.XLOOKUP(1,(LSM!$A$2:$A$370=E$4)*(LSM!$T$2:$T$370=E$5)*(LSM!$B$2:$B$370=$D6),LSM!$D$2:$D$370,"")</f>
        <v>A</v>
      </c>
      <c r="G6" s="164" cm="1">
        <f t="array" ref="G6">_xlfn.XLOOKUP(1,(LSM!$A$2:$A$370=G$4)*(LSM!$T$2:$T$370=G$5)*(LSM!$B$2:$B$370=$D6),LSM!$E$2:$E$370,"")</f>
        <v>18.600000000000001</v>
      </c>
      <c r="H6" s="61" t="str" cm="1">
        <f t="array" ref="H6">_xlfn.XLOOKUP(1,(LSM!$A$2:$A$370=G$4)*(LSM!$T$2:$T$370=G$5)*(LSM!$B$2:$B$370=$D6),LSM!$F$2:$F$370,"")</f>
        <v>DE</v>
      </c>
      <c r="I6" s="178" cm="1">
        <f t="array" ref="I6">_xlfn.XLOOKUP(1,(LSM!$A$2:$A$370=I$4)*(LSM!$T$2:$T$370=I$5)*(LSM!$B$2:$B$370=$D6),LSM!$L$2:$L$370,"")</f>
        <v>58.2</v>
      </c>
      <c r="J6" s="175" t="str" cm="1">
        <f t="array" ref="J6">_xlfn.XLOOKUP(1,(LSM!$A$2:$A$370=I$4)*(LSM!$T$2:$T$370=I$5)*(LSM!$B$2:$B$370=$D6),LSM!$M$2:$M$370,"")</f>
        <v>B-D</v>
      </c>
      <c r="K6" s="178" cm="1">
        <f t="array" ref="K6">_xlfn.XLOOKUP(1,(LSM!$A$2:$A$370=K$4)*(LSM!$T$2:$T$370=K$5)*(LSM!$B$2:$B$370=$D6),LSM!$G$2:$G$370,"")</f>
        <v>107.67</v>
      </c>
      <c r="L6" s="175" t="str" cm="1">
        <f t="array" ref="L6">_xlfn.XLOOKUP(1,(LSM!$A$2:$A$370=K$4)*(LSM!$T$2:$T$370=K$5)*(LSM!$B$2:$B$370=$D6),LSM!$H$2:$H$370,"")</f>
        <v>A</v>
      </c>
      <c r="M6" s="178" cm="1">
        <f t="array" ref="M6">_xlfn.XLOOKUP(1,(LSM!$A$2:$A$370=M$4)*(LSM!$T$2:$T$370=M$5)*(LSM!$B$2:$B$370=$D6),LSM!$I$2:$I$370,"")</f>
        <v>44</v>
      </c>
      <c r="N6" s="61" t="str" cm="1">
        <f t="array" ref="N6">_xlfn.XLOOKUP(1,(LSM!$A$2:$A$370=M$4)*(LSM!$T$2:$T$370=M$5)*(LSM!$B$2:$B$370=$D6),LSM!$J$2:$J$370,"")</f>
        <v>A</v>
      </c>
      <c r="O6" s="178" cm="1">
        <f t="array" ref="O6">_xlfn.XLOOKUP(1,(LSM!$A$2:$A$370=O$4)*(LSM!$T$2:$T$370=O$5)*(LSM!$B$2:$B$370=$D6),LSM!$K$2:$K$370,"")</f>
        <v>0</v>
      </c>
      <c r="P6" s="259" cm="1">
        <f t="array" ref="P6">_xlfn.XLOOKUP(1,(LSM!$A$2:$A$370=P$4)*(LSM!$T$2:$T$370=P$5)*(LSM!$B$2:$B$370=$D6),LSM!$N$2:$N$370,"")</f>
        <v>0</v>
      </c>
      <c r="Q6" s="175" cm="1">
        <f t="array" ref="Q6">_xlfn.XLOOKUP(1,(LSM!$A$2:$A$370=P$4)*(LSM!$T$2:$T$370=P$5)*(LSM!$B$2:$B$370=$D6),LSM!$O$2:$O$370,"")</f>
        <v>0</v>
      </c>
      <c r="R6" s="162" cm="1">
        <f t="array" ref="R6">_xlfn.XLOOKUP(1,(LSM!$A$2:$A$370=R$4)*(LSM!$T$2:$T$370=R$5)*(LSM!$B$2:$B$370=$D6),LSM!$P$2:$P$370,"")</f>
        <v>0</v>
      </c>
      <c r="S6" s="61" cm="1">
        <f t="array" ref="S6">_xlfn.XLOOKUP(1,(LSM!$A$2:$A$370=R$4)*(LSM!$T$2:$T$370=R$5)*(LSM!$B$2:$B$370=$D6),LSM!$Q$2:$Q$370,"")</f>
        <v>0</v>
      </c>
      <c r="T6" s="162" cm="1">
        <f t="array" ref="T6">_xlfn.XLOOKUP(1,(LSM!$A$2:$A$370=T$4)*(LSM!$T$2:$T$370=T$5)*(LSM!$B$2:$B$370=$D6),LSM!$R$2:$R$370,"")</f>
        <v>0</v>
      </c>
      <c r="U6" s="61" cm="1">
        <f t="array" ref="U6">_xlfn.XLOOKUP(1,(LSM!$A$2:$A$370=T$4)*(LSM!$T$2:$T$370=T$5)*(LSM!$B$2:$B$370=$D6),LSM!$S$2:$S$370,"")</f>
        <v>0</v>
      </c>
    </row>
    <row r="7" spans="1:21" x14ac:dyDescent="0.3">
      <c r="A7" s="31" t="str">
        <f t="shared" si="0"/>
        <v>Dekalb DKC 112-12RIB</v>
      </c>
      <c r="B7" s="131" t="str">
        <f t="shared" si="1"/>
        <v>RR</v>
      </c>
      <c r="C7" s="131" t="str">
        <f t="shared" si="2"/>
        <v>TRE</v>
      </c>
      <c r="D7" s="273" t="s">
        <v>282</v>
      </c>
      <c r="E7" s="178" cm="1">
        <f t="array" ref="E7">_xlfn.XLOOKUP(1,(LSM!$A$2:$A$370=E$4)*(LSM!$T$2:$T$370=E$5)*(LSM!$B$2:$B$370=$D7),LSM!$C$2:$C$370,"")</f>
        <v>276.33</v>
      </c>
      <c r="F7" s="179" t="str" cm="1">
        <f t="array" ref="F7">_xlfn.XLOOKUP(1,(LSM!$A$2:$A$370=E$4)*(LSM!$T$2:$T$370=E$5)*(LSM!$B$2:$B$370=$D7),LSM!$D$2:$D$370,"")</f>
        <v>A</v>
      </c>
      <c r="G7" s="164" cm="1">
        <f t="array" ref="G7">_xlfn.XLOOKUP(1,(LSM!$A$2:$A$370=G$4)*(LSM!$T$2:$T$370=G$5)*(LSM!$B$2:$B$370=$D7),LSM!$E$2:$E$370,"")</f>
        <v>20.633299999999998</v>
      </c>
      <c r="H7" s="167" t="str" cm="1">
        <f t="array" ref="H7">_xlfn.XLOOKUP(1,(LSM!$A$2:$A$370=G$4)*(LSM!$T$2:$T$370=G$5)*(LSM!$B$2:$B$370=$D7),LSM!$F$2:$F$370,"")</f>
        <v>BC</v>
      </c>
      <c r="I7" s="178" cm="1">
        <f t="array" ref="I7">_xlfn.XLOOKUP(1,(LSM!$A$2:$A$370=I$4)*(LSM!$T$2:$T$370=I$5)*(LSM!$B$2:$B$370=$D7),LSM!$L$2:$L$370,"")</f>
        <v>57.7</v>
      </c>
      <c r="J7" s="179" t="str" cm="1">
        <f t="array" ref="J7">_xlfn.XLOOKUP(1,(LSM!$A$2:$A$370=I$4)*(LSM!$T$2:$T$370=I$5)*(LSM!$B$2:$B$370=$D7),LSM!$M$2:$M$370,"")</f>
        <v>B-D</v>
      </c>
      <c r="K7" s="178" cm="1">
        <f t="array" ref="K7">_xlfn.XLOOKUP(1,(LSM!$A$2:$A$370=K$4)*(LSM!$T$2:$T$370=K$5)*(LSM!$B$2:$B$370=$D7),LSM!$G$2:$G$370,"")</f>
        <v>111</v>
      </c>
      <c r="L7" s="179" t="str" cm="1">
        <f t="array" ref="L7">_xlfn.XLOOKUP(1,(LSM!$A$2:$A$370=K$4)*(LSM!$T$2:$T$370=K$5)*(LSM!$B$2:$B$370=$D7),LSM!$H$2:$H$370,"")</f>
        <v>A</v>
      </c>
      <c r="M7" s="178" cm="1">
        <f t="array" ref="M7">_xlfn.XLOOKUP(1,(LSM!$A$2:$A$370=M$4)*(LSM!$T$2:$T$370=M$5)*(LSM!$B$2:$B$370=$D7),LSM!$I$2:$I$370,"")</f>
        <v>43.333300000000001</v>
      </c>
      <c r="N7" s="167" t="str" cm="1">
        <f t="array" ref="N7">_xlfn.XLOOKUP(1,(LSM!$A$2:$A$370=M$4)*(LSM!$T$2:$T$370=M$5)*(LSM!$B$2:$B$370=$D7),LSM!$J$2:$J$370,"")</f>
        <v>A</v>
      </c>
      <c r="O7" s="178" cm="1">
        <f t="array" ref="O7">_xlfn.XLOOKUP(1,(LSM!$A$2:$A$370=O$4)*(LSM!$T$2:$T$370=O$5)*(LSM!$B$2:$B$370=$D7),LSM!$K$2:$K$370,"")</f>
        <v>0</v>
      </c>
      <c r="P7" s="253" cm="1">
        <f t="array" ref="P7">_xlfn.XLOOKUP(1,(LSM!$A$2:$A$370=P$4)*(LSM!$T$2:$T$370=P$5)*(LSM!$B$2:$B$370=$D7),LSM!$N$2:$N$370,"")</f>
        <v>0</v>
      </c>
      <c r="Q7" s="179" cm="1">
        <f t="array" ref="Q7">_xlfn.XLOOKUP(1,(LSM!$A$2:$A$370=P$4)*(LSM!$T$2:$T$370=P$5)*(LSM!$B$2:$B$370=$D7),LSM!$O$2:$O$370,"")</f>
        <v>0</v>
      </c>
      <c r="R7" s="164" cm="1">
        <f t="array" ref="R7">_xlfn.XLOOKUP(1,(LSM!$A$2:$A$370=R$4)*(LSM!$T$2:$T$370=R$5)*(LSM!$B$2:$B$370=$D7),LSM!$P$2:$P$370,"")</f>
        <v>0</v>
      </c>
      <c r="S7" s="167" cm="1">
        <f t="array" ref="S7">_xlfn.XLOOKUP(1,(LSM!$A$2:$A$370=R$4)*(LSM!$T$2:$T$370=R$5)*(LSM!$B$2:$B$370=$D7),LSM!$Q$2:$Q$370,"")</f>
        <v>0</v>
      </c>
      <c r="T7" s="164" cm="1">
        <f t="array" ref="T7">_xlfn.XLOOKUP(1,(LSM!$A$2:$A$370=T$4)*(LSM!$T$2:$T$370=T$5)*(LSM!$B$2:$B$370=$D7),LSM!$R$2:$R$370,"")</f>
        <v>0</v>
      </c>
      <c r="U7" s="167" cm="1">
        <f t="array" ref="U7">_xlfn.XLOOKUP(1,(LSM!$A$2:$A$370=T$4)*(LSM!$T$2:$T$370=T$5)*(LSM!$B$2:$B$370=$D7),LSM!$S$2:$S$370,"")</f>
        <v>0</v>
      </c>
    </row>
    <row r="8" spans="1:21" x14ac:dyDescent="0.3">
      <c r="A8" s="31" t="str">
        <f t="shared" si="0"/>
        <v>Revere 113-T73</v>
      </c>
      <c r="B8" s="131" t="str">
        <f t="shared" si="1"/>
        <v>RR</v>
      </c>
      <c r="C8" s="131" t="str">
        <f t="shared" si="2"/>
        <v>TRE</v>
      </c>
      <c r="D8" s="273" t="s">
        <v>287</v>
      </c>
      <c r="E8" s="178" cm="1">
        <f t="array" ref="E8">_xlfn.XLOOKUP(1,(LSM!$A$2:$A$370=E$4)*(LSM!$T$2:$T$370=E$5)*(LSM!$B$2:$B$370=$D8),LSM!$C$2:$C$370,"")</f>
        <v>273.63</v>
      </c>
      <c r="F8" s="177" t="str" cm="1">
        <f t="array" ref="F8">_xlfn.XLOOKUP(1,(LSM!$A$2:$A$370=E$4)*(LSM!$T$2:$T$370=E$5)*(LSM!$B$2:$B$370=$D8),LSM!$D$2:$D$370,"")</f>
        <v>A</v>
      </c>
      <c r="G8" s="164" cm="1">
        <f t="array" ref="G8">_xlfn.XLOOKUP(1,(LSM!$A$2:$A$370=G$4)*(LSM!$T$2:$T$370=G$5)*(LSM!$B$2:$B$370=$D8),LSM!$E$2:$E$370,"")</f>
        <v>20.333300000000001</v>
      </c>
      <c r="H8" s="56" t="str" cm="1">
        <f t="array" ref="H8">_xlfn.XLOOKUP(1,(LSM!$A$2:$A$370=G$4)*(LSM!$T$2:$T$370=G$5)*(LSM!$B$2:$B$370=$D8),LSM!$F$2:$F$370,"")</f>
        <v>B-D</v>
      </c>
      <c r="I8" s="178" cm="1">
        <f t="array" ref="I8">_xlfn.XLOOKUP(1,(LSM!$A$2:$A$370=I$4)*(LSM!$T$2:$T$370=I$5)*(LSM!$B$2:$B$370=$D8),LSM!$L$2:$L$370,"")</f>
        <v>56.7</v>
      </c>
      <c r="J8" s="177" t="str" cm="1">
        <f t="array" ref="J8">_xlfn.XLOOKUP(1,(LSM!$A$2:$A$370=I$4)*(LSM!$T$2:$T$370=I$5)*(LSM!$B$2:$B$370=$D8),LSM!$M$2:$M$370,"")</f>
        <v>DE</v>
      </c>
      <c r="K8" s="178" cm="1">
        <f t="array" ref="K8">_xlfn.XLOOKUP(1,(LSM!$A$2:$A$370=K$4)*(LSM!$T$2:$T$370=K$5)*(LSM!$B$2:$B$370=$D8),LSM!$G$2:$G$370,"")</f>
        <v>112.67</v>
      </c>
      <c r="L8" s="177" t="str" cm="1">
        <f t="array" ref="L8">_xlfn.XLOOKUP(1,(LSM!$A$2:$A$370=K$4)*(LSM!$T$2:$T$370=K$5)*(LSM!$B$2:$B$370=$D8),LSM!$H$2:$H$370,"")</f>
        <v>A</v>
      </c>
      <c r="M8" s="178" cm="1">
        <f t="array" ref="M8">_xlfn.XLOOKUP(1,(LSM!$A$2:$A$370=M$4)*(LSM!$T$2:$T$370=M$5)*(LSM!$B$2:$B$370=$D8),LSM!$I$2:$I$370,"")</f>
        <v>43.666699999999999</v>
      </c>
      <c r="N8" s="56" t="str" cm="1">
        <f t="array" ref="N8">_xlfn.XLOOKUP(1,(LSM!$A$2:$A$370=M$4)*(LSM!$T$2:$T$370=M$5)*(LSM!$B$2:$B$370=$D8),LSM!$J$2:$J$370,"")</f>
        <v>A</v>
      </c>
      <c r="O8" s="178" cm="1">
        <f t="array" ref="O8">_xlfn.XLOOKUP(1,(LSM!$A$2:$A$370=O$4)*(LSM!$T$2:$T$370=O$5)*(LSM!$B$2:$B$370=$D8),LSM!$K$2:$K$370,"")</f>
        <v>0</v>
      </c>
      <c r="P8" s="252" cm="1">
        <f t="array" ref="P8">_xlfn.XLOOKUP(1,(LSM!$A$2:$A$370=P$4)*(LSM!$T$2:$T$370=P$5)*(LSM!$B$2:$B$370=$D8),LSM!$N$2:$N$370,"")</f>
        <v>0</v>
      </c>
      <c r="Q8" s="177" cm="1">
        <f t="array" ref="Q8">_xlfn.XLOOKUP(1,(LSM!$A$2:$A$370=P$4)*(LSM!$T$2:$T$370=P$5)*(LSM!$B$2:$B$370=$D8),LSM!$O$2:$O$370,"")</f>
        <v>0</v>
      </c>
      <c r="R8" s="163" cm="1">
        <f t="array" ref="R8">_xlfn.XLOOKUP(1,(LSM!$A$2:$A$370=R$4)*(LSM!$T$2:$T$370=R$5)*(LSM!$B$2:$B$370=$D8),LSM!$P$2:$P$370,"")</f>
        <v>0</v>
      </c>
      <c r="S8" s="56" cm="1">
        <f t="array" ref="S8">_xlfn.XLOOKUP(1,(LSM!$A$2:$A$370=R$4)*(LSM!$T$2:$T$370=R$5)*(LSM!$B$2:$B$370=$D8),LSM!$Q$2:$Q$370,"")</f>
        <v>0</v>
      </c>
      <c r="T8" s="163" cm="1">
        <f t="array" ref="T8">_xlfn.XLOOKUP(1,(LSM!$A$2:$A$370=T$4)*(LSM!$T$2:$T$370=T$5)*(LSM!$B$2:$B$370=$D8),LSM!$R$2:$R$370,"")</f>
        <v>0</v>
      </c>
      <c r="U8" s="56" cm="1">
        <f t="array" ref="U8">_xlfn.XLOOKUP(1,(LSM!$A$2:$A$370=T$4)*(LSM!$T$2:$T$370=T$5)*(LSM!$B$2:$B$370=$D8),LSM!$S$2:$S$370,"")</f>
        <v>0</v>
      </c>
    </row>
    <row r="9" spans="1:21" x14ac:dyDescent="0.3">
      <c r="A9" s="31" t="str">
        <f t="shared" si="0"/>
        <v>Innvictis A1254T</v>
      </c>
      <c r="B9" s="131" t="str">
        <f t="shared" si="1"/>
        <v>RR</v>
      </c>
      <c r="C9" s="131" t="str">
        <f t="shared" si="2"/>
        <v>TRE</v>
      </c>
      <c r="D9" s="273" t="s">
        <v>189</v>
      </c>
      <c r="E9" s="178" cm="1">
        <f t="array" ref="E9">_xlfn.XLOOKUP(1,(LSM!$A$2:$A$370=E$4)*(LSM!$T$2:$T$370=E$5)*(LSM!$B$2:$B$370=$D9),LSM!$C$2:$C$370,"")</f>
        <v>270.25</v>
      </c>
      <c r="F9" s="179" t="str" cm="1">
        <f t="array" ref="F9">_xlfn.XLOOKUP(1,(LSM!$A$2:$A$370=E$4)*(LSM!$T$2:$T$370=E$5)*(LSM!$B$2:$B$370=$D9),LSM!$D$2:$D$370,"")</f>
        <v>A</v>
      </c>
      <c r="G9" s="164" cm="1">
        <f t="array" ref="G9">_xlfn.XLOOKUP(1,(LSM!$A$2:$A$370=G$4)*(LSM!$T$2:$T$370=G$5)*(LSM!$B$2:$B$370=$D9),LSM!$E$2:$E$370,"")</f>
        <v>21.366700000000002</v>
      </c>
      <c r="H9" s="167" t="str" cm="1">
        <f t="array" ref="H9">_xlfn.XLOOKUP(1,(LSM!$A$2:$A$370=G$4)*(LSM!$T$2:$T$370=G$5)*(LSM!$B$2:$B$370=$D9),LSM!$F$2:$F$370,"")</f>
        <v>B</v>
      </c>
      <c r="I9" s="178" cm="1">
        <f t="array" ref="I9">_xlfn.XLOOKUP(1,(LSM!$A$2:$A$370=I$4)*(LSM!$T$2:$T$370=I$5)*(LSM!$B$2:$B$370=$D9),LSM!$L$2:$L$370,"")</f>
        <v>54.333300000000001</v>
      </c>
      <c r="J9" s="179" t="str" cm="1">
        <f t="array" ref="J9">_xlfn.XLOOKUP(1,(LSM!$A$2:$A$370=I$4)*(LSM!$T$2:$T$370=I$5)*(LSM!$B$2:$B$370=$D9),LSM!$M$2:$M$370,"")</f>
        <v>F</v>
      </c>
      <c r="K9" s="178" cm="1">
        <f t="array" ref="K9">_xlfn.XLOOKUP(1,(LSM!$A$2:$A$370=K$4)*(LSM!$T$2:$T$370=K$5)*(LSM!$B$2:$B$370=$D9),LSM!$G$2:$G$370,"")</f>
        <v>111</v>
      </c>
      <c r="L9" s="179" t="str" cm="1">
        <f t="array" ref="L9">_xlfn.XLOOKUP(1,(LSM!$A$2:$A$370=K$4)*(LSM!$T$2:$T$370=K$5)*(LSM!$B$2:$B$370=$D9),LSM!$H$2:$H$370,"")</f>
        <v>A</v>
      </c>
      <c r="M9" s="178" cm="1">
        <f t="array" ref="M9">_xlfn.XLOOKUP(1,(LSM!$A$2:$A$370=M$4)*(LSM!$T$2:$T$370=M$5)*(LSM!$B$2:$B$370=$D9),LSM!$I$2:$I$370,"")</f>
        <v>44.666699999999999</v>
      </c>
      <c r="N9" s="167" t="str" cm="1">
        <f t="array" ref="N9">_xlfn.XLOOKUP(1,(LSM!$A$2:$A$370=M$4)*(LSM!$T$2:$T$370=M$5)*(LSM!$B$2:$B$370=$D9),LSM!$J$2:$J$370,"")</f>
        <v>A</v>
      </c>
      <c r="O9" s="178" cm="1">
        <f t="array" ref="O9">_xlfn.XLOOKUP(1,(LSM!$A$2:$A$370=O$4)*(LSM!$T$2:$T$370=O$5)*(LSM!$B$2:$B$370=$D9),LSM!$K$2:$K$370,"")</f>
        <v>0</v>
      </c>
      <c r="P9" s="253" cm="1">
        <f t="array" ref="P9">_xlfn.XLOOKUP(1,(LSM!$A$2:$A$370=P$4)*(LSM!$T$2:$T$370=P$5)*(LSM!$B$2:$B$370=$D9),LSM!$N$2:$N$370,"")</f>
        <v>0</v>
      </c>
      <c r="Q9" s="179" cm="1">
        <f t="array" ref="Q9">_xlfn.XLOOKUP(1,(LSM!$A$2:$A$370=P$4)*(LSM!$T$2:$T$370=P$5)*(LSM!$B$2:$B$370=$D9),LSM!$O$2:$O$370,"")</f>
        <v>0</v>
      </c>
      <c r="R9" s="164" cm="1">
        <f t="array" ref="R9">_xlfn.XLOOKUP(1,(LSM!$A$2:$A$370=R$4)*(LSM!$T$2:$T$370=R$5)*(LSM!$B$2:$B$370=$D9),LSM!$P$2:$P$370,"")</f>
        <v>0</v>
      </c>
      <c r="S9" s="167" cm="1">
        <f t="array" ref="S9">_xlfn.XLOOKUP(1,(LSM!$A$2:$A$370=R$4)*(LSM!$T$2:$T$370=R$5)*(LSM!$B$2:$B$370=$D9),LSM!$Q$2:$Q$370,"")</f>
        <v>0</v>
      </c>
      <c r="T9" s="164" cm="1">
        <f t="array" ref="T9">_xlfn.XLOOKUP(1,(LSM!$A$2:$A$370=T$4)*(LSM!$T$2:$T$370=T$5)*(LSM!$B$2:$B$370=$D9),LSM!$R$2:$R$370,"")</f>
        <v>0</v>
      </c>
      <c r="U9" s="167" cm="1">
        <f t="array" ref="U9">_xlfn.XLOOKUP(1,(LSM!$A$2:$A$370=T$4)*(LSM!$T$2:$T$370=T$5)*(LSM!$B$2:$B$370=$D9),LSM!$S$2:$S$370,"")</f>
        <v>0</v>
      </c>
    </row>
    <row r="10" spans="1:21" x14ac:dyDescent="0.3">
      <c r="A10" s="101" t="str">
        <f t="shared" si="0"/>
        <v>Innvictis A1312VT2P</v>
      </c>
      <c r="B10" s="132" t="str">
        <f t="shared" si="1"/>
        <v>RR</v>
      </c>
      <c r="C10" s="132" t="str">
        <f t="shared" si="2"/>
        <v>VT2P</v>
      </c>
      <c r="D10" s="273" t="s">
        <v>132</v>
      </c>
      <c r="E10" s="178" cm="1">
        <f t="array" ref="E10">_xlfn.XLOOKUP(1,(LSM!$A$2:$A$370=E$4)*(LSM!$T$2:$T$370=E$5)*(LSM!$B$2:$B$370=$D10),LSM!$C$2:$C$370,"")</f>
        <v>269.95999999999998</v>
      </c>
      <c r="F10" s="177" t="str" cm="1">
        <f t="array" ref="F10">_xlfn.XLOOKUP(1,(LSM!$A$2:$A$370=E$4)*(LSM!$T$2:$T$370=E$5)*(LSM!$B$2:$B$370=$D10),LSM!$D$2:$D$370,"")</f>
        <v>A</v>
      </c>
      <c r="G10" s="164" cm="1">
        <f t="array" ref="G10">_xlfn.XLOOKUP(1,(LSM!$A$2:$A$370=G$4)*(LSM!$T$2:$T$370=G$5)*(LSM!$B$2:$B$370=$D10),LSM!$E$2:$E$370,"")</f>
        <v>21.533300000000001</v>
      </c>
      <c r="H10" s="56" t="str" cm="1">
        <f t="array" ref="H10">_xlfn.XLOOKUP(1,(LSM!$A$2:$A$370=G$4)*(LSM!$T$2:$T$370=G$5)*(LSM!$B$2:$B$370=$D10),LSM!$F$2:$F$370,"")</f>
        <v>B</v>
      </c>
      <c r="I10" s="178" cm="1">
        <f t="array" ref="I10">_xlfn.XLOOKUP(1,(LSM!$A$2:$A$370=I$4)*(LSM!$T$2:$T$370=I$5)*(LSM!$B$2:$B$370=$D10),LSM!$L$2:$L$370,"")</f>
        <v>55.466700000000003</v>
      </c>
      <c r="J10" s="177" t="str" cm="1">
        <f t="array" ref="J10">_xlfn.XLOOKUP(1,(LSM!$A$2:$A$370=I$4)*(LSM!$T$2:$T$370=I$5)*(LSM!$B$2:$B$370=$D10),LSM!$M$2:$M$370,"")</f>
        <v>EF</v>
      </c>
      <c r="K10" s="178" cm="1">
        <f t="array" ref="K10">_xlfn.XLOOKUP(1,(LSM!$A$2:$A$370=K$4)*(LSM!$T$2:$T$370=K$5)*(LSM!$B$2:$B$370=$D10),LSM!$G$2:$G$370,"")</f>
        <v>107</v>
      </c>
      <c r="L10" s="177" t="str" cm="1">
        <f t="array" ref="L10">_xlfn.XLOOKUP(1,(LSM!$A$2:$A$370=K$4)*(LSM!$T$2:$T$370=K$5)*(LSM!$B$2:$B$370=$D10),LSM!$H$2:$H$370,"")</f>
        <v>A</v>
      </c>
      <c r="M10" s="178" cm="1">
        <f t="array" ref="M10">_xlfn.XLOOKUP(1,(LSM!$A$2:$A$370=M$4)*(LSM!$T$2:$T$370=M$5)*(LSM!$B$2:$B$370=$D10),LSM!$I$2:$I$370,"")</f>
        <v>45.333300000000001</v>
      </c>
      <c r="N10" s="56" t="str" cm="1">
        <f t="array" ref="N10">_xlfn.XLOOKUP(1,(LSM!$A$2:$A$370=M$4)*(LSM!$T$2:$T$370=M$5)*(LSM!$B$2:$B$370=$D10),LSM!$J$2:$J$370,"")</f>
        <v>A</v>
      </c>
      <c r="O10" s="178" cm="1">
        <f t="array" ref="O10">_xlfn.XLOOKUP(1,(LSM!$A$2:$A$370=O$4)*(LSM!$T$2:$T$370=O$5)*(LSM!$B$2:$B$370=$D10),LSM!$K$2:$K$370,"")</f>
        <v>0</v>
      </c>
      <c r="P10" s="252" cm="1">
        <f t="array" ref="P10">_xlfn.XLOOKUP(1,(LSM!$A$2:$A$370=P$4)*(LSM!$T$2:$T$370=P$5)*(LSM!$B$2:$B$370=$D10),LSM!$N$2:$N$370,"")</f>
        <v>0</v>
      </c>
      <c r="Q10" s="177" cm="1">
        <f t="array" ref="Q10">_xlfn.XLOOKUP(1,(LSM!$A$2:$A$370=P$4)*(LSM!$T$2:$T$370=P$5)*(LSM!$B$2:$B$370=$D10),LSM!$O$2:$O$370,"")</f>
        <v>0</v>
      </c>
      <c r="R10" s="163" cm="1">
        <f t="array" ref="R10">_xlfn.XLOOKUP(1,(LSM!$A$2:$A$370=R$4)*(LSM!$T$2:$T$370=R$5)*(LSM!$B$2:$B$370=$D10),LSM!$P$2:$P$370,"")</f>
        <v>0</v>
      </c>
      <c r="S10" s="56" cm="1">
        <f t="array" ref="S10">_xlfn.XLOOKUP(1,(LSM!$A$2:$A$370=R$4)*(LSM!$T$2:$T$370=R$5)*(LSM!$B$2:$B$370=$D10),LSM!$Q$2:$Q$370,"")</f>
        <v>0</v>
      </c>
      <c r="T10" s="163" cm="1">
        <f t="array" ref="T10">_xlfn.XLOOKUP(1,(LSM!$A$2:$A$370=T$4)*(LSM!$T$2:$T$370=T$5)*(LSM!$B$2:$B$370=$D10),LSM!$R$2:$R$370,"")</f>
        <v>0</v>
      </c>
      <c r="U10" s="56" cm="1">
        <f t="array" ref="U10">_xlfn.XLOOKUP(1,(LSM!$A$2:$A$370=T$4)*(LSM!$T$2:$T$370=T$5)*(LSM!$B$2:$B$370=$D10),LSM!$S$2:$S$370,"")</f>
        <v>0</v>
      </c>
    </row>
    <row r="11" spans="1:21" x14ac:dyDescent="0.3">
      <c r="A11" s="31" t="str">
        <f t="shared" si="0"/>
        <v>Revere 110-T50</v>
      </c>
      <c r="B11" s="131" t="str">
        <f t="shared" si="1"/>
        <v>RR</v>
      </c>
      <c r="C11" s="131" t="str">
        <f t="shared" si="2"/>
        <v>TRE</v>
      </c>
      <c r="D11" s="273" t="s">
        <v>286</v>
      </c>
      <c r="E11" s="178" cm="1">
        <f t="array" ref="E11">_xlfn.XLOOKUP(1,(LSM!$A$2:$A$370=E$4)*(LSM!$T$2:$T$370=E$5)*(LSM!$B$2:$B$370=$D11),LSM!$C$2:$C$370,"")</f>
        <v>264</v>
      </c>
      <c r="F11" s="179" t="str" cm="1">
        <f t="array" ref="F11">_xlfn.XLOOKUP(1,(LSM!$A$2:$A$370=E$4)*(LSM!$T$2:$T$370=E$5)*(LSM!$B$2:$B$370=$D11),LSM!$D$2:$D$370,"")</f>
        <v>A</v>
      </c>
      <c r="G11" s="164" cm="1">
        <f t="array" ref="G11">_xlfn.XLOOKUP(1,(LSM!$A$2:$A$370=G$4)*(LSM!$T$2:$T$370=G$5)*(LSM!$B$2:$B$370=$D11),LSM!$E$2:$E$370,"")</f>
        <v>18.966699999999999</v>
      </c>
      <c r="H11" s="167" t="str" cm="1">
        <f t="array" ref="H11">_xlfn.XLOOKUP(1,(LSM!$A$2:$A$370=G$4)*(LSM!$T$2:$T$370=G$5)*(LSM!$B$2:$B$370=$D11),LSM!$F$2:$F$370,"")</f>
        <v>C-E</v>
      </c>
      <c r="I11" s="178" cm="1">
        <f t="array" ref="I11">_xlfn.XLOOKUP(1,(LSM!$A$2:$A$370=I$4)*(LSM!$T$2:$T$370=I$5)*(LSM!$B$2:$B$370=$D11),LSM!$L$2:$L$370,"")</f>
        <v>59.2</v>
      </c>
      <c r="J11" s="179" t="str" cm="1">
        <f t="array" ref="J11">_xlfn.XLOOKUP(1,(LSM!$A$2:$A$370=I$4)*(LSM!$T$2:$T$370=I$5)*(LSM!$B$2:$B$370=$D11),LSM!$M$2:$M$370,"")</f>
        <v>AB</v>
      </c>
      <c r="K11" s="178" cm="1">
        <f t="array" ref="K11">_xlfn.XLOOKUP(1,(LSM!$A$2:$A$370=K$4)*(LSM!$T$2:$T$370=K$5)*(LSM!$B$2:$B$370=$D11),LSM!$G$2:$G$370,"")</f>
        <v>106.67</v>
      </c>
      <c r="L11" s="179" t="str" cm="1">
        <f t="array" ref="L11">_xlfn.XLOOKUP(1,(LSM!$A$2:$A$370=K$4)*(LSM!$T$2:$T$370=K$5)*(LSM!$B$2:$B$370=$D11),LSM!$H$2:$H$370,"")</f>
        <v>A</v>
      </c>
      <c r="M11" s="178" cm="1">
        <f t="array" ref="M11">_xlfn.XLOOKUP(1,(LSM!$A$2:$A$370=M$4)*(LSM!$T$2:$T$370=M$5)*(LSM!$B$2:$B$370=$D11),LSM!$I$2:$I$370,"")</f>
        <v>42.333300000000001</v>
      </c>
      <c r="N11" s="167" t="str" cm="1">
        <f t="array" ref="N11">_xlfn.XLOOKUP(1,(LSM!$A$2:$A$370=M$4)*(LSM!$T$2:$T$370=M$5)*(LSM!$B$2:$B$370=$D11),LSM!$J$2:$J$370,"")</f>
        <v>A</v>
      </c>
      <c r="O11" s="178" cm="1">
        <f t="array" ref="O11">_xlfn.XLOOKUP(1,(LSM!$A$2:$A$370=O$4)*(LSM!$T$2:$T$370=O$5)*(LSM!$B$2:$B$370=$D11),LSM!$K$2:$K$370,"")</f>
        <v>0</v>
      </c>
      <c r="P11" s="253" cm="1">
        <f t="array" ref="P11">_xlfn.XLOOKUP(1,(LSM!$A$2:$A$370=P$4)*(LSM!$T$2:$T$370=P$5)*(LSM!$B$2:$B$370=$D11),LSM!$N$2:$N$370,"")</f>
        <v>0</v>
      </c>
      <c r="Q11" s="179" cm="1">
        <f t="array" ref="Q11">_xlfn.XLOOKUP(1,(LSM!$A$2:$A$370=P$4)*(LSM!$T$2:$T$370=P$5)*(LSM!$B$2:$B$370=$D11),LSM!$O$2:$O$370,"")</f>
        <v>0</v>
      </c>
      <c r="R11" s="164" cm="1">
        <f t="array" ref="R11">_xlfn.XLOOKUP(1,(LSM!$A$2:$A$370=R$4)*(LSM!$T$2:$T$370=R$5)*(LSM!$B$2:$B$370=$D11),LSM!$P$2:$P$370,"")</f>
        <v>0</v>
      </c>
      <c r="S11" s="167" cm="1">
        <f t="array" ref="S11">_xlfn.XLOOKUP(1,(LSM!$A$2:$A$370=R$4)*(LSM!$T$2:$T$370=R$5)*(LSM!$B$2:$B$370=$D11),LSM!$Q$2:$Q$370,"")</f>
        <v>0</v>
      </c>
      <c r="T11" s="164" cm="1">
        <f t="array" ref="T11">_xlfn.XLOOKUP(1,(LSM!$A$2:$A$370=T$4)*(LSM!$T$2:$T$370=T$5)*(LSM!$B$2:$B$370=$D11),LSM!$R$2:$R$370,"")</f>
        <v>0</v>
      </c>
      <c r="U11" s="167" cm="1">
        <f t="array" ref="U11">_xlfn.XLOOKUP(1,(LSM!$A$2:$A$370=T$4)*(LSM!$T$2:$T$370=T$5)*(LSM!$B$2:$B$370=$D11),LSM!$S$2:$S$370,"")</f>
        <v>0</v>
      </c>
    </row>
    <row r="12" spans="1:21" x14ac:dyDescent="0.3">
      <c r="A12" s="31" t="str">
        <f t="shared" si="0"/>
        <v>Great Heart HT-7335TRE</v>
      </c>
      <c r="B12" s="131" t="str">
        <f t="shared" si="1"/>
        <v>TRE</v>
      </c>
      <c r="C12" s="131" t="str">
        <f t="shared" si="2"/>
        <v>TRE</v>
      </c>
      <c r="D12" s="273" t="s">
        <v>188</v>
      </c>
      <c r="E12" s="178" cm="1">
        <f t="array" ref="E12">_xlfn.XLOOKUP(1,(LSM!$A$2:$A$370=E$4)*(LSM!$T$2:$T$370=E$5)*(LSM!$B$2:$B$370=$D12),LSM!$C$2:$C$370,"")</f>
        <v>252.83</v>
      </c>
      <c r="F12" s="177" t="str" cm="1">
        <f t="array" ref="F12">_xlfn.XLOOKUP(1,(LSM!$A$2:$A$370=E$4)*(LSM!$T$2:$T$370=E$5)*(LSM!$B$2:$B$370=$D12),LSM!$D$2:$D$370,"")</f>
        <v>A</v>
      </c>
      <c r="G12" s="164" cm="1">
        <f t="array" ref="G12">_xlfn.XLOOKUP(1,(LSM!$A$2:$A$370=G$4)*(LSM!$T$2:$T$370=G$5)*(LSM!$B$2:$B$370=$D12),LSM!$E$2:$E$370,"")</f>
        <v>20.100000000000001</v>
      </c>
      <c r="H12" s="56" t="str" cm="1">
        <f t="array" ref="H12">_xlfn.XLOOKUP(1,(LSM!$A$2:$A$370=G$4)*(LSM!$T$2:$T$370=G$5)*(LSM!$B$2:$B$370=$D12),LSM!$F$2:$F$370,"")</f>
        <v>B-D</v>
      </c>
      <c r="I12" s="178" cm="1">
        <f t="array" ref="I12">_xlfn.XLOOKUP(1,(LSM!$A$2:$A$370=I$4)*(LSM!$T$2:$T$370=I$5)*(LSM!$B$2:$B$370=$D12),LSM!$L$2:$L$370,"")</f>
        <v>58.4</v>
      </c>
      <c r="J12" s="177" t="str" cm="1">
        <f t="array" ref="J12">_xlfn.XLOOKUP(1,(LSM!$A$2:$A$370=I$4)*(LSM!$T$2:$T$370=I$5)*(LSM!$B$2:$B$370=$D12),LSM!$M$2:$M$370,"")</f>
        <v>BC</v>
      </c>
      <c r="K12" s="178" cm="1">
        <f t="array" ref="K12">_xlfn.XLOOKUP(1,(LSM!$A$2:$A$370=K$4)*(LSM!$T$2:$T$370=K$5)*(LSM!$B$2:$B$370=$D12),LSM!$G$2:$G$370,"")</f>
        <v>104.67</v>
      </c>
      <c r="L12" s="177" t="str" cm="1">
        <f t="array" ref="L12">_xlfn.XLOOKUP(1,(LSM!$A$2:$A$370=K$4)*(LSM!$T$2:$T$370=K$5)*(LSM!$B$2:$B$370=$D12),LSM!$H$2:$H$370,"")</f>
        <v>A</v>
      </c>
      <c r="M12" s="178" cm="1">
        <f t="array" ref="M12">_xlfn.XLOOKUP(1,(LSM!$A$2:$A$370=M$4)*(LSM!$T$2:$T$370=M$5)*(LSM!$B$2:$B$370=$D12),LSM!$I$2:$I$370,"")</f>
        <v>44.666699999999999</v>
      </c>
      <c r="N12" s="56" t="str" cm="1">
        <f t="array" ref="N12">_xlfn.XLOOKUP(1,(LSM!$A$2:$A$370=M$4)*(LSM!$T$2:$T$370=M$5)*(LSM!$B$2:$B$370=$D12),LSM!$J$2:$J$370,"")</f>
        <v>A</v>
      </c>
      <c r="O12" s="178" cm="1">
        <f t="array" ref="O12">_xlfn.XLOOKUP(1,(LSM!$A$2:$A$370=O$4)*(LSM!$T$2:$T$370=O$5)*(LSM!$B$2:$B$370=$D12),LSM!$K$2:$K$370,"")</f>
        <v>0</v>
      </c>
      <c r="P12" s="252" cm="1">
        <f t="array" ref="P12">_xlfn.XLOOKUP(1,(LSM!$A$2:$A$370=P$4)*(LSM!$T$2:$T$370=P$5)*(LSM!$B$2:$B$370=$D12),LSM!$N$2:$N$370,"")</f>
        <v>0</v>
      </c>
      <c r="Q12" s="177" cm="1">
        <f t="array" ref="Q12">_xlfn.XLOOKUP(1,(LSM!$A$2:$A$370=P$4)*(LSM!$T$2:$T$370=P$5)*(LSM!$B$2:$B$370=$D12),LSM!$O$2:$O$370,"")</f>
        <v>0</v>
      </c>
      <c r="R12" s="163" cm="1">
        <f t="array" ref="R12">_xlfn.XLOOKUP(1,(LSM!$A$2:$A$370=R$4)*(LSM!$T$2:$T$370=R$5)*(LSM!$B$2:$B$370=$D12),LSM!$P$2:$P$370,"")</f>
        <v>0</v>
      </c>
      <c r="S12" s="56" cm="1">
        <f t="array" ref="S12">_xlfn.XLOOKUP(1,(LSM!$A$2:$A$370=R$4)*(LSM!$T$2:$T$370=R$5)*(LSM!$B$2:$B$370=$D12),LSM!$Q$2:$Q$370,"")</f>
        <v>0</v>
      </c>
      <c r="T12" s="163" cm="1">
        <f t="array" ref="T12">_xlfn.XLOOKUP(1,(LSM!$A$2:$A$370=T$4)*(LSM!$T$2:$T$370=T$5)*(LSM!$B$2:$B$370=$D12),LSM!$R$2:$R$370,"")</f>
        <v>0</v>
      </c>
      <c r="U12" s="56" cm="1">
        <f t="array" ref="U12">_xlfn.XLOOKUP(1,(LSM!$A$2:$A$370=T$4)*(LSM!$T$2:$T$370=T$5)*(LSM!$B$2:$B$370=$D12),LSM!$S$2:$S$370,"")</f>
        <v>0</v>
      </c>
    </row>
    <row r="13" spans="1:21" x14ac:dyDescent="0.3">
      <c r="A13" s="101" t="str">
        <f t="shared" si="0"/>
        <v>Dyna-Gro D50PN07RA</v>
      </c>
      <c r="B13" s="132" t="str">
        <f t="shared" si="1"/>
        <v>RR, LL, ENL, FOP</v>
      </c>
      <c r="C13" s="132" t="str">
        <f t="shared" si="2"/>
        <v>FOP</v>
      </c>
      <c r="D13" s="273" t="s">
        <v>283</v>
      </c>
      <c r="E13" s="178" cm="1">
        <f t="array" ref="E13">_xlfn.XLOOKUP(1,(LSM!$A$2:$A$370=E$4)*(LSM!$T$2:$T$370=E$5)*(LSM!$B$2:$B$370=$D13),LSM!$C$2:$C$370,"")</f>
        <v>250.37</v>
      </c>
      <c r="F13" s="179" t="str" cm="1">
        <f t="array" ref="F13">_xlfn.XLOOKUP(1,(LSM!$A$2:$A$370=E$4)*(LSM!$T$2:$T$370=E$5)*(LSM!$B$2:$B$370=$D13),LSM!$D$2:$D$370,"")</f>
        <v>A</v>
      </c>
      <c r="G13" s="164" cm="1">
        <f t="array" ref="G13">_xlfn.XLOOKUP(1,(LSM!$A$2:$A$370=G$4)*(LSM!$T$2:$T$370=G$5)*(LSM!$B$2:$B$370=$D13),LSM!$E$2:$E$370,"")</f>
        <v>17.600000000000001</v>
      </c>
      <c r="H13" s="167" t="str" cm="1">
        <f t="array" ref="H13">_xlfn.XLOOKUP(1,(LSM!$A$2:$A$370=G$4)*(LSM!$T$2:$T$370=G$5)*(LSM!$B$2:$B$370=$D13),LSM!$F$2:$F$370,"")</f>
        <v>E</v>
      </c>
      <c r="I13" s="178" cm="1">
        <f t="array" ref="I13">_xlfn.XLOOKUP(1,(LSM!$A$2:$A$370=I$4)*(LSM!$T$2:$T$370=I$5)*(LSM!$B$2:$B$370=$D13),LSM!$L$2:$L$370,"")</f>
        <v>60.2</v>
      </c>
      <c r="J13" s="179" t="str" cm="1">
        <f t="array" ref="J13">_xlfn.XLOOKUP(1,(LSM!$A$2:$A$370=I$4)*(LSM!$T$2:$T$370=I$5)*(LSM!$B$2:$B$370=$D13),LSM!$M$2:$M$370,"")</f>
        <v>A</v>
      </c>
      <c r="K13" s="178" cm="1">
        <f t="array" ref="K13">_xlfn.XLOOKUP(1,(LSM!$A$2:$A$370=K$4)*(LSM!$T$2:$T$370=K$5)*(LSM!$B$2:$B$370=$D13),LSM!$G$2:$G$370,"")</f>
        <v>106</v>
      </c>
      <c r="L13" s="179" t="str" cm="1">
        <f t="array" ref="L13">_xlfn.XLOOKUP(1,(LSM!$A$2:$A$370=K$4)*(LSM!$T$2:$T$370=K$5)*(LSM!$B$2:$B$370=$D13),LSM!$H$2:$H$370,"")</f>
        <v>A</v>
      </c>
      <c r="M13" s="178" cm="1">
        <f t="array" ref="M13">_xlfn.XLOOKUP(1,(LSM!$A$2:$A$370=M$4)*(LSM!$T$2:$T$370=M$5)*(LSM!$B$2:$B$370=$D13),LSM!$I$2:$I$370,"")</f>
        <v>39.333300000000001</v>
      </c>
      <c r="N13" s="167" t="str" cm="1">
        <f t="array" ref="N13">_xlfn.XLOOKUP(1,(LSM!$A$2:$A$370=M$4)*(LSM!$T$2:$T$370=M$5)*(LSM!$B$2:$B$370=$D13),LSM!$J$2:$J$370,"")</f>
        <v>A</v>
      </c>
      <c r="O13" s="178" cm="1">
        <f t="array" ref="O13">_xlfn.XLOOKUP(1,(LSM!$A$2:$A$370=O$4)*(LSM!$T$2:$T$370=O$5)*(LSM!$B$2:$B$370=$D13),LSM!$K$2:$K$370,"")</f>
        <v>0</v>
      </c>
      <c r="P13" s="253" cm="1">
        <f t="array" ref="P13">_xlfn.XLOOKUP(1,(LSM!$A$2:$A$370=P$4)*(LSM!$T$2:$T$370=P$5)*(LSM!$B$2:$B$370=$D13),LSM!$N$2:$N$370,"")</f>
        <v>0</v>
      </c>
      <c r="Q13" s="179" cm="1">
        <f t="array" ref="Q13">_xlfn.XLOOKUP(1,(LSM!$A$2:$A$370=P$4)*(LSM!$T$2:$T$370=P$5)*(LSM!$B$2:$B$370=$D13),LSM!$O$2:$O$370,"")</f>
        <v>0</v>
      </c>
      <c r="R13" s="164" cm="1">
        <f t="array" ref="R13">_xlfn.XLOOKUP(1,(LSM!$A$2:$A$370=R$4)*(LSM!$T$2:$T$370=R$5)*(LSM!$B$2:$B$370=$D13),LSM!$P$2:$P$370,"")</f>
        <v>0</v>
      </c>
      <c r="S13" s="167" cm="1">
        <f t="array" ref="S13">_xlfn.XLOOKUP(1,(LSM!$A$2:$A$370=R$4)*(LSM!$T$2:$T$370=R$5)*(LSM!$B$2:$B$370=$D13),LSM!$Q$2:$Q$370,"")</f>
        <v>0</v>
      </c>
      <c r="T13" s="164" cm="1">
        <f t="array" ref="T13">_xlfn.XLOOKUP(1,(LSM!$A$2:$A$370=T$4)*(LSM!$T$2:$T$370=T$5)*(LSM!$B$2:$B$370=$D13),LSM!$R$2:$R$370,"")</f>
        <v>0</v>
      </c>
      <c r="U13" s="167" cm="1">
        <f t="array" ref="U13">_xlfn.XLOOKUP(1,(LSM!$A$2:$A$370=T$4)*(LSM!$T$2:$T$370=T$5)*(LSM!$B$2:$B$370=$D13),LSM!$S$2:$S$370,"")</f>
        <v>0</v>
      </c>
    </row>
    <row r="14" spans="1:21" x14ac:dyDescent="0.3">
      <c r="A14" s="101" t="str">
        <f t="shared" si="0"/>
        <v>Great Heart HT-7210TRE</v>
      </c>
      <c r="B14" s="132" t="str">
        <f t="shared" si="1"/>
        <v>TRE</v>
      </c>
      <c r="C14" s="132" t="str">
        <f t="shared" si="2"/>
        <v>TRE</v>
      </c>
      <c r="D14" s="273" t="s">
        <v>187</v>
      </c>
      <c r="E14" s="178" cm="1">
        <f t="array" ref="E14">_xlfn.XLOOKUP(1,(LSM!$A$2:$A$370=E$4)*(LSM!$T$2:$T$370=E$5)*(LSM!$B$2:$B$370=$D14),LSM!$C$2:$C$370,"")</f>
        <v>243.6</v>
      </c>
      <c r="F14" s="177" t="str" cm="1">
        <f t="array" ref="F14">_xlfn.XLOOKUP(1,(LSM!$A$2:$A$370=E$4)*(LSM!$T$2:$T$370=E$5)*(LSM!$B$2:$B$370=$D14),LSM!$D$2:$D$370,"")</f>
        <v>A</v>
      </c>
      <c r="G14" s="164" cm="1">
        <f t="array" ref="G14">_xlfn.XLOOKUP(1,(LSM!$A$2:$A$370=G$4)*(LSM!$T$2:$T$370=G$5)*(LSM!$B$2:$B$370=$D14),LSM!$E$2:$E$370,"")</f>
        <v>24.2</v>
      </c>
      <c r="H14" s="56" t="str" cm="1">
        <f t="array" ref="H14">_xlfn.XLOOKUP(1,(LSM!$A$2:$A$370=G$4)*(LSM!$T$2:$T$370=G$5)*(LSM!$B$2:$B$370=$D14),LSM!$F$2:$F$370,"")</f>
        <v>A</v>
      </c>
      <c r="I14" s="178" cm="1">
        <f t="array" ref="I14">_xlfn.XLOOKUP(1,(LSM!$A$2:$A$370=I$4)*(LSM!$T$2:$T$370=I$5)*(LSM!$B$2:$B$370=$D14),LSM!$L$2:$L$370,"")</f>
        <v>54.466700000000003</v>
      </c>
      <c r="J14" s="177" t="str" cm="1">
        <f t="array" ref="J14">_xlfn.XLOOKUP(1,(LSM!$A$2:$A$370=I$4)*(LSM!$T$2:$T$370=I$5)*(LSM!$B$2:$B$370=$D14),LSM!$M$2:$M$370,"")</f>
        <v>F</v>
      </c>
      <c r="K14" s="178" cm="1">
        <f t="array" ref="K14">_xlfn.XLOOKUP(1,(LSM!$A$2:$A$370=K$4)*(LSM!$T$2:$T$370=K$5)*(LSM!$B$2:$B$370=$D14),LSM!$G$2:$G$370,"")</f>
        <v>110</v>
      </c>
      <c r="L14" s="177" t="str" cm="1">
        <f t="array" ref="L14">_xlfn.XLOOKUP(1,(LSM!$A$2:$A$370=K$4)*(LSM!$T$2:$T$370=K$5)*(LSM!$B$2:$B$370=$D14),LSM!$H$2:$H$370,"")</f>
        <v>A</v>
      </c>
      <c r="M14" s="178" cm="1">
        <f t="array" ref="M14">_xlfn.XLOOKUP(1,(LSM!$A$2:$A$370=M$4)*(LSM!$T$2:$T$370=M$5)*(LSM!$B$2:$B$370=$D14),LSM!$I$2:$I$370,"")</f>
        <v>51</v>
      </c>
      <c r="N14" s="56" t="str" cm="1">
        <f t="array" ref="N14">_xlfn.XLOOKUP(1,(LSM!$A$2:$A$370=M$4)*(LSM!$T$2:$T$370=M$5)*(LSM!$B$2:$B$370=$D14),LSM!$J$2:$J$370,"")</f>
        <v>A</v>
      </c>
      <c r="O14" s="178" cm="1">
        <f t="array" ref="O14">_xlfn.XLOOKUP(1,(LSM!$A$2:$A$370=O$4)*(LSM!$T$2:$T$370=O$5)*(LSM!$B$2:$B$370=$D14),LSM!$K$2:$K$370,"")</f>
        <v>0</v>
      </c>
      <c r="P14" s="252" cm="1">
        <f t="array" ref="P14">_xlfn.XLOOKUP(1,(LSM!$A$2:$A$370=P$4)*(LSM!$T$2:$T$370=P$5)*(LSM!$B$2:$B$370=$D14),LSM!$N$2:$N$370,"")</f>
        <v>0</v>
      </c>
      <c r="Q14" s="177" cm="1">
        <f t="array" ref="Q14">_xlfn.XLOOKUP(1,(LSM!$A$2:$A$370=P$4)*(LSM!$T$2:$T$370=P$5)*(LSM!$B$2:$B$370=$D14),LSM!$O$2:$O$370,"")</f>
        <v>0</v>
      </c>
      <c r="R14" s="163" cm="1">
        <f t="array" ref="R14">_xlfn.XLOOKUP(1,(LSM!$A$2:$A$370=R$4)*(LSM!$T$2:$T$370=R$5)*(LSM!$B$2:$B$370=$D14),LSM!$P$2:$P$370,"")</f>
        <v>0</v>
      </c>
      <c r="S14" s="56" cm="1">
        <f t="array" ref="S14">_xlfn.XLOOKUP(1,(LSM!$A$2:$A$370=R$4)*(LSM!$T$2:$T$370=R$5)*(LSM!$B$2:$B$370=$D14),LSM!$Q$2:$Q$370,"")</f>
        <v>0</v>
      </c>
      <c r="T14" s="163" cm="1">
        <f t="array" ref="T14">_xlfn.XLOOKUP(1,(LSM!$A$2:$A$370=T$4)*(LSM!$T$2:$T$370=T$5)*(LSM!$B$2:$B$370=$D14),LSM!$R$2:$R$370,"")</f>
        <v>0</v>
      </c>
      <c r="U14" s="56" cm="1">
        <f t="array" ref="U14">_xlfn.XLOOKUP(1,(LSM!$A$2:$A$370=T$4)*(LSM!$T$2:$T$370=T$5)*(LSM!$B$2:$B$370=$D14),LSM!$S$2:$S$370,"")</f>
        <v>0</v>
      </c>
    </row>
    <row r="15" spans="1:21" x14ac:dyDescent="0.3">
      <c r="A15" s="31" t="str">
        <f t="shared" si="0"/>
        <v>Dyna-Gro D52TC66RIB</v>
      </c>
      <c r="B15" s="131" t="str">
        <f t="shared" si="1"/>
        <v>RR</v>
      </c>
      <c r="C15" s="131" t="str">
        <f t="shared" si="2"/>
        <v>TRE</v>
      </c>
      <c r="D15" s="273" t="s">
        <v>190</v>
      </c>
      <c r="E15" s="178" cm="1">
        <f t="array" ref="E15">_xlfn.XLOOKUP(1,(LSM!$A$2:$A$370=E$4)*(LSM!$T$2:$T$370=E$5)*(LSM!$B$2:$B$370=$D15),LSM!$C$2:$C$370,"")</f>
        <v>226.55</v>
      </c>
      <c r="F15" s="179" t="str" cm="1">
        <f t="array" ref="F15">_xlfn.XLOOKUP(1,(LSM!$A$2:$A$370=E$4)*(LSM!$T$2:$T$370=E$5)*(LSM!$B$2:$B$370=$D15),LSM!$D$2:$D$370,"")</f>
        <v>A</v>
      </c>
      <c r="G15" s="164" cm="1">
        <f t="array" ref="G15">_xlfn.XLOOKUP(1,(LSM!$A$2:$A$370=G$4)*(LSM!$T$2:$T$370=G$5)*(LSM!$B$2:$B$370=$D15),LSM!$E$2:$E$370,"")</f>
        <v>19.7333</v>
      </c>
      <c r="H15" s="167" t="str" cm="1">
        <f t="array" ref="H15">_xlfn.XLOOKUP(1,(LSM!$A$2:$A$370=G$4)*(LSM!$T$2:$T$370=G$5)*(LSM!$B$2:$B$370=$D15),LSM!$F$2:$F$370,"")</f>
        <v>B-D</v>
      </c>
      <c r="I15" s="178" cm="1">
        <f t="array" ref="I15">_xlfn.XLOOKUP(1,(LSM!$A$2:$A$370=I$4)*(LSM!$T$2:$T$370=I$5)*(LSM!$B$2:$B$370=$D15),LSM!$L$2:$L$370,"")</f>
        <v>57.6</v>
      </c>
      <c r="J15" s="179" t="str" cm="1">
        <f t="array" ref="J15">_xlfn.XLOOKUP(1,(LSM!$A$2:$A$370=I$4)*(LSM!$T$2:$T$370=I$5)*(LSM!$B$2:$B$370=$D15),LSM!$M$2:$M$370,"")</f>
        <v>B-D</v>
      </c>
      <c r="K15" s="178" cm="1">
        <f t="array" ref="K15">_xlfn.XLOOKUP(1,(LSM!$A$2:$A$370=K$4)*(LSM!$T$2:$T$370=K$5)*(LSM!$B$2:$B$370=$D15),LSM!$G$2:$G$370,"")</f>
        <v>104.33</v>
      </c>
      <c r="L15" s="179" t="str" cm="1">
        <f t="array" ref="L15">_xlfn.XLOOKUP(1,(LSM!$A$2:$A$370=K$4)*(LSM!$T$2:$T$370=K$5)*(LSM!$B$2:$B$370=$D15),LSM!$H$2:$H$370,"")</f>
        <v>A</v>
      </c>
      <c r="M15" s="178" cm="1">
        <f t="array" ref="M15">_xlfn.XLOOKUP(1,(LSM!$A$2:$A$370=M$4)*(LSM!$T$2:$T$370=M$5)*(LSM!$B$2:$B$370=$D15),LSM!$I$2:$I$370,"")</f>
        <v>36</v>
      </c>
      <c r="N15" s="167" t="str" cm="1">
        <f t="array" ref="N15">_xlfn.XLOOKUP(1,(LSM!$A$2:$A$370=M$4)*(LSM!$T$2:$T$370=M$5)*(LSM!$B$2:$B$370=$D15),LSM!$J$2:$J$370,"")</f>
        <v>A</v>
      </c>
      <c r="O15" s="178" cm="1">
        <f t="array" ref="O15">_xlfn.XLOOKUP(1,(LSM!$A$2:$A$370=O$4)*(LSM!$T$2:$T$370=O$5)*(LSM!$B$2:$B$370=$D15),LSM!$K$2:$K$370,"")</f>
        <v>0</v>
      </c>
      <c r="P15" s="253" cm="1">
        <f t="array" ref="P15">_xlfn.XLOOKUP(1,(LSM!$A$2:$A$370=P$4)*(LSM!$T$2:$T$370=P$5)*(LSM!$B$2:$B$370=$D15),LSM!$N$2:$N$370,"")</f>
        <v>0</v>
      </c>
      <c r="Q15" s="179" cm="1">
        <f t="array" ref="Q15">_xlfn.XLOOKUP(1,(LSM!$A$2:$A$370=P$4)*(LSM!$T$2:$T$370=P$5)*(LSM!$B$2:$B$370=$D15),LSM!$O$2:$O$370,"")</f>
        <v>0</v>
      </c>
      <c r="R15" s="164" cm="1">
        <f t="array" ref="R15">_xlfn.XLOOKUP(1,(LSM!$A$2:$A$370=R$4)*(LSM!$T$2:$T$370=R$5)*(LSM!$B$2:$B$370=$D15),LSM!$P$2:$P$370,"")</f>
        <v>0</v>
      </c>
      <c r="S15" s="167" cm="1">
        <f t="array" ref="S15">_xlfn.XLOOKUP(1,(LSM!$A$2:$A$370=R$4)*(LSM!$T$2:$T$370=R$5)*(LSM!$B$2:$B$370=$D15),LSM!$Q$2:$Q$370,"")</f>
        <v>0</v>
      </c>
      <c r="T15" s="164" cm="1">
        <f t="array" ref="T15">_xlfn.XLOOKUP(1,(LSM!$A$2:$A$370=T$4)*(LSM!$T$2:$T$370=T$5)*(LSM!$B$2:$B$370=$D15),LSM!$R$2:$R$370,"")</f>
        <v>0</v>
      </c>
      <c r="U15" s="167" cm="1">
        <f t="array" ref="U15">_xlfn.XLOOKUP(1,(LSM!$A$2:$A$370=T$4)*(LSM!$T$2:$T$370=T$5)*(LSM!$B$2:$B$370=$D15),LSM!$S$2:$S$370,"")</f>
        <v>0</v>
      </c>
    </row>
    <row r="16" spans="1:21" x14ac:dyDescent="0.3">
      <c r="A16" s="101" t="str">
        <f t="shared" si="0"/>
        <v>Pioneer P10705PWE</v>
      </c>
      <c r="B16" s="132" t="str">
        <f t="shared" si="1"/>
        <v>RR, LL, ENL, FOP</v>
      </c>
      <c r="C16" s="132" t="str">
        <f t="shared" si="2"/>
        <v>VT2P, HX1</v>
      </c>
      <c r="D16" s="273" t="s">
        <v>285</v>
      </c>
      <c r="E16" s="178" cm="1">
        <f t="array" ref="E16">_xlfn.XLOOKUP(1,(LSM!$A$2:$A$370=E$4)*(LSM!$T$2:$T$370=E$5)*(LSM!$B$2:$B$370=$D16),LSM!$C$2:$C$370,"")</f>
        <v>223.81</v>
      </c>
      <c r="F16" s="177" t="str" cm="1">
        <f t="array" ref="F16">_xlfn.XLOOKUP(1,(LSM!$A$2:$A$370=E$4)*(LSM!$T$2:$T$370=E$5)*(LSM!$B$2:$B$370=$D16),LSM!$D$2:$D$370,"")</f>
        <v>A</v>
      </c>
      <c r="G16" s="164" cm="1">
        <f t="array" ref="G16">_xlfn.XLOOKUP(1,(LSM!$A$2:$A$370=G$4)*(LSM!$T$2:$T$370=G$5)*(LSM!$B$2:$B$370=$D16),LSM!$E$2:$E$370,"")</f>
        <v>18.966699999999999</v>
      </c>
      <c r="H16" s="56" t="str" cm="1">
        <f t="array" ref="H16">_xlfn.XLOOKUP(1,(LSM!$A$2:$A$370=G$4)*(LSM!$T$2:$T$370=G$5)*(LSM!$B$2:$B$370=$D16),LSM!$F$2:$F$370,"")</f>
        <v>C-E</v>
      </c>
      <c r="I16" s="178" cm="1">
        <f t="array" ref="I16">_xlfn.XLOOKUP(1,(LSM!$A$2:$A$370=I$4)*(LSM!$T$2:$T$370=I$5)*(LSM!$B$2:$B$370=$D16),LSM!$L$2:$L$370,"")</f>
        <v>56.933300000000003</v>
      </c>
      <c r="J16" s="177" t="str" cm="1">
        <f t="array" ref="J16">_xlfn.XLOOKUP(1,(LSM!$A$2:$A$370=I$4)*(LSM!$T$2:$T$370=I$5)*(LSM!$B$2:$B$370=$D16),LSM!$M$2:$M$370,"")</f>
        <v>C-E</v>
      </c>
      <c r="K16" s="178" cm="1">
        <f t="array" ref="K16">_xlfn.XLOOKUP(1,(LSM!$A$2:$A$370=K$4)*(LSM!$T$2:$T$370=K$5)*(LSM!$B$2:$B$370=$D16),LSM!$G$2:$G$370,"")</f>
        <v>106.33</v>
      </c>
      <c r="L16" s="177" t="str" cm="1">
        <f t="array" ref="L16">_xlfn.XLOOKUP(1,(LSM!$A$2:$A$370=K$4)*(LSM!$T$2:$T$370=K$5)*(LSM!$B$2:$B$370=$D16),LSM!$H$2:$H$370,"")</f>
        <v>A</v>
      </c>
      <c r="M16" s="178" cm="1">
        <f t="array" ref="M16">_xlfn.XLOOKUP(1,(LSM!$A$2:$A$370=M$4)*(LSM!$T$2:$T$370=M$5)*(LSM!$B$2:$B$370=$D16),LSM!$I$2:$I$370,"")</f>
        <v>38</v>
      </c>
      <c r="N16" s="56" t="str" cm="1">
        <f t="array" ref="N16">_xlfn.XLOOKUP(1,(LSM!$A$2:$A$370=M$4)*(LSM!$T$2:$T$370=M$5)*(LSM!$B$2:$B$370=$D16),LSM!$J$2:$J$370,"")</f>
        <v>A</v>
      </c>
      <c r="O16" s="178" cm="1">
        <f t="array" ref="O16">_xlfn.XLOOKUP(1,(LSM!$A$2:$A$370=O$4)*(LSM!$T$2:$T$370=O$5)*(LSM!$B$2:$B$370=$D16),LSM!$K$2:$K$370,"")</f>
        <v>0</v>
      </c>
      <c r="P16" s="252" cm="1">
        <f t="array" ref="P16">_xlfn.XLOOKUP(1,(LSM!$A$2:$A$370=P$4)*(LSM!$T$2:$T$370=P$5)*(LSM!$B$2:$B$370=$D16),LSM!$N$2:$N$370,"")</f>
        <v>0</v>
      </c>
      <c r="Q16" s="177" cm="1">
        <f t="array" ref="Q16">_xlfn.XLOOKUP(1,(LSM!$A$2:$A$370=P$4)*(LSM!$T$2:$T$370=P$5)*(LSM!$B$2:$B$370=$D16),LSM!$O$2:$O$370,"")</f>
        <v>0</v>
      </c>
      <c r="R16" s="163" cm="1">
        <f t="array" ref="R16">_xlfn.XLOOKUP(1,(LSM!$A$2:$A$370=R$4)*(LSM!$T$2:$T$370=R$5)*(LSM!$B$2:$B$370=$D16),LSM!$P$2:$P$370,"")</f>
        <v>0</v>
      </c>
      <c r="S16" s="56" cm="1">
        <f t="array" ref="S16">_xlfn.XLOOKUP(1,(LSM!$A$2:$A$370=R$4)*(LSM!$T$2:$T$370=R$5)*(LSM!$B$2:$B$370=$D16),LSM!$Q$2:$Q$370,"")</f>
        <v>0</v>
      </c>
      <c r="T16" s="163" cm="1">
        <f t="array" ref="T16">_xlfn.XLOOKUP(1,(LSM!$A$2:$A$370=T$4)*(LSM!$T$2:$T$370=T$5)*(LSM!$B$2:$B$370=$D16),LSM!$R$2:$R$370,"")</f>
        <v>0</v>
      </c>
      <c r="U16" s="56" cm="1">
        <f t="array" ref="U16">_xlfn.XLOOKUP(1,(LSM!$A$2:$A$370=T$4)*(LSM!$T$2:$T$370=T$5)*(LSM!$B$2:$B$370=$D16),LSM!$S$2:$S$370,"")</f>
        <v>0</v>
      </c>
    </row>
    <row r="17" spans="1:21" ht="12.75" customHeight="1" x14ac:dyDescent="0.3">
      <c r="A17" s="42" t="s">
        <v>127</v>
      </c>
      <c r="B17" s="42"/>
      <c r="C17" s="42"/>
      <c r="D17" s="41"/>
      <c r="E17" s="180" cm="1">
        <f t="array" ref="E17">_xlfn.XLOOKUP(1,(ANOVA!$L$2:$L$160=E$4)*(ANOVA!$Q$2:$Q$401=E$5)*(ANOVA!$M$2:$M$401=E$3),ANOVA!$A$2:$A$401,"")</f>
        <v>257.12</v>
      </c>
      <c r="F17" s="181"/>
      <c r="G17" s="77" cm="1">
        <f t="array" ref="G17">_xlfn.XLOOKUP(1,(ANOVA!$L$2:$L$160=G$4)*(ANOVA!$Q$2:$Q$401=G$5)*(ANOVA!$M$2:$M$401=G$3),ANOVA!$A$2:$A$401,"")</f>
        <v>20.184799999999999</v>
      </c>
      <c r="H17" s="62"/>
      <c r="I17" s="180" cm="1">
        <f t="array" ref="I17">_xlfn.XLOOKUP(1,(ANOVA!$L$2:$L$160=I$4)*(ANOVA!$Q$2:$Q$401=I$5)*(ANOVA!$M$2:$M$401=I$3),ANOVA!$A$2:$A$401,"")</f>
        <v>57.2</v>
      </c>
      <c r="J17" s="181"/>
      <c r="K17" s="180" cm="1">
        <f t="array" ref="K17">_xlfn.XLOOKUP(1,(ANOVA!$L$2:$L$160=K$4)*(ANOVA!$Q$2:$Q$401=K$5)*(ANOVA!$M$2:$M$401=K$3),ANOVA!$A$2:$A$401,"")</f>
        <v>107.94</v>
      </c>
      <c r="L17" s="181"/>
      <c r="M17" s="72" cm="1">
        <f t="array" ref="M17">_xlfn.XLOOKUP(1,(ANOVA!$L$2:$L$160=M$4)*(ANOVA!$Q$2:$Q$401=M$5)*(ANOVA!$M$2:$M$401=M$3),ANOVA!$A$2:$A$401,"")</f>
        <v>42.939399999999999</v>
      </c>
      <c r="N17" s="62"/>
      <c r="O17" s="278" cm="1">
        <f t="array" ref="O17">_xlfn.XLOOKUP(1,(ANOVA!$L$2:$L$160=O$4)*(ANOVA!$Q$2:$Q$401=O$5)*(ANOVA!$M$2:$M$401=O$3),ANOVA!$A$2:$A$401,"")</f>
        <v>0</v>
      </c>
      <c r="P17" s="77" t="str" cm="1">
        <f t="array" ref="P17">_xlfn.XLOOKUP(1,(ANOVA!$L$2:$L$160=P$4)*(ANOVA!$Q$2:$Q$401=P$5)*(ANOVA!$M$2:$M$401=P$3),ANOVA!$A$2:$A$401,"")</f>
        <v/>
      </c>
      <c r="Q17" s="181"/>
      <c r="R17" s="77" t="str" cm="1">
        <f t="array" ref="R17">_xlfn.XLOOKUP(1,(ANOVA!$L$2:$L$160=R$4)*(ANOVA!$Q$2:$Q$401=R$5)*(ANOVA!$M$2:$M$401=R$3),ANOVA!$A$2:$A$401,"")</f>
        <v/>
      </c>
      <c r="S17" s="62"/>
      <c r="T17" s="194" t="str" cm="1">
        <f t="array" ref="T17">_xlfn.XLOOKUP(1,(ANOVA!$L$2:$L$160=T$4)*(ANOVA!$Q$2:$Q$401=T$5)*(ANOVA!$M$2:$M$401=T$3),ANOVA!$A$2:$A$401,"")</f>
        <v/>
      </c>
      <c r="U17" s="62"/>
    </row>
    <row r="18" spans="1:21" ht="12.75" customHeight="1" x14ac:dyDescent="0.3">
      <c r="A18" s="33" t="s">
        <v>128</v>
      </c>
      <c r="B18" s="33"/>
      <c r="C18" s="33"/>
      <c r="D18" s="35"/>
      <c r="E18" s="182" cm="1">
        <f t="array" ref="E18">_xlfn.XLOOKUP(1,(ANOVA!$L$2:$L$160=E$4)*(ANOVA!$Q$2:$Q$401=E$5)*(ANOVA!$M$2:$M$401=E$3),ANOVA!$B$2:$B$401,"")</f>
        <v>19.4101</v>
      </c>
      <c r="F18" s="183"/>
      <c r="G18" s="170" cm="1">
        <f t="array" ref="G18">_xlfn.XLOOKUP(1,(ANOVA!$L$2:$L$160=G$4)*(ANOVA!$Q$2:$Q$401=G$5)*(ANOVA!$M$2:$M$401=G$3),ANOVA!$B$2:$B$401,"")</f>
        <v>0.6623</v>
      </c>
      <c r="H18" s="169"/>
      <c r="I18" s="182" cm="1">
        <f t="array" ref="I18">_xlfn.XLOOKUP(1,(ANOVA!$L$2:$L$160=I$4)*(ANOVA!$Q$2:$Q$401=I$5)*(ANOVA!$M$2:$M$401=I$3),ANOVA!$B$2:$B$401,"")</f>
        <v>0.57350000000000001</v>
      </c>
      <c r="J18" s="183"/>
      <c r="K18" s="182" cm="1">
        <f t="array" ref="K18">_xlfn.XLOOKUP(1,(ANOVA!$L$2:$L$160=K$4)*(ANOVA!$Q$2:$Q$401=K$5)*(ANOVA!$M$2:$M$401=K$3),ANOVA!$B$2:$B$401,"")</f>
        <v>3.3212000000000002</v>
      </c>
      <c r="L18" s="183"/>
      <c r="M18" s="168" cm="1">
        <f t="array" ref="M18">_xlfn.XLOOKUP(1,(ANOVA!$L$2:$L$160=M$4)*(ANOVA!$Q$2:$Q$401=M$5)*(ANOVA!$M$2:$M$401=M$3),ANOVA!$B$2:$B$401,"")</f>
        <v>2.9352999999999998</v>
      </c>
      <c r="N18" s="169"/>
      <c r="O18" s="279" cm="1">
        <f t="array" ref="O18">_xlfn.XLOOKUP(1,(ANOVA!$L$2:$L$160=O$4)*(ANOVA!$Q$2:$Q$401=O$5)*(ANOVA!$M$2:$M$401=O$3),ANOVA!$B$2:$B$401,"")</f>
        <v>0</v>
      </c>
      <c r="P18" s="170" t="str" cm="1">
        <f t="array" ref="P18">_xlfn.XLOOKUP(1,(ANOVA!$L$2:$L$160=P$4)*(ANOVA!$Q$2:$Q$401=P$5)*(ANOVA!$M$2:$M$401=P$3),ANOVA!$B$2:$B$401,"")</f>
        <v/>
      </c>
      <c r="Q18" s="183"/>
      <c r="R18" s="170" t="str" cm="1">
        <f t="array" ref="R18">_xlfn.XLOOKUP(1,(ANOVA!$L$2:$L$160=R$4)*(ANOVA!$Q$2:$Q$401=R$5)*(ANOVA!$M$2:$M$401=R$3),ANOVA!$B$2:$B$401,"")</f>
        <v/>
      </c>
      <c r="S18" s="169"/>
      <c r="T18" s="195" t="str" cm="1">
        <f t="array" ref="T18">_xlfn.XLOOKUP(1,(ANOVA!$L$2:$L$160=T$4)*(ANOVA!$Q$2:$Q$401=T$5)*(ANOVA!$M$2:$M$401=T$3),ANOVA!$B$2:$B$401,"")</f>
        <v/>
      </c>
      <c r="U18" s="169"/>
    </row>
    <row r="19" spans="1:21" ht="12.75" customHeight="1" x14ac:dyDescent="0.45">
      <c r="A19" s="34" t="s">
        <v>129</v>
      </c>
      <c r="B19" s="134"/>
      <c r="C19" s="134"/>
      <c r="D19" s="22"/>
      <c r="E19" s="184" t="str" cm="1">
        <f t="array" ref="E19">_xlfn.XLOOKUP(1,(ANOVA!$L$2:$L$160=E$4)*(ANOVA!$Q$2:$Q$401=E$5)*(ANOVA!$M$2:$M$401=E$3),ANOVA!$C$2:$C$401,"")</f>
        <v>N.S.</v>
      </c>
      <c r="F19" s="185"/>
      <c r="G19" s="173" cm="1">
        <f t="array" ref="G19">_xlfn.XLOOKUP(1,(ANOVA!$L$2:$L$160=G$4)*(ANOVA!$Q$2:$Q$401=G$5)*(ANOVA!$M$2:$M$401=G$3),ANOVA!$C$2:$C$401,"")</f>
        <v>1.95</v>
      </c>
      <c r="H19" s="172"/>
      <c r="I19" s="184" cm="1">
        <f t="array" ref="I19">_xlfn.XLOOKUP(1,(ANOVA!$L$2:$L$160=I$4)*(ANOVA!$Q$2:$Q$401=I$5)*(ANOVA!$M$2:$M$401=I$3),ANOVA!$C$2:$C$401,"")</f>
        <v>1.69</v>
      </c>
      <c r="J19" s="185"/>
      <c r="K19" s="184" t="str" cm="1">
        <f t="array" ref="K19">_xlfn.XLOOKUP(1,(ANOVA!$L$2:$L$160=K$4)*(ANOVA!$Q$2:$Q$401=K$5)*(ANOVA!$M$2:$M$401=K$3),ANOVA!$C$2:$C$401,"")</f>
        <v>N.S.</v>
      </c>
      <c r="L19" s="185"/>
      <c r="M19" s="171" t="str" cm="1">
        <f t="array" ref="M19">_xlfn.XLOOKUP(1,(ANOVA!$L$2:$L$160=M$4)*(ANOVA!$Q$2:$Q$401=M$5)*(ANOVA!$M$2:$M$401=M$3),ANOVA!$C$2:$C$401,"")</f>
        <v>N.S.</v>
      </c>
      <c r="N19" s="172"/>
      <c r="O19" s="280" cm="1">
        <f t="array" ref="O19">_xlfn.XLOOKUP(1,(ANOVA!$L$2:$L$160=O$4)*(ANOVA!$Q$2:$Q$401=O$5)*(ANOVA!$M$2:$M$401=O$3),ANOVA!$C$2:$C$401,"")</f>
        <v>0</v>
      </c>
      <c r="P19" s="173" t="str" cm="1">
        <f t="array" ref="P19">_xlfn.XLOOKUP(1,(ANOVA!$L$2:$L$160=P$4)*(ANOVA!$Q$2:$Q$401=P$5)*(ANOVA!$M$2:$M$401=P$3),ANOVA!$C$2:$C$401,"")</f>
        <v/>
      </c>
      <c r="Q19" s="185"/>
      <c r="R19" s="173" t="str" cm="1">
        <f t="array" ref="R19">_xlfn.XLOOKUP(1,(ANOVA!$L$2:$L$160=R$4)*(ANOVA!$Q$2:$Q$401=R$5)*(ANOVA!$M$2:$M$401=R$3),ANOVA!$C$2:$C$401,"")</f>
        <v/>
      </c>
      <c r="S19" s="172"/>
      <c r="T19" s="196" t="str" cm="1">
        <f t="array" ref="T19">_xlfn.XLOOKUP(1,(ANOVA!$L$2:$L$160=T$4)*(ANOVA!$Q$2:$Q$401=T$5)*(ANOVA!$M$2:$M$401=T$3),ANOVA!$C$2:$C$401,"")</f>
        <v/>
      </c>
      <c r="U19" s="172"/>
    </row>
    <row r="20" spans="1:21" ht="12.75" customHeight="1" thickBot="1" x14ac:dyDescent="0.35">
      <c r="A20" s="245" t="s">
        <v>130</v>
      </c>
      <c r="B20" s="246"/>
      <c r="C20" s="246"/>
      <c r="D20" s="247"/>
      <c r="E20" s="242" cm="1">
        <f t="array" ref="E20">_xlfn.XLOOKUP(1,(ANOVA!$L$2:$L$160=E$4)*(ANOVA!$Q$2:$Q$401=E$5)*(ANOVA!$M$2:$M$401=E$3),ANOVA!$D$2:$D$401,"")</f>
        <v>11.589044425000001</v>
      </c>
      <c r="F20" s="248"/>
      <c r="G20" s="249" cm="1">
        <f t="array" ref="G20">_xlfn.XLOOKUP(1,(ANOVA!$L$2:$L$160=G$4)*(ANOVA!$Q$2:$Q$401=G$5)*(ANOVA!$M$2:$M$401=G$3),ANOVA!$D$2:$D$401,"")</f>
        <v>5.6828009689999996</v>
      </c>
      <c r="H20" s="243"/>
      <c r="I20" s="242" cm="1">
        <f t="array" ref="I20">_xlfn.XLOOKUP(1,(ANOVA!$L$2:$L$160=I$4)*(ANOVA!$Q$2:$Q$401=I$5)*(ANOVA!$M$2:$M$401=I$3),ANOVA!$D$2:$D$401,"")</f>
        <v>1.7365576253999999</v>
      </c>
      <c r="J20" s="248"/>
      <c r="K20" s="242" cm="1">
        <f t="array" ref="K20">_xlfn.XLOOKUP(1,(ANOVA!$L$2:$L$160=K$4)*(ANOVA!$Q$2:$Q$401=K$5)*(ANOVA!$M$2:$M$401=K$3),ANOVA!$D$2:$D$401,"")</f>
        <v>4.5640690015000001</v>
      </c>
      <c r="L20" s="248"/>
      <c r="M20" s="249" cm="1">
        <f t="array" ref="M20">_xlfn.XLOOKUP(1,(ANOVA!$L$2:$L$160=M$4)*(ANOVA!$Q$2:$Q$401=M$5)*(ANOVA!$M$2:$M$401=M$3),ANOVA!$D$2:$D$401,"")</f>
        <v>11.794375409000001</v>
      </c>
      <c r="N20" s="243"/>
      <c r="O20" s="281" cm="1">
        <f t="array" ref="O20">_xlfn.XLOOKUP(1,(ANOVA!$L$2:$L$160=O$4)*(ANOVA!$Q$2:$Q$401=O$5)*(ANOVA!$M$2:$M$401=O$3),ANOVA!$D$2:$D$401,"")</f>
        <v>0</v>
      </c>
      <c r="P20" s="173" t="str" cm="1">
        <f t="array" ref="P20">_xlfn.XLOOKUP(1,(ANOVA!$L$2:$L$160=P$4)*(ANOVA!$Q$2:$Q$401=P$5)*(ANOVA!$M$2:$M$401=P$3),ANOVA!$D$2:$D$401,"")</f>
        <v/>
      </c>
      <c r="Q20" s="185"/>
      <c r="R20" s="173" t="str" cm="1">
        <f t="array" ref="R20">_xlfn.XLOOKUP(1,(ANOVA!$L$2:$L$160=R$4)*(ANOVA!$Q$2:$Q$401=R$5)*(ANOVA!$M$2:$M$401=R$3),ANOVA!$D$2:$D$401,"")</f>
        <v/>
      </c>
      <c r="S20" s="172"/>
      <c r="T20" s="196" t="str" cm="1">
        <f t="array" ref="T20">_xlfn.XLOOKUP(1,(ANOVA!$L$2:$L$160=T$4)*(ANOVA!$Q$2:$Q$401=T$5)*(ANOVA!$M$2:$M$401=T$3),ANOVA!$D$2:$D$401,"")</f>
        <v/>
      </c>
      <c r="U20" s="172"/>
    </row>
    <row r="21" spans="1:21" s="1" customFormat="1" ht="13.5" customHeight="1" x14ac:dyDescent="0.3">
      <c r="A21" s="6"/>
      <c r="B21" s="7"/>
      <c r="C21" s="7"/>
      <c r="D21" s="6"/>
      <c r="E21" s="68"/>
      <c r="F21" s="58"/>
      <c r="G21" s="73"/>
      <c r="H21" s="63"/>
      <c r="I21" s="74"/>
      <c r="J21" s="40"/>
      <c r="K21" s="74"/>
      <c r="L21" s="40"/>
      <c r="M21" s="78"/>
      <c r="N21" s="66"/>
      <c r="O21" s="10"/>
      <c r="P21" s="74"/>
      <c r="Q21" s="40"/>
      <c r="R21" s="74"/>
      <c r="S21" s="40"/>
      <c r="T21" s="74"/>
      <c r="U21" s="40"/>
    </row>
    <row r="22" spans="1:21" s="1" customFormat="1" x14ac:dyDescent="0.3">
      <c r="A22" s="9"/>
      <c r="B22" s="7"/>
      <c r="C22" s="7"/>
      <c r="D22" s="6"/>
      <c r="E22" s="38"/>
      <c r="F22" s="39"/>
      <c r="G22" s="74"/>
      <c r="H22" s="40"/>
      <c r="I22" s="74"/>
      <c r="J22" s="40"/>
      <c r="K22" s="78"/>
      <c r="L22" s="66"/>
      <c r="M22" s="74"/>
      <c r="N22" s="40"/>
      <c r="O22" s="3"/>
      <c r="P22" s="74"/>
      <c r="Q22" s="40"/>
      <c r="R22" s="74"/>
      <c r="S22" s="40"/>
      <c r="T22" s="74"/>
      <c r="U22" s="40"/>
    </row>
    <row r="23" spans="1:21" s="1" customFormat="1" x14ac:dyDescent="0.3">
      <c r="A23" s="9"/>
      <c r="B23" s="7"/>
      <c r="C23" s="7"/>
      <c r="D23" s="6"/>
      <c r="E23" s="38"/>
      <c r="F23" s="39"/>
      <c r="G23" s="74"/>
      <c r="H23" s="40"/>
      <c r="I23" s="74"/>
      <c r="J23" s="40"/>
      <c r="K23" s="79"/>
      <c r="L23" s="7"/>
      <c r="M23" s="74"/>
      <c r="N23" s="40"/>
      <c r="O23" s="3"/>
      <c r="P23" s="74"/>
      <c r="Q23" s="40"/>
      <c r="R23" s="74"/>
      <c r="S23" s="40"/>
      <c r="T23" s="74"/>
      <c r="U23" s="40"/>
    </row>
    <row r="24" spans="1:21" s="1" customFormat="1" x14ac:dyDescent="0.3">
      <c r="A24" s="9"/>
      <c r="B24" s="7"/>
      <c r="C24" s="7"/>
      <c r="D24" s="6"/>
      <c r="E24" s="38"/>
      <c r="F24" s="39"/>
      <c r="G24" s="74"/>
      <c r="H24" s="40"/>
      <c r="I24" s="74"/>
      <c r="J24" s="40"/>
      <c r="K24" s="74"/>
      <c r="L24" s="40"/>
      <c r="M24" s="74"/>
      <c r="N24" s="40"/>
      <c r="O24" s="3"/>
      <c r="P24" s="74"/>
      <c r="Q24" s="40"/>
      <c r="R24" s="74"/>
      <c r="S24" s="40"/>
      <c r="T24" s="74"/>
      <c r="U24" s="40"/>
    </row>
    <row r="25" spans="1:21" s="1" customFormat="1" x14ac:dyDescent="0.3">
      <c r="A25" s="9"/>
      <c r="B25" s="7"/>
      <c r="C25" s="7"/>
      <c r="D25" s="6"/>
      <c r="E25" s="38"/>
      <c r="F25" s="39"/>
      <c r="G25" s="74"/>
      <c r="H25" s="40"/>
      <c r="I25" s="74"/>
      <c r="J25" s="40"/>
      <c r="K25" s="74"/>
      <c r="L25" s="40"/>
      <c r="M25" s="74"/>
      <c r="N25" s="40"/>
      <c r="O25" s="3"/>
      <c r="P25" s="74"/>
      <c r="Q25" s="40"/>
      <c r="R25" s="74"/>
      <c r="S25" s="40"/>
      <c r="T25" s="74"/>
      <c r="U25" s="40"/>
    </row>
    <row r="26" spans="1:21" s="1" customFormat="1" x14ac:dyDescent="0.3">
      <c r="A26" s="9"/>
      <c r="B26" s="7"/>
      <c r="C26" s="7"/>
      <c r="D26" s="6"/>
      <c r="E26" s="38"/>
      <c r="F26" s="39"/>
      <c r="G26" s="74"/>
      <c r="H26" s="40"/>
      <c r="I26" s="74"/>
      <c r="J26" s="40"/>
      <c r="K26" s="74"/>
      <c r="L26" s="40"/>
      <c r="M26" s="74"/>
      <c r="N26" s="40"/>
      <c r="O26" s="3"/>
      <c r="P26" s="74"/>
      <c r="Q26" s="40"/>
      <c r="R26" s="74"/>
      <c r="S26" s="40"/>
      <c r="T26" s="74"/>
      <c r="U26" s="40"/>
    </row>
    <row r="27" spans="1:21" s="1" customFormat="1" x14ac:dyDescent="0.3">
      <c r="A27" s="9"/>
      <c r="B27" s="7"/>
      <c r="C27" s="7"/>
      <c r="D27" s="6"/>
      <c r="E27" s="38"/>
      <c r="F27" s="39"/>
      <c r="G27" s="74"/>
      <c r="H27" s="40"/>
      <c r="I27" s="74"/>
      <c r="J27" s="40"/>
      <c r="K27" s="74"/>
      <c r="L27" s="40"/>
      <c r="M27" s="74"/>
      <c r="N27" s="40"/>
      <c r="O27" s="3"/>
      <c r="P27" s="74"/>
      <c r="Q27" s="40"/>
      <c r="R27" s="74"/>
      <c r="S27" s="40"/>
      <c r="T27" s="74"/>
      <c r="U27" s="40"/>
    </row>
    <row r="28" spans="1:21" s="1" customFormat="1" x14ac:dyDescent="0.3">
      <c r="A28" s="9"/>
      <c r="B28" s="7"/>
      <c r="C28" s="7"/>
      <c r="D28" s="6"/>
      <c r="E28" s="38"/>
      <c r="F28" s="39"/>
      <c r="G28" s="74"/>
      <c r="H28" s="40"/>
      <c r="I28" s="74"/>
      <c r="J28" s="40"/>
      <c r="K28" s="74"/>
      <c r="L28" s="40"/>
      <c r="M28" s="74"/>
      <c r="N28" s="40"/>
      <c r="O28" s="3"/>
      <c r="P28" s="74"/>
      <c r="Q28" s="40"/>
      <c r="R28" s="74"/>
      <c r="S28" s="40"/>
      <c r="T28" s="74"/>
      <c r="U28" s="40"/>
    </row>
    <row r="29" spans="1:21" s="1" customFormat="1" x14ac:dyDescent="0.3">
      <c r="A29" s="8"/>
      <c r="B29" s="7"/>
      <c r="C29" s="7"/>
      <c r="D29" s="6"/>
      <c r="E29" s="69"/>
      <c r="F29" s="59"/>
      <c r="G29" s="75"/>
      <c r="H29" s="64"/>
      <c r="I29" s="74"/>
      <c r="J29" s="40"/>
      <c r="K29" s="75"/>
      <c r="L29" s="64"/>
      <c r="M29" s="75"/>
      <c r="N29" s="64"/>
      <c r="O29" s="3"/>
      <c r="P29" s="74"/>
      <c r="Q29" s="40"/>
      <c r="R29" s="74"/>
      <c r="S29" s="40"/>
      <c r="T29" s="74"/>
      <c r="U29" s="40"/>
    </row>
    <row r="30" spans="1:21" x14ac:dyDescent="0.3">
      <c r="A30" s="9"/>
      <c r="B30" s="7"/>
      <c r="C30" s="7"/>
      <c r="D30" s="6"/>
      <c r="E30" s="38"/>
      <c r="F30" s="39"/>
      <c r="M30" s="74"/>
      <c r="N30" s="40"/>
      <c r="O30" s="3"/>
    </row>
    <row r="31" spans="1:21" ht="14.15" x14ac:dyDescent="0.3">
      <c r="A31" s="4"/>
      <c r="B31" s="7"/>
      <c r="C31" s="7"/>
      <c r="D31" s="6"/>
      <c r="E31" s="70"/>
      <c r="F31" s="60"/>
      <c r="G31" s="76"/>
      <c r="H31" s="65"/>
      <c r="K31" s="76"/>
      <c r="L31" s="65"/>
    </row>
    <row r="32" spans="1:21" x14ac:dyDescent="0.3">
      <c r="B32" s="46"/>
      <c r="C32" s="46"/>
      <c r="D32" s="13"/>
    </row>
    <row r="36" spans="16:16" x14ac:dyDescent="0.3">
      <c r="P36" s="165" t="s">
        <v>19</v>
      </c>
    </row>
  </sheetData>
  <sortState xmlns:xlrd2="http://schemas.microsoft.com/office/spreadsheetml/2017/richdata2" ref="A6:U16">
    <sortCondition descending="1" ref="E6:E16"/>
  </sortState>
  <mergeCells count="9">
    <mergeCell ref="A1:U1"/>
    <mergeCell ref="E2:F2"/>
    <mergeCell ref="G2:H2"/>
    <mergeCell ref="I2:J2"/>
    <mergeCell ref="K2:L2"/>
    <mergeCell ref="M2:N2"/>
    <mergeCell ref="P2:Q2"/>
    <mergeCell ref="R2:S2"/>
    <mergeCell ref="T2:U2"/>
  </mergeCells>
  <conditionalFormatting sqref="A6:D16">
    <cfRule type="expression" dxfId="547" priority="11">
      <formula>MOD(ROW(),2)=0</formula>
    </cfRule>
  </conditionalFormatting>
  <conditionalFormatting sqref="E6:E16">
    <cfRule type="aboveAverage" dxfId="546" priority="2147" stopIfTrue="1"/>
    <cfRule type="top10" dxfId="545" priority="46" stopIfTrue="1" percent="1" rank="25"/>
  </conditionalFormatting>
  <conditionalFormatting sqref="E6:U16">
    <cfRule type="expression" dxfId="544" priority="2148">
      <formula>MOD(ROW(),2)=0</formula>
    </cfRule>
  </conditionalFormatting>
  <conditionalFormatting sqref="F6:F16">
    <cfRule type="containsText" dxfId="543" priority="43" stopIfTrue="1" operator="containsText" text="A">
      <formula>NOT(ISERROR(SEARCH("A",F6)))</formula>
    </cfRule>
    <cfRule type="containsText" priority="42" stopIfTrue="1" operator="containsText" text="AA">
      <formula>NOT(ISERROR(SEARCH("AA",F6)))</formula>
    </cfRule>
  </conditionalFormatting>
  <conditionalFormatting sqref="G6:G16">
    <cfRule type="aboveAverage" dxfId="542" priority="2" stopIfTrue="1"/>
    <cfRule type="top10" dxfId="541" priority="2149" stopIfTrue="1" percent="1" rank="25"/>
    <cfRule type="top10" dxfId="540" priority="1" stopIfTrue="1" percent="1" rank="25"/>
    <cfRule type="aboveAverage" dxfId="539" priority="2150" stopIfTrue="1"/>
  </conditionalFormatting>
  <conditionalFormatting sqref="H6:H16">
    <cfRule type="containsText" dxfId="538" priority="41" stopIfTrue="1" operator="containsText" text="A">
      <formula>NOT(ISERROR(SEARCH("A",H6)))</formula>
    </cfRule>
    <cfRule type="containsText" priority="40" stopIfTrue="1" operator="containsText" text="AA">
      <formula>NOT(ISERROR(SEARCH("AA",H6)))</formula>
    </cfRule>
  </conditionalFormatting>
  <conditionalFormatting sqref="I6:I16">
    <cfRule type="top10" dxfId="537" priority="3" stopIfTrue="1" percent="1" rank="25"/>
    <cfRule type="aboveAverage" dxfId="536" priority="4" stopIfTrue="1"/>
    <cfRule type="aboveAverage" dxfId="535" priority="2152" stopIfTrue="1"/>
    <cfRule type="top10" dxfId="534" priority="2151" stopIfTrue="1" percent="1" rank="25"/>
  </conditionalFormatting>
  <conditionalFormatting sqref="J6:J16">
    <cfRule type="containsText" priority="14" stopIfTrue="1" operator="containsText" text="AA">
      <formula>NOT(ISERROR(SEARCH("AA",J6)))</formula>
    </cfRule>
    <cfRule type="containsText" dxfId="533" priority="15" stopIfTrue="1" operator="containsText" text="A">
      <formula>NOT(ISERROR(SEARCH("A",J6)))</formula>
    </cfRule>
  </conditionalFormatting>
  <conditionalFormatting sqref="K6:K16">
    <cfRule type="top10" dxfId="532" priority="5" stopIfTrue="1" percent="1" rank="25"/>
    <cfRule type="aboveAverage" dxfId="531" priority="6" stopIfTrue="1"/>
    <cfRule type="aboveAverage" dxfId="530" priority="2154" stopIfTrue="1"/>
    <cfRule type="top10" dxfId="529" priority="2153" stopIfTrue="1" percent="1" rank="25"/>
  </conditionalFormatting>
  <conditionalFormatting sqref="L6:L16">
    <cfRule type="containsText" dxfId="528" priority="39" stopIfTrue="1" operator="containsText" text="A">
      <formula>NOT(ISERROR(SEARCH("A",L6)))</formula>
    </cfRule>
    <cfRule type="containsText" priority="38" stopIfTrue="1" operator="containsText" text="AA">
      <formula>NOT(ISERROR(SEARCH("AA",L6)))</formula>
    </cfRule>
  </conditionalFormatting>
  <conditionalFormatting sqref="M6:M16">
    <cfRule type="top10" dxfId="527" priority="7" stopIfTrue="1" percent="1" rank="25"/>
    <cfRule type="aboveAverage" dxfId="526" priority="8" stopIfTrue="1"/>
    <cfRule type="aboveAverage" dxfId="525" priority="2156" stopIfTrue="1"/>
    <cfRule type="top10" dxfId="524" priority="2155" stopIfTrue="1" percent="1" rank="25"/>
  </conditionalFormatting>
  <conditionalFormatting sqref="N6:N16">
    <cfRule type="containsText" dxfId="523" priority="37" stopIfTrue="1" operator="containsText" text="A">
      <formula>NOT(ISERROR(SEARCH("A",N6)))</formula>
    </cfRule>
    <cfRule type="containsText" priority="36" stopIfTrue="1" operator="containsText" text="AA">
      <formula>NOT(ISERROR(SEARCH("AA",N6)))</formula>
    </cfRule>
  </conditionalFormatting>
  <conditionalFormatting sqref="O6:O16">
    <cfRule type="aboveAverage" dxfId="522" priority="10" stopIfTrue="1"/>
    <cfRule type="top10" dxfId="521" priority="9" stopIfTrue="1" percent="1" rank="25"/>
    <cfRule type="top10" dxfId="520" priority="2157" stopIfTrue="1" percent="1" rank="25"/>
    <cfRule type="aboveAverage" dxfId="519" priority="2158" stopIfTrue="1"/>
  </conditionalFormatting>
  <conditionalFormatting sqref="P6:P16">
    <cfRule type="top10" dxfId="518" priority="2159" stopIfTrue="1" percent="1" rank="25"/>
    <cfRule type="aboveAverage" dxfId="517" priority="2160" stopIfTrue="1"/>
  </conditionalFormatting>
  <conditionalFormatting sqref="Q6:Q16">
    <cfRule type="containsText" priority="34" stopIfTrue="1" operator="containsText" text="AA">
      <formula>NOT(ISERROR(SEARCH("AA",Q6)))</formula>
    </cfRule>
    <cfRule type="containsText" dxfId="516" priority="35" stopIfTrue="1" operator="containsText" text="A">
      <formula>NOT(ISERROR(SEARCH("A",Q6)))</formula>
    </cfRule>
  </conditionalFormatting>
  <conditionalFormatting sqref="R6:R16">
    <cfRule type="top10" dxfId="515" priority="2161" stopIfTrue="1" percent="1" rank="25"/>
    <cfRule type="aboveAverage" dxfId="514" priority="2162" stopIfTrue="1"/>
  </conditionalFormatting>
  <conditionalFormatting sqref="S6:S16">
    <cfRule type="containsText" dxfId="513" priority="33" stopIfTrue="1" operator="containsText" text="A">
      <formula>NOT(ISERROR(SEARCH("A",S6)))</formula>
    </cfRule>
    <cfRule type="containsText" priority="32" stopIfTrue="1" operator="containsText" text="AA">
      <formula>NOT(ISERROR(SEARCH("AA",S6)))</formula>
    </cfRule>
  </conditionalFormatting>
  <conditionalFormatting sqref="T6:T16">
    <cfRule type="top10" dxfId="512" priority="2163" stopIfTrue="1" percent="1" rank="25"/>
    <cfRule type="aboveAverage" dxfId="511" priority="2164" stopIfTrue="1"/>
  </conditionalFormatting>
  <conditionalFormatting sqref="U6:U16">
    <cfRule type="containsText" dxfId="510" priority="31" stopIfTrue="1" operator="containsText" text="A">
      <formula>NOT(ISERROR(SEARCH("A",U6)))</formula>
    </cfRule>
    <cfRule type="containsText" priority="30" stopIfTrue="1" operator="containsText" text="AA">
      <formula>NOT(ISERROR(SEARCH("AA",U6)))</formula>
    </cfRule>
  </conditionalFormatting>
  <pageMargins left="0.5" right="0.5" top="0.5" bottom="0.5" header="0.3" footer="0.3"/>
  <pageSetup paperSize="5"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A1010-B3F5-437B-8613-B525AA1DEB00}">
  <sheetPr>
    <tabColor theme="6" tint="0.59999389629810485"/>
    <pageSetUpPr fitToPage="1"/>
  </sheetPr>
  <dimension ref="A1:U35"/>
  <sheetViews>
    <sheetView zoomScaleNormal="100" workbookViewId="0">
      <selection activeCell="O15" sqref="O15:O18"/>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356</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254" t="s">
        <v>61</v>
      </c>
      <c r="P2" s="297" t="s">
        <v>46</v>
      </c>
      <c r="Q2" s="296"/>
      <c r="R2" s="297" t="s">
        <v>47</v>
      </c>
      <c r="S2" s="297"/>
      <c r="T2" s="295" t="s">
        <v>48</v>
      </c>
      <c r="U2" s="296"/>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31" t="s">
        <v>227</v>
      </c>
      <c r="Q3" s="230"/>
      <c r="R3" s="231" t="s">
        <v>228</v>
      </c>
      <c r="S3" s="231"/>
      <c r="T3" s="229" t="s">
        <v>229</v>
      </c>
      <c r="U3" s="230"/>
    </row>
    <row r="4" spans="1:21" ht="12.55" hidden="1" customHeight="1" x14ac:dyDescent="0.3">
      <c r="A4" s="223"/>
      <c r="B4" s="224"/>
      <c r="C4" s="34"/>
      <c r="D4" s="225"/>
      <c r="E4" s="226" t="s">
        <v>150</v>
      </c>
      <c r="F4" s="227"/>
      <c r="G4" s="226" t="s">
        <v>150</v>
      </c>
      <c r="H4" s="228"/>
      <c r="I4" s="226" t="s">
        <v>150</v>
      </c>
      <c r="J4" s="227"/>
      <c r="K4" s="226" t="s">
        <v>150</v>
      </c>
      <c r="L4" s="227"/>
      <c r="M4" s="226" t="s">
        <v>150</v>
      </c>
      <c r="N4" s="228"/>
      <c r="O4" s="226" t="s">
        <v>150</v>
      </c>
      <c r="P4" s="228" t="s">
        <v>100</v>
      </c>
      <c r="Q4" s="230"/>
      <c r="R4" s="226" t="s">
        <v>100</v>
      </c>
      <c r="S4" s="231"/>
      <c r="T4" s="226" t="s">
        <v>100</v>
      </c>
      <c r="U4" s="231"/>
    </row>
    <row r="5" spans="1:21" ht="12.55" hidden="1" customHeight="1" x14ac:dyDescent="0.3">
      <c r="A5" s="223"/>
      <c r="B5" s="224"/>
      <c r="C5" s="34"/>
      <c r="D5" s="225"/>
      <c r="E5" s="226" t="s">
        <v>233</v>
      </c>
      <c r="F5" s="227"/>
      <c r="G5" s="226" t="s">
        <v>233</v>
      </c>
      <c r="H5" s="227"/>
      <c r="I5" s="226" t="s">
        <v>233</v>
      </c>
      <c r="J5" s="228"/>
      <c r="K5" s="226" t="s">
        <v>233</v>
      </c>
      <c r="L5" s="227"/>
      <c r="M5" s="226" t="s">
        <v>233</v>
      </c>
      <c r="N5" s="228"/>
      <c r="O5" s="226" t="s">
        <v>233</v>
      </c>
      <c r="P5" s="228" t="s">
        <v>233</v>
      </c>
      <c r="Q5" s="230"/>
      <c r="R5" s="226" t="s">
        <v>233</v>
      </c>
      <c r="S5" s="231"/>
      <c r="T5" s="226" t="s">
        <v>233</v>
      </c>
      <c r="U5" s="230"/>
    </row>
    <row r="6" spans="1:21" ht="12.55" customHeight="1" x14ac:dyDescent="0.3">
      <c r="A6" s="50" t="str">
        <f t="shared" ref="A6:A14" si="0">VLOOKUP(D6,VL_2020,2,FALSE)</f>
        <v>Pioneer P16647PWE</v>
      </c>
      <c r="B6" s="130" t="str">
        <f t="shared" ref="B6:B14" si="1">VLOOKUP(D6,VL_2020,3,FALSE)</f>
        <v>RR, LL, ENL, FOP</v>
      </c>
      <c r="C6" s="130" t="str">
        <f t="shared" ref="C6:C14" si="2">VLOOKUP(D6,VL_2020,4,FALSE)</f>
        <v>VT2P, HX1</v>
      </c>
      <c r="D6" s="273" t="s">
        <v>294</v>
      </c>
      <c r="E6" s="199" cm="1">
        <f t="array" ref="E6">_xlfn.XLOOKUP(1,(LSM!$A$2:$A$370=E$4)*(LSM!$T$2:$T$370=E$5)*(LSM!$B$2:$B$370=$D6),LSM!$C$2:$C$370,"")</f>
        <v>265.55</v>
      </c>
      <c r="F6" s="200" t="str" cm="1">
        <f t="array" ref="F6">_xlfn.XLOOKUP(1,(LSM!$A$2:$A$370=E$4)*(LSM!$T$2:$T$370=E$5)*(LSM!$B$2:$B$370=$D6),LSM!$D$2:$D$370,"")</f>
        <v>A</v>
      </c>
      <c r="G6" s="201" cm="1">
        <f t="array" ref="G6">_xlfn.XLOOKUP(1,(LSM!$A$2:$A$370=G$4)*(LSM!$T$2:$T$370=G$5)*(LSM!$B$2:$B$370=$D6),LSM!$E$2:$E$370,"")</f>
        <v>17.866700000000002</v>
      </c>
      <c r="H6" s="200" t="str" cm="1">
        <f t="array" ref="H6">_xlfn.XLOOKUP(1,(LSM!$A$2:$A$370=G$4)*(LSM!$T$2:$T$370=G$5)*(LSM!$B$2:$B$370=$D6),LSM!$F$2:$F$370,"")</f>
        <v>CD</v>
      </c>
      <c r="I6" s="199" cm="1">
        <f t="array" ref="I6">_xlfn.XLOOKUP(1,(LSM!$A$2:$A$370=I$4)*(LSM!$T$2:$T$370=I$5)*(LSM!$B$2:$B$370=$D6),LSM!$L$2:$L$370,"")</f>
        <v>60.366700000000002</v>
      </c>
      <c r="J6" s="202" t="str" cm="1">
        <f t="array" ref="J6">_xlfn.XLOOKUP(1,(LSM!$A$2:$A$370=I$4)*(LSM!$T$2:$T$370=I$5)*(LSM!$B$2:$B$370=$D6),LSM!$M$2:$M$370,"")</f>
        <v>A</v>
      </c>
      <c r="K6" s="199" cm="1">
        <f t="array" ref="K6">_xlfn.XLOOKUP(1,(LSM!$A$2:$A$370=K$4)*(LSM!$T$2:$T$370=K$5)*(LSM!$B$2:$B$370=$D6),LSM!$G$2:$G$370,"")</f>
        <v>113.67</v>
      </c>
      <c r="L6" s="200" t="str" cm="1">
        <f t="array" ref="L6">_xlfn.XLOOKUP(1,(LSM!$A$2:$A$370=K$4)*(LSM!$T$2:$T$370=K$5)*(LSM!$B$2:$B$370=$D6),LSM!$H$2:$H$370,"")</f>
        <v>A</v>
      </c>
      <c r="M6" s="199" cm="1">
        <f t="array" ref="M6">_xlfn.XLOOKUP(1,(LSM!$A$2:$A$370=M$4)*(LSM!$T$2:$T$370=M$5)*(LSM!$B$2:$B$370=$D6),LSM!$I$2:$I$370,"")</f>
        <v>49.666699999999999</v>
      </c>
      <c r="N6" s="202" t="str" cm="1">
        <f t="array" ref="N6">_xlfn.XLOOKUP(1,(LSM!$A$2:$A$370=M$4)*(LSM!$T$2:$T$370=M$5)*(LSM!$B$2:$B$370=$D6),LSM!$J$2:$J$370,"")</f>
        <v>A</v>
      </c>
      <c r="O6" s="199" cm="1">
        <f t="array" ref="O6">_xlfn.XLOOKUP(1,(LSM!$A$2:$A$370=O$4)*(LSM!$T$2:$T$370=O$5)*(LSM!$B$2:$B$370=$D6),LSM!$K$2:$K$370,"")</f>
        <v>0</v>
      </c>
      <c r="P6" s="203" cm="1">
        <f t="array" ref="P6">_xlfn.XLOOKUP(1,(LSM!$A$2:$A$370=P$4)*(LSM!$T$2:$T$370=P$5)*(LSM!$B$2:$B$370=$D6),LSM!$N$2:$N$370,"")</f>
        <v>0</v>
      </c>
      <c r="Q6" s="200" cm="1">
        <f t="array" ref="Q6">_xlfn.XLOOKUP(1,(LSM!$A$2:$A$370=P$4)*(LSM!$T$2:$T$370=P$5)*(LSM!$B$2:$B$370=$D6),LSM!$O$2:$O$370,"")</f>
        <v>0</v>
      </c>
      <c r="R6" s="201" cm="1">
        <f t="array" ref="R6">_xlfn.XLOOKUP(1,(LSM!$A$2:$A$370=R$4)*(LSM!$T$2:$T$370=R$5)*(LSM!$B$2:$B$370=$D6),LSM!$P$2:$P$370,"")</f>
        <v>0</v>
      </c>
      <c r="S6" s="202" cm="1">
        <f t="array" ref="S6">_xlfn.XLOOKUP(1,(LSM!$A$2:$A$370=R$4)*(LSM!$T$2:$T$370=R$5)*(LSM!$B$2:$B$370=$D6),LSM!$Q$2:$Q$370,"")</f>
        <v>0</v>
      </c>
      <c r="T6" s="201" cm="1">
        <f t="array" ref="T6">_xlfn.XLOOKUP(1,(LSM!$A$2:$A$370=T$4)*(LSM!$T$2:$T$370=T$5)*(LSM!$B$2:$B$370=$D6),LSM!$R$2:$R$370,"")</f>
        <v>0</v>
      </c>
      <c r="U6" s="200" cm="1">
        <f t="array" ref="U6">_xlfn.XLOOKUP(1,(LSM!$A$2:$A$370=T$4)*(LSM!$T$2:$T$370=T$5)*(LSM!$B$2:$B$370=$D6),LSM!$S$2:$S$370,"")</f>
        <v>0</v>
      </c>
    </row>
    <row r="7" spans="1:21" ht="12.55" customHeight="1" x14ac:dyDescent="0.3">
      <c r="A7" s="31" t="str">
        <f t="shared" si="0"/>
        <v>Innvictis A1414T</v>
      </c>
      <c r="B7" s="131" t="str">
        <f t="shared" si="1"/>
        <v>RR</v>
      </c>
      <c r="C7" s="131" t="str">
        <f t="shared" si="2"/>
        <v>TRE</v>
      </c>
      <c r="D7" s="273" t="s">
        <v>199</v>
      </c>
      <c r="E7" s="178" cm="1">
        <f t="array" ref="E7">_xlfn.XLOOKUP(1,(LSM!$A$2:$A$370=E$4)*(LSM!$T$2:$T$370=E$5)*(LSM!$B$2:$B$370=$D7),LSM!$C$2:$C$370,"")</f>
        <v>262.24</v>
      </c>
      <c r="F7" s="179" t="str" cm="1">
        <f t="array" ref="F7">_xlfn.XLOOKUP(1,(LSM!$A$2:$A$370=E$4)*(LSM!$T$2:$T$370=E$5)*(LSM!$B$2:$B$370=$D7),LSM!$D$2:$D$370,"")</f>
        <v>A</v>
      </c>
      <c r="G7" s="164" cm="1">
        <f t="array" ref="G7">_xlfn.XLOOKUP(1,(LSM!$A$2:$A$370=G$4)*(LSM!$T$2:$T$370=G$5)*(LSM!$B$2:$B$370=$D7),LSM!$E$2:$E$370,"")</f>
        <v>19.566700000000001</v>
      </c>
      <c r="H7" s="179" t="str" cm="1">
        <f t="array" ref="H7">_xlfn.XLOOKUP(1,(LSM!$A$2:$A$370=G$4)*(LSM!$T$2:$T$370=G$5)*(LSM!$B$2:$B$370=$D7),LSM!$F$2:$F$370,"")</f>
        <v>B</v>
      </c>
      <c r="I7" s="178" cm="1">
        <f t="array" ref="I7">_xlfn.XLOOKUP(1,(LSM!$A$2:$A$370=I$4)*(LSM!$T$2:$T$370=I$5)*(LSM!$B$2:$B$370=$D7),LSM!$L$2:$L$370,"")</f>
        <v>57.633299999999998</v>
      </c>
      <c r="J7" s="167" t="str" cm="1">
        <f t="array" ref="J7">_xlfn.XLOOKUP(1,(LSM!$A$2:$A$370=I$4)*(LSM!$T$2:$T$370=I$5)*(LSM!$B$2:$B$370=$D7),LSM!$M$2:$M$370,"")</f>
        <v>CD</v>
      </c>
      <c r="K7" s="178" cm="1">
        <f t="array" ref="K7">_xlfn.XLOOKUP(1,(LSM!$A$2:$A$370=K$4)*(LSM!$T$2:$T$370=K$5)*(LSM!$B$2:$B$370=$D7),LSM!$G$2:$G$370,"")</f>
        <v>106</v>
      </c>
      <c r="L7" s="179" t="str" cm="1">
        <f t="array" ref="L7">_xlfn.XLOOKUP(1,(LSM!$A$2:$A$370=K$4)*(LSM!$T$2:$T$370=K$5)*(LSM!$B$2:$B$370=$D7),LSM!$H$2:$H$370,"")</f>
        <v>A-C</v>
      </c>
      <c r="M7" s="178" cm="1">
        <f t="array" ref="M7">_xlfn.XLOOKUP(1,(LSM!$A$2:$A$370=M$4)*(LSM!$T$2:$T$370=M$5)*(LSM!$B$2:$B$370=$D7),LSM!$I$2:$I$370,"")</f>
        <v>41.666699999999999</v>
      </c>
      <c r="N7" s="167" t="str" cm="1">
        <f t="array" ref="N7">_xlfn.XLOOKUP(1,(LSM!$A$2:$A$370=M$4)*(LSM!$T$2:$T$370=M$5)*(LSM!$B$2:$B$370=$D7),LSM!$J$2:$J$370,"")</f>
        <v>A</v>
      </c>
      <c r="O7" s="178" cm="1">
        <f t="array" ref="O7">_xlfn.XLOOKUP(1,(LSM!$A$2:$A$370=O$4)*(LSM!$T$2:$T$370=O$5)*(LSM!$B$2:$B$370=$D7),LSM!$K$2:$K$370,"")</f>
        <v>0</v>
      </c>
      <c r="P7" s="253" cm="1">
        <f t="array" ref="P7">_xlfn.XLOOKUP(1,(LSM!$A$2:$A$370=P$4)*(LSM!$T$2:$T$370=P$5)*(LSM!$B$2:$B$370=$D7),LSM!$N$2:$N$370,"")</f>
        <v>0</v>
      </c>
      <c r="Q7" s="179" cm="1">
        <f t="array" ref="Q7">_xlfn.XLOOKUP(1,(LSM!$A$2:$A$370=P$4)*(LSM!$T$2:$T$370=P$5)*(LSM!$B$2:$B$370=$D7),LSM!$O$2:$O$370,"")</f>
        <v>0</v>
      </c>
      <c r="R7" s="164" cm="1">
        <f t="array" ref="R7">_xlfn.XLOOKUP(1,(LSM!$A$2:$A$370=R$4)*(LSM!$T$2:$T$370=R$5)*(LSM!$B$2:$B$370=$D7),LSM!$P$2:$P$370,"")</f>
        <v>0</v>
      </c>
      <c r="S7" s="167" cm="1">
        <f t="array" ref="S7">_xlfn.XLOOKUP(1,(LSM!$A$2:$A$370=R$4)*(LSM!$T$2:$T$370=R$5)*(LSM!$B$2:$B$370=$D7),LSM!$Q$2:$Q$370,"")</f>
        <v>0</v>
      </c>
      <c r="T7" s="164" cm="1">
        <f t="array" ref="T7">_xlfn.XLOOKUP(1,(LSM!$A$2:$A$370=T$4)*(LSM!$T$2:$T$370=T$5)*(LSM!$B$2:$B$370=$D7),LSM!$R$2:$R$370,"")</f>
        <v>0</v>
      </c>
      <c r="U7" s="179" cm="1">
        <f t="array" ref="U7">_xlfn.XLOOKUP(1,(LSM!$A$2:$A$370=T$4)*(LSM!$T$2:$T$370=T$5)*(LSM!$B$2:$B$370=$D7),LSM!$S$2:$S$370,"")</f>
        <v>0</v>
      </c>
    </row>
    <row r="8" spans="1:21" x14ac:dyDescent="0.3">
      <c r="A8" s="31" t="str">
        <f t="shared" si="0"/>
        <v>Dekalb DKC 114-99</v>
      </c>
      <c r="B8" s="131" t="str">
        <f t="shared" si="1"/>
        <v>RR</v>
      </c>
      <c r="C8" s="131" t="str">
        <f t="shared" si="2"/>
        <v>VT4P</v>
      </c>
      <c r="D8" s="273" t="s">
        <v>198</v>
      </c>
      <c r="E8" s="176" cm="1">
        <f t="array" ref="E8">_xlfn.XLOOKUP(1,(LSM!$A$2:$A$370=E$4)*(LSM!$T$2:$T$370=E$5)*(LSM!$B$2:$B$370=$D8),LSM!$C$2:$C$370,"")</f>
        <v>261.77</v>
      </c>
      <c r="F8" s="177" t="str" cm="1">
        <f t="array" ref="F8">_xlfn.XLOOKUP(1,(LSM!$A$2:$A$370=E$4)*(LSM!$T$2:$T$370=E$5)*(LSM!$B$2:$B$370=$D8),LSM!$D$2:$D$370,"")</f>
        <v>A</v>
      </c>
      <c r="G8" s="163" cm="1">
        <f t="array" ref="G8">_xlfn.XLOOKUP(1,(LSM!$A$2:$A$370=G$4)*(LSM!$T$2:$T$370=G$5)*(LSM!$B$2:$B$370=$D8),LSM!$E$2:$E$370,"")</f>
        <v>21.366700000000002</v>
      </c>
      <c r="H8" s="177" t="str" cm="1">
        <f t="array" ref="H8">_xlfn.XLOOKUP(1,(LSM!$A$2:$A$370=G$4)*(LSM!$T$2:$T$370=G$5)*(LSM!$B$2:$B$370=$D8),LSM!$F$2:$F$370,"")</f>
        <v>A</v>
      </c>
      <c r="I8" s="176" cm="1">
        <f t="array" ref="I8">_xlfn.XLOOKUP(1,(LSM!$A$2:$A$370=I$4)*(LSM!$T$2:$T$370=I$5)*(LSM!$B$2:$B$370=$D8),LSM!$L$2:$L$370,"")</f>
        <v>56.933300000000003</v>
      </c>
      <c r="J8" s="56" t="str" cm="1">
        <f t="array" ref="J8">_xlfn.XLOOKUP(1,(LSM!$A$2:$A$370=I$4)*(LSM!$T$2:$T$370=I$5)*(LSM!$B$2:$B$370=$D8),LSM!$M$2:$M$370,"")</f>
        <v>D</v>
      </c>
      <c r="K8" s="176" cm="1">
        <f t="array" ref="K8">_xlfn.XLOOKUP(1,(LSM!$A$2:$A$370=K$4)*(LSM!$T$2:$T$370=K$5)*(LSM!$B$2:$B$370=$D8),LSM!$G$2:$G$370,"")</f>
        <v>99.333299999999994</v>
      </c>
      <c r="L8" s="177" t="str" cm="1">
        <f t="array" ref="L8">_xlfn.XLOOKUP(1,(LSM!$A$2:$A$370=K$4)*(LSM!$T$2:$T$370=K$5)*(LSM!$B$2:$B$370=$D8),LSM!$H$2:$H$370,"")</f>
        <v>CD</v>
      </c>
      <c r="M8" s="176" cm="1">
        <f t="array" ref="M8">_xlfn.XLOOKUP(1,(LSM!$A$2:$A$370=M$4)*(LSM!$T$2:$T$370=M$5)*(LSM!$B$2:$B$370=$D8),LSM!$I$2:$I$370,"")</f>
        <v>44</v>
      </c>
      <c r="N8" s="56" t="str" cm="1">
        <f t="array" ref="N8">_xlfn.XLOOKUP(1,(LSM!$A$2:$A$370=M$4)*(LSM!$T$2:$T$370=M$5)*(LSM!$B$2:$B$370=$D8),LSM!$J$2:$J$370,"")</f>
        <v>A</v>
      </c>
      <c r="O8" s="176" cm="1">
        <f t="array" ref="O8">_xlfn.XLOOKUP(1,(LSM!$A$2:$A$370=O$4)*(LSM!$T$2:$T$370=O$5)*(LSM!$B$2:$B$370=$D8),LSM!$K$2:$K$370,"")</f>
        <v>0</v>
      </c>
      <c r="P8" s="252" cm="1">
        <f t="array" ref="P8">_xlfn.XLOOKUP(1,(LSM!$A$2:$A$370=P$4)*(LSM!$T$2:$T$370=P$5)*(LSM!$B$2:$B$370=$D8),LSM!$N$2:$N$370,"")</f>
        <v>0</v>
      </c>
      <c r="Q8" s="177" cm="1">
        <f t="array" ref="Q8">_xlfn.XLOOKUP(1,(LSM!$A$2:$A$370=P$4)*(LSM!$T$2:$T$370=P$5)*(LSM!$B$2:$B$370=$D8),LSM!$O$2:$O$370,"")</f>
        <v>0</v>
      </c>
      <c r="R8" s="163" cm="1">
        <f t="array" ref="R8">_xlfn.XLOOKUP(1,(LSM!$A$2:$A$370=R$4)*(LSM!$T$2:$T$370=R$5)*(LSM!$B$2:$B$370=$D8),LSM!$P$2:$P$370,"")</f>
        <v>0</v>
      </c>
      <c r="S8" s="56" cm="1">
        <f t="array" ref="S8">_xlfn.XLOOKUP(1,(LSM!$A$2:$A$370=R$4)*(LSM!$T$2:$T$370=R$5)*(LSM!$B$2:$B$370=$D8),LSM!$Q$2:$Q$370,"")</f>
        <v>0</v>
      </c>
      <c r="T8" s="163" cm="1">
        <f t="array" ref="T8">_xlfn.XLOOKUP(1,(LSM!$A$2:$A$370=T$4)*(LSM!$T$2:$T$370=T$5)*(LSM!$B$2:$B$370=$D8),LSM!$R$2:$R$370,"")</f>
        <v>0</v>
      </c>
      <c r="U8" s="177" cm="1">
        <f t="array" ref="U8">_xlfn.XLOOKUP(1,(LSM!$A$2:$A$370=T$4)*(LSM!$T$2:$T$370=T$5)*(LSM!$B$2:$B$370=$D8),LSM!$S$2:$S$370,"")</f>
        <v>0</v>
      </c>
    </row>
    <row r="9" spans="1:21" x14ac:dyDescent="0.3">
      <c r="A9" s="31" t="str">
        <f t="shared" si="0"/>
        <v>Pioneer P15395PWE</v>
      </c>
      <c r="B9" s="131" t="str">
        <f t="shared" si="1"/>
        <v>RR, LL, ENL, FOP</v>
      </c>
      <c r="C9" s="131" t="str">
        <f t="shared" si="2"/>
        <v>VT2P, HX1</v>
      </c>
      <c r="D9" s="273" t="s">
        <v>293</v>
      </c>
      <c r="E9" s="176" cm="1">
        <f t="array" ref="E9">_xlfn.XLOOKUP(1,(LSM!$A$2:$A$370=E$4)*(LSM!$T$2:$T$370=E$5)*(LSM!$B$2:$B$370=$D9),LSM!$C$2:$C$370,"")</f>
        <v>260.81</v>
      </c>
      <c r="F9" s="177" t="str" cm="1">
        <f t="array" ref="F9">_xlfn.XLOOKUP(1,(LSM!$A$2:$A$370=E$4)*(LSM!$T$2:$T$370=E$5)*(LSM!$B$2:$B$370=$D9),LSM!$D$2:$D$370,"")</f>
        <v>A</v>
      </c>
      <c r="G9" s="163" cm="1">
        <f t="array" ref="G9">_xlfn.XLOOKUP(1,(LSM!$A$2:$A$370=G$4)*(LSM!$T$2:$T$370=G$5)*(LSM!$B$2:$B$370=$D9),LSM!$E$2:$E$370,"")</f>
        <v>17.399999999999999</v>
      </c>
      <c r="H9" s="177" t="str" cm="1">
        <f t="array" ref="H9">_xlfn.XLOOKUP(1,(LSM!$A$2:$A$370=G$4)*(LSM!$T$2:$T$370=G$5)*(LSM!$B$2:$B$370=$D9),LSM!$F$2:$F$370,"")</f>
        <v>D</v>
      </c>
      <c r="I9" s="176" cm="1">
        <f t="array" ref="I9">_xlfn.XLOOKUP(1,(LSM!$A$2:$A$370=I$4)*(LSM!$T$2:$T$370=I$5)*(LSM!$B$2:$B$370=$D9),LSM!$L$2:$L$370,"")</f>
        <v>58.666699999999999</v>
      </c>
      <c r="J9" s="56" t="str" cm="1">
        <f t="array" ref="J9">_xlfn.XLOOKUP(1,(LSM!$A$2:$A$370=I$4)*(LSM!$T$2:$T$370=I$5)*(LSM!$B$2:$B$370=$D9),LSM!$M$2:$M$370,"")</f>
        <v>BC</v>
      </c>
      <c r="K9" s="176" cm="1">
        <f t="array" ref="K9">_xlfn.XLOOKUP(1,(LSM!$A$2:$A$370=K$4)*(LSM!$T$2:$T$370=K$5)*(LSM!$B$2:$B$370=$D9),LSM!$G$2:$G$370,"")</f>
        <v>109.33</v>
      </c>
      <c r="L9" s="177" t="str" cm="1">
        <f t="array" ref="L9">_xlfn.XLOOKUP(1,(LSM!$A$2:$A$370=K$4)*(LSM!$T$2:$T$370=K$5)*(LSM!$B$2:$B$370=$D9),LSM!$H$2:$H$370,"")</f>
        <v>AB</v>
      </c>
      <c r="M9" s="176" cm="1">
        <f t="array" ref="M9">_xlfn.XLOOKUP(1,(LSM!$A$2:$A$370=M$4)*(LSM!$T$2:$T$370=M$5)*(LSM!$B$2:$B$370=$D9),LSM!$I$2:$I$370,"")</f>
        <v>47.666699999999999</v>
      </c>
      <c r="N9" s="56" t="str" cm="1">
        <f t="array" ref="N9">_xlfn.XLOOKUP(1,(LSM!$A$2:$A$370=M$4)*(LSM!$T$2:$T$370=M$5)*(LSM!$B$2:$B$370=$D9),LSM!$J$2:$J$370,"")</f>
        <v>A</v>
      </c>
      <c r="O9" s="176" cm="1">
        <f t="array" ref="O9">_xlfn.XLOOKUP(1,(LSM!$A$2:$A$370=O$4)*(LSM!$T$2:$T$370=O$5)*(LSM!$B$2:$B$370=$D9),LSM!$K$2:$K$370,"")</f>
        <v>0</v>
      </c>
      <c r="P9" s="252" cm="1">
        <f t="array" ref="P9">_xlfn.XLOOKUP(1,(LSM!$A$2:$A$370=P$4)*(LSM!$T$2:$T$370=P$5)*(LSM!$B$2:$B$370=$D9),LSM!$N$2:$N$370,"")</f>
        <v>0</v>
      </c>
      <c r="Q9" s="177" cm="1">
        <f t="array" ref="Q9">_xlfn.XLOOKUP(1,(LSM!$A$2:$A$370=P$4)*(LSM!$T$2:$T$370=P$5)*(LSM!$B$2:$B$370=$D9),LSM!$O$2:$O$370,"")</f>
        <v>0</v>
      </c>
      <c r="R9" s="163" cm="1">
        <f t="array" ref="R9">_xlfn.XLOOKUP(1,(LSM!$A$2:$A$370=R$4)*(LSM!$T$2:$T$370=R$5)*(LSM!$B$2:$B$370=$D9),LSM!$P$2:$P$370,"")</f>
        <v>0</v>
      </c>
      <c r="S9" s="56" cm="1">
        <f t="array" ref="S9">_xlfn.XLOOKUP(1,(LSM!$A$2:$A$370=R$4)*(LSM!$T$2:$T$370=R$5)*(LSM!$B$2:$B$370=$D9),LSM!$Q$2:$Q$370,"")</f>
        <v>0</v>
      </c>
      <c r="T9" s="163" cm="1">
        <f t="array" ref="T9">_xlfn.XLOOKUP(1,(LSM!$A$2:$A$370=T$4)*(LSM!$T$2:$T$370=T$5)*(LSM!$B$2:$B$370=$D9),LSM!$R$2:$R$370,"")</f>
        <v>0</v>
      </c>
      <c r="U9" s="177" cm="1">
        <f t="array" ref="U9">_xlfn.XLOOKUP(1,(LSM!$A$2:$A$370=T$4)*(LSM!$T$2:$T$370=T$5)*(LSM!$B$2:$B$370=$D9),LSM!$S$2:$S$370,"")</f>
        <v>0</v>
      </c>
    </row>
    <row r="10" spans="1:21" x14ac:dyDescent="0.3">
      <c r="A10" s="31" t="str">
        <f t="shared" si="0"/>
        <v>Gateway 4914TRE</v>
      </c>
      <c r="B10" s="131" t="str">
        <f t="shared" si="1"/>
        <v>RR</v>
      </c>
      <c r="C10" s="131" t="str">
        <f t="shared" si="2"/>
        <v>TRE</v>
      </c>
      <c r="D10" s="273" t="s">
        <v>292</v>
      </c>
      <c r="E10" s="176" cm="1">
        <f t="array" ref="E10">_xlfn.XLOOKUP(1,(LSM!$A$2:$A$370=E$4)*(LSM!$T$2:$T$370=E$5)*(LSM!$B$2:$B$370=$D10),LSM!$C$2:$C$370,"")</f>
        <v>257.02999999999997</v>
      </c>
      <c r="F10" s="177" t="str" cm="1">
        <f t="array" ref="F10">_xlfn.XLOOKUP(1,(LSM!$A$2:$A$370=E$4)*(LSM!$T$2:$T$370=E$5)*(LSM!$B$2:$B$370=$D10),LSM!$D$2:$D$370,"")</f>
        <v>A</v>
      </c>
      <c r="G10" s="163" cm="1">
        <f t="array" ref="G10">_xlfn.XLOOKUP(1,(LSM!$A$2:$A$370=G$4)*(LSM!$T$2:$T$370=G$5)*(LSM!$B$2:$B$370=$D10),LSM!$E$2:$E$370,"")</f>
        <v>19.333300000000001</v>
      </c>
      <c r="H10" s="177" t="str" cm="1">
        <f t="array" ref="H10">_xlfn.XLOOKUP(1,(LSM!$A$2:$A$370=G$4)*(LSM!$T$2:$T$370=G$5)*(LSM!$B$2:$B$370=$D10),LSM!$F$2:$F$370,"")</f>
        <v>BC</v>
      </c>
      <c r="I10" s="176" cm="1">
        <f t="array" ref="I10">_xlfn.XLOOKUP(1,(LSM!$A$2:$A$370=I$4)*(LSM!$T$2:$T$370=I$5)*(LSM!$B$2:$B$370=$D10),LSM!$L$2:$L$370,"")</f>
        <v>58.033299999999997</v>
      </c>
      <c r="J10" s="56" t="str" cm="1">
        <f t="array" ref="J10">_xlfn.XLOOKUP(1,(LSM!$A$2:$A$370=I$4)*(LSM!$T$2:$T$370=I$5)*(LSM!$B$2:$B$370=$D10),LSM!$M$2:$M$370,"")</f>
        <v>B-</v>
      </c>
      <c r="K10" s="176" cm="1">
        <f t="array" ref="K10">_xlfn.XLOOKUP(1,(LSM!$A$2:$A$370=K$4)*(LSM!$T$2:$T$370=K$5)*(LSM!$B$2:$B$370=$D10),LSM!$G$2:$G$370,"")</f>
        <v>111</v>
      </c>
      <c r="L10" s="177" t="str" cm="1">
        <f t="array" ref="L10">_xlfn.XLOOKUP(1,(LSM!$A$2:$A$370=K$4)*(LSM!$T$2:$T$370=K$5)*(LSM!$B$2:$B$370=$D10),LSM!$H$2:$H$370,"")</f>
        <v>AB</v>
      </c>
      <c r="M10" s="176" cm="1">
        <f t="array" ref="M10">_xlfn.XLOOKUP(1,(LSM!$A$2:$A$370=M$4)*(LSM!$T$2:$T$370=M$5)*(LSM!$B$2:$B$370=$D10),LSM!$I$2:$I$370,"")</f>
        <v>44.333300000000001</v>
      </c>
      <c r="N10" s="56" t="str" cm="1">
        <f t="array" ref="N10">_xlfn.XLOOKUP(1,(LSM!$A$2:$A$370=M$4)*(LSM!$T$2:$T$370=M$5)*(LSM!$B$2:$B$370=$D10),LSM!$J$2:$J$370,"")</f>
        <v>A</v>
      </c>
      <c r="O10" s="176" cm="1">
        <f t="array" ref="O10">_xlfn.XLOOKUP(1,(LSM!$A$2:$A$370=O$4)*(LSM!$T$2:$T$370=O$5)*(LSM!$B$2:$B$370=$D10),LSM!$K$2:$K$370,"")</f>
        <v>0</v>
      </c>
      <c r="P10" s="252" cm="1">
        <f t="array" ref="P10">_xlfn.XLOOKUP(1,(LSM!$A$2:$A$370=P$4)*(LSM!$T$2:$T$370=P$5)*(LSM!$B$2:$B$370=$D10),LSM!$N$2:$N$370,"")</f>
        <v>0</v>
      </c>
      <c r="Q10" s="177" cm="1">
        <f t="array" ref="Q10">_xlfn.XLOOKUP(1,(LSM!$A$2:$A$370=P$4)*(LSM!$T$2:$T$370=P$5)*(LSM!$B$2:$B$370=$D10),LSM!$O$2:$O$370,"")</f>
        <v>0</v>
      </c>
      <c r="R10" s="163" cm="1">
        <f t="array" ref="R10">_xlfn.XLOOKUP(1,(LSM!$A$2:$A$370=R$4)*(LSM!$T$2:$T$370=R$5)*(LSM!$B$2:$B$370=$D10),LSM!$P$2:$P$370,"")</f>
        <v>0</v>
      </c>
      <c r="S10" s="56" cm="1">
        <f t="array" ref="S10">_xlfn.XLOOKUP(1,(LSM!$A$2:$A$370=R$4)*(LSM!$T$2:$T$370=R$5)*(LSM!$B$2:$B$370=$D10),LSM!$Q$2:$Q$370,"")</f>
        <v>0</v>
      </c>
      <c r="T10" s="163" cm="1">
        <f t="array" ref="T10">_xlfn.XLOOKUP(1,(LSM!$A$2:$A$370=T$4)*(LSM!$T$2:$T$370=T$5)*(LSM!$B$2:$B$370=$D10),LSM!$R$2:$R$370,"")</f>
        <v>0</v>
      </c>
      <c r="U10" s="177" cm="1">
        <f t="array" ref="U10">_xlfn.XLOOKUP(1,(LSM!$A$2:$A$370=T$4)*(LSM!$T$2:$T$370=T$5)*(LSM!$B$2:$B$370=$D10),LSM!$S$2:$S$370,"")</f>
        <v>0</v>
      </c>
    </row>
    <row r="11" spans="1:21" x14ac:dyDescent="0.3">
      <c r="A11" s="31" t="str">
        <f t="shared" si="0"/>
        <v>Dekalb DKC 115-55</v>
      </c>
      <c r="B11" s="131" t="str">
        <f t="shared" si="1"/>
        <v>RR</v>
      </c>
      <c r="C11" s="131" t="str">
        <f t="shared" si="2"/>
        <v>TRE</v>
      </c>
      <c r="D11" s="273" t="s">
        <v>289</v>
      </c>
      <c r="E11" s="178" cm="1">
        <f t="array" ref="E11">_xlfn.XLOOKUP(1,(LSM!$A$2:$A$370=E$4)*(LSM!$T$2:$T$370=E$5)*(LSM!$B$2:$B$370=$D11),LSM!$C$2:$C$370,"")</f>
        <v>256.43</v>
      </c>
      <c r="F11" s="179" t="str" cm="1">
        <f t="array" ref="F11">_xlfn.XLOOKUP(1,(LSM!$A$2:$A$370=E$4)*(LSM!$T$2:$T$370=E$5)*(LSM!$B$2:$B$370=$D11),LSM!$D$2:$D$370,"")</f>
        <v>A</v>
      </c>
      <c r="G11" s="164" cm="1">
        <f t="array" ref="G11">_xlfn.XLOOKUP(1,(LSM!$A$2:$A$370=G$4)*(LSM!$T$2:$T$370=G$5)*(LSM!$B$2:$B$370=$D11),LSM!$E$2:$E$370,"")</f>
        <v>19.3</v>
      </c>
      <c r="H11" s="179" t="str" cm="1">
        <f t="array" ref="H11">_xlfn.XLOOKUP(1,(LSM!$A$2:$A$370=G$4)*(LSM!$T$2:$T$370=G$5)*(LSM!$B$2:$B$370=$D11),LSM!$F$2:$F$370,"")</f>
        <v>BC</v>
      </c>
      <c r="I11" s="178" cm="1">
        <f t="array" ref="I11">_xlfn.XLOOKUP(1,(LSM!$A$2:$A$370=I$4)*(LSM!$T$2:$T$370=I$5)*(LSM!$B$2:$B$370=$D11),LSM!$L$2:$L$370,"")</f>
        <v>58.2</v>
      </c>
      <c r="J11" s="167" t="str" cm="1">
        <f t="array" ref="J11">_xlfn.XLOOKUP(1,(LSM!$A$2:$A$370=I$4)*(LSM!$T$2:$T$370=I$5)*(LSM!$B$2:$B$370=$D11),LSM!$M$2:$M$370,"")</f>
        <v>B-</v>
      </c>
      <c r="K11" s="178" cm="1">
        <f t="array" ref="K11">_xlfn.XLOOKUP(1,(LSM!$A$2:$A$370=K$4)*(LSM!$T$2:$T$370=K$5)*(LSM!$B$2:$B$370=$D11),LSM!$G$2:$G$370,"")</f>
        <v>96.666700000000006</v>
      </c>
      <c r="L11" s="179" t="str" cm="1">
        <f t="array" ref="L11">_xlfn.XLOOKUP(1,(LSM!$A$2:$A$370=K$4)*(LSM!$T$2:$T$370=K$5)*(LSM!$B$2:$B$370=$D11),LSM!$H$2:$H$370,"")</f>
        <v>D</v>
      </c>
      <c r="M11" s="178" cm="1">
        <f t="array" ref="M11">_xlfn.XLOOKUP(1,(LSM!$A$2:$A$370=M$4)*(LSM!$T$2:$T$370=M$5)*(LSM!$B$2:$B$370=$D11),LSM!$I$2:$I$370,"")</f>
        <v>41.333300000000001</v>
      </c>
      <c r="N11" s="167" t="str" cm="1">
        <f t="array" ref="N11">_xlfn.XLOOKUP(1,(LSM!$A$2:$A$370=M$4)*(LSM!$T$2:$T$370=M$5)*(LSM!$B$2:$B$370=$D11),LSM!$J$2:$J$370,"")</f>
        <v>A</v>
      </c>
      <c r="O11" s="178" cm="1">
        <f t="array" ref="O11">_xlfn.XLOOKUP(1,(LSM!$A$2:$A$370=O$4)*(LSM!$T$2:$T$370=O$5)*(LSM!$B$2:$B$370=$D11),LSM!$K$2:$K$370,"")</f>
        <v>0</v>
      </c>
      <c r="P11" s="253" cm="1">
        <f t="array" ref="P11">_xlfn.XLOOKUP(1,(LSM!$A$2:$A$370=P$4)*(LSM!$T$2:$T$370=P$5)*(LSM!$B$2:$B$370=$D11),LSM!$N$2:$N$370,"")</f>
        <v>0</v>
      </c>
      <c r="Q11" s="179" cm="1">
        <f t="array" ref="Q11">_xlfn.XLOOKUP(1,(LSM!$A$2:$A$370=P$4)*(LSM!$T$2:$T$370=P$5)*(LSM!$B$2:$B$370=$D11),LSM!$O$2:$O$370,"")</f>
        <v>0</v>
      </c>
      <c r="R11" s="164" cm="1">
        <f t="array" ref="R11">_xlfn.XLOOKUP(1,(LSM!$A$2:$A$370=R$4)*(LSM!$T$2:$T$370=R$5)*(LSM!$B$2:$B$370=$D11),LSM!$P$2:$P$370,"")</f>
        <v>0</v>
      </c>
      <c r="S11" s="167" cm="1">
        <f t="array" ref="S11">_xlfn.XLOOKUP(1,(LSM!$A$2:$A$370=R$4)*(LSM!$T$2:$T$370=R$5)*(LSM!$B$2:$B$370=$D11),LSM!$Q$2:$Q$370,"")</f>
        <v>0</v>
      </c>
      <c r="T11" s="164" cm="1">
        <f t="array" ref="T11">_xlfn.XLOOKUP(1,(LSM!$A$2:$A$370=T$4)*(LSM!$T$2:$T$370=T$5)*(LSM!$B$2:$B$370=$D11),LSM!$R$2:$R$370,"")</f>
        <v>0</v>
      </c>
      <c r="U11" s="179" cm="1">
        <f t="array" ref="U11">_xlfn.XLOOKUP(1,(LSM!$A$2:$A$370=T$4)*(LSM!$T$2:$T$370=T$5)*(LSM!$B$2:$B$370=$D11),LSM!$S$2:$S$370,"")</f>
        <v>0</v>
      </c>
    </row>
    <row r="12" spans="1:21" x14ac:dyDescent="0.3">
      <c r="A12" s="101" t="str">
        <f t="shared" si="0"/>
        <v>Dyna-Gro D55VC86RIB</v>
      </c>
      <c r="B12" s="132" t="str">
        <f t="shared" si="1"/>
        <v>RR</v>
      </c>
      <c r="C12" s="132">
        <f t="shared" si="2"/>
        <v>0</v>
      </c>
      <c r="D12" s="273" t="s">
        <v>291</v>
      </c>
      <c r="E12" s="176" cm="1">
        <f t="array" ref="E12">_xlfn.XLOOKUP(1,(LSM!$A$2:$A$370=E$4)*(LSM!$T$2:$T$370=E$5)*(LSM!$B$2:$B$370=$D12),LSM!$C$2:$C$370,"")</f>
        <v>255.99</v>
      </c>
      <c r="F12" s="177" t="str" cm="1">
        <f t="array" ref="F12">_xlfn.XLOOKUP(1,(LSM!$A$2:$A$370=E$4)*(LSM!$T$2:$T$370=E$5)*(LSM!$B$2:$B$370=$D12),LSM!$D$2:$D$370,"")</f>
        <v>A</v>
      </c>
      <c r="G12" s="163" cm="1">
        <f t="array" ref="G12">_xlfn.XLOOKUP(1,(LSM!$A$2:$A$370=G$4)*(LSM!$T$2:$T$370=G$5)*(LSM!$B$2:$B$370=$D12),LSM!$E$2:$E$370,"")</f>
        <v>19.2333</v>
      </c>
      <c r="H12" s="177" t="str" cm="1">
        <f t="array" ref="H12">_xlfn.XLOOKUP(1,(LSM!$A$2:$A$370=G$4)*(LSM!$T$2:$T$370=G$5)*(LSM!$B$2:$B$370=$D12),LSM!$F$2:$F$370,"")</f>
        <v>BC</v>
      </c>
      <c r="I12" s="176" cm="1">
        <f t="array" ref="I12">_xlfn.XLOOKUP(1,(LSM!$A$2:$A$370=I$4)*(LSM!$T$2:$T$370=I$5)*(LSM!$B$2:$B$370=$D12),LSM!$L$2:$L$370,"")</f>
        <v>57.566699999999997</v>
      </c>
      <c r="J12" s="56" t="str" cm="1">
        <f t="array" ref="J12">_xlfn.XLOOKUP(1,(LSM!$A$2:$A$370=I$4)*(LSM!$T$2:$T$370=I$5)*(LSM!$B$2:$B$370=$D12),LSM!$M$2:$M$370,"")</f>
        <v>CD</v>
      </c>
      <c r="K12" s="176" cm="1">
        <f t="array" ref="K12">_xlfn.XLOOKUP(1,(LSM!$A$2:$A$370=K$4)*(LSM!$T$2:$T$370=K$5)*(LSM!$B$2:$B$370=$D12),LSM!$G$2:$G$370,"")</f>
        <v>104</v>
      </c>
      <c r="L12" s="177" t="str" cm="1">
        <f t="array" ref="L12">_xlfn.XLOOKUP(1,(LSM!$A$2:$A$370=K$4)*(LSM!$T$2:$T$370=K$5)*(LSM!$B$2:$B$370=$D12),LSM!$H$2:$H$370,"")</f>
        <v>B-D</v>
      </c>
      <c r="M12" s="176" cm="1">
        <f t="array" ref="M12">_xlfn.XLOOKUP(1,(LSM!$A$2:$A$370=M$4)*(LSM!$T$2:$T$370=M$5)*(LSM!$B$2:$B$370=$D12),LSM!$I$2:$I$370,"")</f>
        <v>40</v>
      </c>
      <c r="N12" s="56" t="str" cm="1">
        <f t="array" ref="N12">_xlfn.XLOOKUP(1,(LSM!$A$2:$A$370=M$4)*(LSM!$T$2:$T$370=M$5)*(LSM!$B$2:$B$370=$D12),LSM!$J$2:$J$370,"")</f>
        <v>A</v>
      </c>
      <c r="O12" s="176" cm="1">
        <f t="array" ref="O12">_xlfn.XLOOKUP(1,(LSM!$A$2:$A$370=O$4)*(LSM!$T$2:$T$370=O$5)*(LSM!$B$2:$B$370=$D12),LSM!$K$2:$K$370,"")</f>
        <v>0</v>
      </c>
      <c r="P12" s="252" cm="1">
        <f t="array" ref="P12">_xlfn.XLOOKUP(1,(LSM!$A$2:$A$370=P$4)*(LSM!$T$2:$T$370=P$5)*(LSM!$B$2:$B$370=$D12),LSM!$N$2:$N$370,"")</f>
        <v>0</v>
      </c>
      <c r="Q12" s="177" cm="1">
        <f t="array" ref="Q12">_xlfn.XLOOKUP(1,(LSM!$A$2:$A$370=P$4)*(LSM!$T$2:$T$370=P$5)*(LSM!$B$2:$B$370=$D12),LSM!$O$2:$O$370,"")</f>
        <v>0</v>
      </c>
      <c r="R12" s="163" cm="1">
        <f t="array" ref="R12">_xlfn.XLOOKUP(1,(LSM!$A$2:$A$370=R$4)*(LSM!$T$2:$T$370=R$5)*(LSM!$B$2:$B$370=$D12),LSM!$P$2:$P$370,"")</f>
        <v>0</v>
      </c>
      <c r="S12" s="56" cm="1">
        <f t="array" ref="S12">_xlfn.XLOOKUP(1,(LSM!$A$2:$A$370=R$4)*(LSM!$T$2:$T$370=R$5)*(LSM!$B$2:$B$370=$D12),LSM!$Q$2:$Q$370,"")</f>
        <v>0</v>
      </c>
      <c r="T12" s="163" cm="1">
        <f t="array" ref="T12">_xlfn.XLOOKUP(1,(LSM!$A$2:$A$370=T$4)*(LSM!$T$2:$T$370=T$5)*(LSM!$B$2:$B$370=$D12),LSM!$R$2:$R$370,"")</f>
        <v>0</v>
      </c>
      <c r="U12" s="177" cm="1">
        <f t="array" ref="U12">_xlfn.XLOOKUP(1,(LSM!$A$2:$A$370=T$4)*(LSM!$T$2:$T$370=T$5)*(LSM!$B$2:$B$370=$D12),LSM!$S$2:$S$370,"")</f>
        <v>0</v>
      </c>
    </row>
    <row r="13" spans="1:21" x14ac:dyDescent="0.3">
      <c r="A13" s="31" t="str">
        <f t="shared" si="0"/>
        <v>Dyna-Gro D54TC77</v>
      </c>
      <c r="B13" s="131" t="str">
        <f t="shared" si="1"/>
        <v>RR</v>
      </c>
      <c r="C13" s="131">
        <f t="shared" si="2"/>
        <v>0</v>
      </c>
      <c r="D13" s="273" t="s">
        <v>290</v>
      </c>
      <c r="E13" s="178" cm="1">
        <f t="array" ref="E13">_xlfn.XLOOKUP(1,(LSM!$A$2:$A$370=E$4)*(LSM!$T$2:$T$370=E$5)*(LSM!$B$2:$B$370=$D13),LSM!$C$2:$C$370,"")</f>
        <v>254.91</v>
      </c>
      <c r="F13" s="179" t="str" cm="1">
        <f t="array" ref="F13">_xlfn.XLOOKUP(1,(LSM!$A$2:$A$370=E$4)*(LSM!$T$2:$T$370=E$5)*(LSM!$B$2:$B$370=$D13),LSM!$D$2:$D$370,"")</f>
        <v>A</v>
      </c>
      <c r="G13" s="164" cm="1">
        <f t="array" ref="G13">_xlfn.XLOOKUP(1,(LSM!$A$2:$A$370=G$4)*(LSM!$T$2:$T$370=G$5)*(LSM!$B$2:$B$370=$D13),LSM!$E$2:$E$370,"")</f>
        <v>18.366700000000002</v>
      </c>
      <c r="H13" s="179" t="str" cm="1">
        <f t="array" ref="H13">_xlfn.XLOOKUP(1,(LSM!$A$2:$A$370=G$4)*(LSM!$T$2:$T$370=G$5)*(LSM!$B$2:$B$370=$D13),LSM!$F$2:$F$370,"")</f>
        <v>B-</v>
      </c>
      <c r="I13" s="178" cm="1">
        <f t="array" ref="I13">_xlfn.XLOOKUP(1,(LSM!$A$2:$A$370=I$4)*(LSM!$T$2:$T$370=I$5)*(LSM!$B$2:$B$370=$D13),LSM!$L$2:$L$370,"")</f>
        <v>59.2667</v>
      </c>
      <c r="J13" s="167" t="str" cm="1">
        <f t="array" ref="J13">_xlfn.XLOOKUP(1,(LSM!$A$2:$A$370=I$4)*(LSM!$T$2:$T$370=I$5)*(LSM!$B$2:$B$370=$D13),LSM!$M$2:$M$370,"")</f>
        <v>AB</v>
      </c>
      <c r="K13" s="178" cm="1">
        <f t="array" ref="K13">_xlfn.XLOOKUP(1,(LSM!$A$2:$A$370=K$4)*(LSM!$T$2:$T$370=K$5)*(LSM!$B$2:$B$370=$D13),LSM!$G$2:$G$370,"")</f>
        <v>102</v>
      </c>
      <c r="L13" s="179" t="str" cm="1">
        <f t="array" ref="L13">_xlfn.XLOOKUP(1,(LSM!$A$2:$A$370=K$4)*(LSM!$T$2:$T$370=K$5)*(LSM!$B$2:$B$370=$D13),LSM!$H$2:$H$370,"")</f>
        <v>B-D</v>
      </c>
      <c r="M13" s="178" cm="1">
        <f t="array" ref="M13">_xlfn.XLOOKUP(1,(LSM!$A$2:$A$370=M$4)*(LSM!$T$2:$T$370=M$5)*(LSM!$B$2:$B$370=$D13),LSM!$I$2:$I$370,"")</f>
        <v>40</v>
      </c>
      <c r="N13" s="167" t="str" cm="1">
        <f t="array" ref="N13">_xlfn.XLOOKUP(1,(LSM!$A$2:$A$370=M$4)*(LSM!$T$2:$T$370=M$5)*(LSM!$B$2:$B$370=$D13),LSM!$J$2:$J$370,"")</f>
        <v>A</v>
      </c>
      <c r="O13" s="178" cm="1">
        <f t="array" ref="O13">_xlfn.XLOOKUP(1,(LSM!$A$2:$A$370=O$4)*(LSM!$T$2:$T$370=O$5)*(LSM!$B$2:$B$370=$D13),LSM!$K$2:$K$370,"")</f>
        <v>0</v>
      </c>
      <c r="P13" s="253" cm="1">
        <f t="array" ref="P13">_xlfn.XLOOKUP(1,(LSM!$A$2:$A$370=P$4)*(LSM!$T$2:$T$370=P$5)*(LSM!$B$2:$B$370=$D13),LSM!$N$2:$N$370,"")</f>
        <v>0</v>
      </c>
      <c r="Q13" s="179" cm="1">
        <f t="array" ref="Q13">_xlfn.XLOOKUP(1,(LSM!$A$2:$A$370=P$4)*(LSM!$T$2:$T$370=P$5)*(LSM!$B$2:$B$370=$D13),LSM!$O$2:$O$370,"")</f>
        <v>0</v>
      </c>
      <c r="R13" s="164" cm="1">
        <f t="array" ref="R13">_xlfn.XLOOKUP(1,(LSM!$A$2:$A$370=R$4)*(LSM!$T$2:$T$370=R$5)*(LSM!$B$2:$B$370=$D13),LSM!$P$2:$P$370,"")</f>
        <v>0</v>
      </c>
      <c r="S13" s="167" cm="1">
        <f t="array" ref="S13">_xlfn.XLOOKUP(1,(LSM!$A$2:$A$370=R$4)*(LSM!$T$2:$T$370=R$5)*(LSM!$B$2:$B$370=$D13),LSM!$Q$2:$Q$370,"")</f>
        <v>0</v>
      </c>
      <c r="T13" s="164" cm="1">
        <f t="array" ref="T13">_xlfn.XLOOKUP(1,(LSM!$A$2:$A$370=T$4)*(LSM!$T$2:$T$370=T$5)*(LSM!$B$2:$B$370=$D13),LSM!$R$2:$R$370,"")</f>
        <v>0</v>
      </c>
      <c r="U13" s="179" cm="1">
        <f t="array" ref="U13">_xlfn.XLOOKUP(1,(LSM!$A$2:$A$370=T$4)*(LSM!$T$2:$T$370=T$5)*(LSM!$B$2:$B$370=$D13),LSM!$S$2:$S$370,"")</f>
        <v>0</v>
      </c>
    </row>
    <row r="14" spans="1:21" x14ac:dyDescent="0.3">
      <c r="A14" s="31" t="str">
        <f t="shared" si="0"/>
        <v>Revere 116-P44</v>
      </c>
      <c r="B14" s="131" t="str">
        <f t="shared" si="1"/>
        <v>RR</v>
      </c>
      <c r="C14" s="131" t="str">
        <f t="shared" si="2"/>
        <v>VT2P</v>
      </c>
      <c r="D14" s="273" t="s">
        <v>295</v>
      </c>
      <c r="E14" s="176" cm="1">
        <f t="array" ref="E14">_xlfn.XLOOKUP(1,(LSM!$A$2:$A$370=E$4)*(LSM!$T$2:$T$370=E$5)*(LSM!$B$2:$B$370=$D14),LSM!$C$2:$C$370,"")</f>
        <v>247.49</v>
      </c>
      <c r="F14" s="177" t="str" cm="1">
        <f t="array" ref="F14">_xlfn.XLOOKUP(1,(LSM!$A$2:$A$370=E$4)*(LSM!$T$2:$T$370=E$5)*(LSM!$B$2:$B$370=$D14),LSM!$D$2:$D$370,"")</f>
        <v>A</v>
      </c>
      <c r="G14" s="163" cm="1">
        <f t="array" ref="G14">_xlfn.XLOOKUP(1,(LSM!$A$2:$A$370=G$4)*(LSM!$T$2:$T$370=G$5)*(LSM!$B$2:$B$370=$D14),LSM!$E$2:$E$370,"")</f>
        <v>21.166699999999999</v>
      </c>
      <c r="H14" s="177" t="str" cm="1">
        <f t="array" ref="H14">_xlfn.XLOOKUP(1,(LSM!$A$2:$A$370=G$4)*(LSM!$T$2:$T$370=G$5)*(LSM!$B$2:$B$370=$D14),LSM!$F$2:$F$370,"")</f>
        <v>A</v>
      </c>
      <c r="I14" s="176" cm="1">
        <f t="array" ref="I14">_xlfn.XLOOKUP(1,(LSM!$A$2:$A$370=I$4)*(LSM!$T$2:$T$370=I$5)*(LSM!$B$2:$B$370=$D14),LSM!$L$2:$L$370,"")</f>
        <v>57.7</v>
      </c>
      <c r="J14" s="56" t="str" cm="1">
        <f t="array" ref="J14">_xlfn.XLOOKUP(1,(LSM!$A$2:$A$370=I$4)*(LSM!$T$2:$T$370=I$5)*(LSM!$B$2:$B$370=$D14),LSM!$M$2:$M$370,"")</f>
        <v>CD</v>
      </c>
      <c r="K14" s="176" cm="1">
        <f t="array" ref="K14">_xlfn.XLOOKUP(1,(LSM!$A$2:$A$370=K$4)*(LSM!$T$2:$T$370=K$5)*(LSM!$B$2:$B$370=$D14),LSM!$G$2:$G$370,"")</f>
        <v>104.33</v>
      </c>
      <c r="L14" s="177" t="str" cm="1">
        <f t="array" ref="L14">_xlfn.XLOOKUP(1,(LSM!$A$2:$A$370=K$4)*(LSM!$T$2:$T$370=K$5)*(LSM!$B$2:$B$370=$D14),LSM!$H$2:$H$370,"")</f>
        <v>B-D</v>
      </c>
      <c r="M14" s="176" cm="1">
        <f t="array" ref="M14">_xlfn.XLOOKUP(1,(LSM!$A$2:$A$370=M$4)*(LSM!$T$2:$T$370=M$5)*(LSM!$B$2:$B$370=$D14),LSM!$I$2:$I$370,"")</f>
        <v>43.333300000000001</v>
      </c>
      <c r="N14" s="56" t="str" cm="1">
        <f t="array" ref="N14">_xlfn.XLOOKUP(1,(LSM!$A$2:$A$370=M$4)*(LSM!$T$2:$T$370=M$5)*(LSM!$B$2:$B$370=$D14),LSM!$J$2:$J$370,"")</f>
        <v>A</v>
      </c>
      <c r="O14" s="176" cm="1">
        <f t="array" ref="O14">_xlfn.XLOOKUP(1,(LSM!$A$2:$A$370=O$4)*(LSM!$T$2:$T$370=O$5)*(LSM!$B$2:$B$370=$D14),LSM!$K$2:$K$370,"")</f>
        <v>0</v>
      </c>
      <c r="P14" s="252" cm="1">
        <f t="array" ref="P14">_xlfn.XLOOKUP(1,(LSM!$A$2:$A$370=P$4)*(LSM!$T$2:$T$370=P$5)*(LSM!$B$2:$B$370=$D14),LSM!$N$2:$N$370,"")</f>
        <v>0</v>
      </c>
      <c r="Q14" s="177" cm="1">
        <f t="array" ref="Q14">_xlfn.XLOOKUP(1,(LSM!$A$2:$A$370=P$4)*(LSM!$T$2:$T$370=P$5)*(LSM!$B$2:$B$370=$D14),LSM!$O$2:$O$370,"")</f>
        <v>0</v>
      </c>
      <c r="R14" s="163" cm="1">
        <f t="array" ref="R14">_xlfn.XLOOKUP(1,(LSM!$A$2:$A$370=R$4)*(LSM!$T$2:$T$370=R$5)*(LSM!$B$2:$B$370=$D14),LSM!$P$2:$P$370,"")</f>
        <v>0</v>
      </c>
      <c r="S14" s="56" cm="1">
        <f t="array" ref="S14">_xlfn.XLOOKUP(1,(LSM!$A$2:$A$370=R$4)*(LSM!$T$2:$T$370=R$5)*(LSM!$B$2:$B$370=$D14),LSM!$Q$2:$Q$370,"")</f>
        <v>0</v>
      </c>
      <c r="T14" s="163" cm="1">
        <f t="array" ref="T14">_xlfn.XLOOKUP(1,(LSM!$A$2:$A$370=T$4)*(LSM!$T$2:$T$370=T$5)*(LSM!$B$2:$B$370=$D14),LSM!$R$2:$R$370,"")</f>
        <v>0</v>
      </c>
      <c r="U14" s="177" cm="1">
        <f t="array" ref="U14">_xlfn.XLOOKUP(1,(LSM!$A$2:$A$370=T$4)*(LSM!$T$2:$T$370=T$5)*(LSM!$B$2:$B$370=$D14),LSM!$S$2:$S$370,"")</f>
        <v>0</v>
      </c>
    </row>
    <row r="15" spans="1:21" x14ac:dyDescent="0.3">
      <c r="A15" s="42" t="s">
        <v>127</v>
      </c>
      <c r="B15" s="42"/>
      <c r="C15" s="42"/>
      <c r="D15" s="41"/>
      <c r="E15" s="180" cm="1">
        <f t="array" ref="E15">_xlfn.XLOOKUP(1,(ANOVA!$L$2:$L$160=E$4)*(ANOVA!$Q$2:$Q$401=E$5)*(ANOVA!$M$2:$M$401=E$3),ANOVA!$A$2:$A$401,"")</f>
        <v>258.02</v>
      </c>
      <c r="F15" s="181"/>
      <c r="G15" s="194" cm="1">
        <f t="array" ref="G15">_xlfn.XLOOKUP(1,(ANOVA!$L$2:$L$160=G$4)*(ANOVA!$Q$2:$Q$401=G$5)*(ANOVA!$M$2:$M$401=G$3),ANOVA!$A$2:$A$401,"")</f>
        <v>19.288900000000002</v>
      </c>
      <c r="H15" s="181"/>
      <c r="I15" s="72" cm="1">
        <f t="array" ref="I15">_xlfn.XLOOKUP(1,(ANOVA!$L$2:$L$160=I$4)*(ANOVA!$Q$2:$Q$401=I$5)*(ANOVA!$M$2:$M$401=I$3),ANOVA!$A$2:$A$401,"")</f>
        <v>58.262999999999998</v>
      </c>
      <c r="J15" s="62"/>
      <c r="K15" s="180" cm="1">
        <f t="array" ref="K15">_xlfn.XLOOKUP(1,(ANOVA!$L$2:$L$160=K$4)*(ANOVA!$Q$2:$Q$401=K$5)*(ANOVA!$M$2:$M$401=K$3),ANOVA!$A$2:$A$401,"")</f>
        <v>105.15</v>
      </c>
      <c r="L15" s="181"/>
      <c r="M15" s="72" cm="1">
        <f t="array" ref="M15">_xlfn.XLOOKUP(1,(ANOVA!$L$2:$L$160=M$4)*(ANOVA!$Q$2:$Q$401=M$5)*(ANOVA!$M$2:$M$401=M$3),ANOVA!$A$2:$A$401,"")</f>
        <v>43.555599999999998</v>
      </c>
      <c r="N15" s="62"/>
      <c r="O15" s="278" cm="1">
        <f t="array" ref="O15">_xlfn.XLOOKUP(1,(ANOVA!$L$2:$L$160=O$4)*(ANOVA!$Q$2:$Q$401=O$5)*(ANOVA!$M$2:$M$401=O$3),ANOVA!$A$2:$A$401,"")</f>
        <v>0</v>
      </c>
      <c r="P15" s="77" t="str" cm="1">
        <f t="array" ref="P15">_xlfn.XLOOKUP(1,(ANOVA!$L$2:$L$160=P$4)*(ANOVA!$Q$2:$Q$401=P$5)*(ANOVA!$M$2:$M$401=P$3),ANOVA!$A$2:$A$401,"")</f>
        <v/>
      </c>
      <c r="Q15" s="181"/>
      <c r="R15" s="77" t="str" cm="1">
        <f t="array" ref="R15">_xlfn.XLOOKUP(1,(ANOVA!$L$2:$L$160=R$4)*(ANOVA!$Q$2:$Q$401=R$5)*(ANOVA!$M$2:$M$401=R$3),ANOVA!$A$2:$A$401,"")</f>
        <v/>
      </c>
      <c r="S15" s="62"/>
      <c r="T15" s="194" t="str" cm="1">
        <f t="array" ref="T15">_xlfn.XLOOKUP(1,(ANOVA!$L$2:$L$160=T$4)*(ANOVA!$Q$2:$Q$401=T$5)*(ANOVA!$M$2:$M$401=T$3),ANOVA!$A$2:$A$401,"")</f>
        <v/>
      </c>
      <c r="U15" s="181"/>
    </row>
    <row r="16" spans="1:21" x14ac:dyDescent="0.3">
      <c r="A16" s="33" t="s">
        <v>128</v>
      </c>
      <c r="B16" s="33"/>
      <c r="C16" s="33"/>
      <c r="D16" s="35"/>
      <c r="E16" s="182" cm="1">
        <f t="array" ref="E16">_xlfn.XLOOKUP(1,(ANOVA!$L$2:$L$160=E$4)*(ANOVA!$Q$2:$Q$401=E$5)*(ANOVA!$M$2:$M$401=E$3),ANOVA!$B$2:$B$401,"")</f>
        <v>19.340900000000001</v>
      </c>
      <c r="F16" s="183"/>
      <c r="G16" s="195" cm="1">
        <f t="array" ref="G16">_xlfn.XLOOKUP(1,(ANOVA!$L$2:$L$160=G$4)*(ANOVA!$Q$2:$Q$401=G$5)*(ANOVA!$M$2:$M$401=G$3),ANOVA!$B$2:$B$401,"")</f>
        <v>0.52329999999999999</v>
      </c>
      <c r="H16" s="183"/>
      <c r="I16" s="168" cm="1">
        <f t="array" ref="I16">_xlfn.XLOOKUP(1,(ANOVA!$L$2:$L$160=I$4)*(ANOVA!$Q$2:$Q$401=I$5)*(ANOVA!$M$2:$M$401=I$3),ANOVA!$B$2:$B$401,"")</f>
        <v>0.52510000000000001</v>
      </c>
      <c r="J16" s="169"/>
      <c r="K16" s="182" cm="1">
        <f t="array" ref="K16">_xlfn.XLOOKUP(1,(ANOVA!$L$2:$L$160=K$4)*(ANOVA!$Q$2:$Q$401=K$5)*(ANOVA!$M$2:$M$401=K$3),ANOVA!$B$2:$B$401,"")</f>
        <v>5.2375999999999996</v>
      </c>
      <c r="L16" s="183"/>
      <c r="M16" s="168" cm="1">
        <f t="array" ref="M16">_xlfn.XLOOKUP(1,(ANOVA!$L$2:$L$160=M$4)*(ANOVA!$Q$2:$Q$401=M$5)*(ANOVA!$M$2:$M$401=M$3),ANOVA!$B$2:$B$401,"")</f>
        <v>3.8681999999999999</v>
      </c>
      <c r="N16" s="169"/>
      <c r="O16" s="279" cm="1">
        <f t="array" ref="O16">_xlfn.XLOOKUP(1,(ANOVA!$L$2:$L$160=O$4)*(ANOVA!$Q$2:$Q$401=O$5)*(ANOVA!$M$2:$M$401=O$3),ANOVA!$B$2:$B$401,"")</f>
        <v>0</v>
      </c>
      <c r="P16" s="170" t="str" cm="1">
        <f t="array" ref="P16">_xlfn.XLOOKUP(1,(ANOVA!$L$2:$L$160=P$4)*(ANOVA!$Q$2:$Q$401=P$5)*(ANOVA!$M$2:$M$401=P$3),ANOVA!$B$2:$B$401,"")</f>
        <v/>
      </c>
      <c r="Q16" s="183"/>
      <c r="R16" s="170" t="str" cm="1">
        <f t="array" ref="R16">_xlfn.XLOOKUP(1,(ANOVA!$L$2:$L$160=R$4)*(ANOVA!$Q$2:$Q$401=R$5)*(ANOVA!$M$2:$M$401=R$3),ANOVA!$B$2:$B$401,"")</f>
        <v/>
      </c>
      <c r="S16" s="169"/>
      <c r="T16" s="195" t="str" cm="1">
        <f t="array" ref="T16">_xlfn.XLOOKUP(1,(ANOVA!$L$2:$L$160=T$4)*(ANOVA!$Q$2:$Q$401=T$5)*(ANOVA!$M$2:$M$401=T$3),ANOVA!$B$2:$B$401,"")</f>
        <v/>
      </c>
      <c r="U16" s="183"/>
    </row>
    <row r="17" spans="1:21" ht="15" x14ac:dyDescent="0.45">
      <c r="A17" s="34" t="s">
        <v>129</v>
      </c>
      <c r="B17" s="134"/>
      <c r="C17" s="134"/>
      <c r="D17" s="22"/>
      <c r="E17" s="184" t="str" cm="1">
        <f t="array" ref="E17">_xlfn.XLOOKUP(1,(ANOVA!$L$2:$L$160=E$4)*(ANOVA!$Q$2:$Q$401=E$5)*(ANOVA!$M$2:$M$401=E$3),ANOVA!$C$2:$C$401,"")</f>
        <v>N.S.</v>
      </c>
      <c r="F17" s="185"/>
      <c r="G17" s="196" cm="1">
        <f t="array" ref="G17">_xlfn.XLOOKUP(1,(ANOVA!$L$2:$L$160=G$4)*(ANOVA!$Q$2:$Q$401=G$5)*(ANOVA!$M$2:$M$401=G$3),ANOVA!$C$2:$C$401,"")</f>
        <v>1.5</v>
      </c>
      <c r="H17" s="185"/>
      <c r="I17" s="171" cm="1">
        <f t="array" ref="I17">_xlfn.XLOOKUP(1,(ANOVA!$L$2:$L$160=I$4)*(ANOVA!$Q$2:$Q$401=I$5)*(ANOVA!$M$2:$M$401=I$3),ANOVA!$C$2:$C$401,"")</f>
        <v>1.4</v>
      </c>
      <c r="J17" s="172"/>
      <c r="K17" s="184" cm="1">
        <f t="array" ref="K17">_xlfn.XLOOKUP(1,(ANOVA!$L$2:$L$160=K$4)*(ANOVA!$Q$2:$Q$401=K$5)*(ANOVA!$M$2:$M$401=K$3),ANOVA!$C$2:$C$401,"")</f>
        <v>9.1199999999999992</v>
      </c>
      <c r="L17" s="185"/>
      <c r="M17" s="171" t="str" cm="1">
        <f t="array" ref="M17">_xlfn.XLOOKUP(1,(ANOVA!$L$2:$L$160=M$4)*(ANOVA!$Q$2:$Q$401=M$5)*(ANOVA!$M$2:$M$401=M$3),ANOVA!$C$2:$C$401,"")</f>
        <v>N.S.</v>
      </c>
      <c r="N17" s="172"/>
      <c r="O17" s="280" cm="1">
        <f t="array" ref="O17">_xlfn.XLOOKUP(1,(ANOVA!$L$2:$L$160=O$4)*(ANOVA!$Q$2:$Q$401=O$5)*(ANOVA!$M$2:$M$401=O$3),ANOVA!$C$2:$C$401,"")</f>
        <v>0</v>
      </c>
      <c r="P17" s="173" t="str" cm="1">
        <f t="array" ref="P17">_xlfn.XLOOKUP(1,(ANOVA!$L$2:$L$160=P$4)*(ANOVA!$Q$2:$Q$401=P$5)*(ANOVA!$M$2:$M$401=P$3),ANOVA!$C$2:$C$401,"")</f>
        <v/>
      </c>
      <c r="Q17" s="185"/>
      <c r="R17" s="173" t="str" cm="1">
        <f t="array" ref="R17">_xlfn.XLOOKUP(1,(ANOVA!$L$2:$L$160=R$4)*(ANOVA!$Q$2:$Q$401=R$5)*(ANOVA!$M$2:$M$401=R$3),ANOVA!$C$2:$C$401,"")</f>
        <v/>
      </c>
      <c r="S17" s="172"/>
      <c r="T17" s="196" t="str" cm="1">
        <f t="array" ref="T17">_xlfn.XLOOKUP(1,(ANOVA!$L$2:$L$160=T$4)*(ANOVA!$Q$2:$Q$401=T$5)*(ANOVA!$M$2:$M$401=T$3),ANOVA!$C$2:$C$401,"")</f>
        <v/>
      </c>
      <c r="U17" s="185"/>
    </row>
    <row r="18" spans="1:21" ht="12.9" thickBot="1" x14ac:dyDescent="0.35">
      <c r="A18" s="245" t="s">
        <v>130</v>
      </c>
      <c r="B18" s="246"/>
      <c r="C18" s="246"/>
      <c r="D18" s="247"/>
      <c r="E18" s="242" cm="1">
        <f t="array" ref="E18">_xlfn.XLOOKUP(1,(ANOVA!$L$2:$L$160=E$4)*(ANOVA!$Q$2:$Q$401=E$5)*(ANOVA!$M$2:$M$401=E$3),ANOVA!$D$2:$D$401,"")</f>
        <v>9.2523072591000002</v>
      </c>
      <c r="F18" s="248"/>
      <c r="G18" s="242" cm="1">
        <f t="array" ref="G18">_xlfn.XLOOKUP(1,(ANOVA!$L$2:$L$160=G$4)*(ANOVA!$Q$2:$Q$401=G$5)*(ANOVA!$M$2:$M$401=G$3),ANOVA!$D$2:$D$401,"")</f>
        <v>4.4843554370999996</v>
      </c>
      <c r="H18" s="248"/>
      <c r="I18" s="249" cm="1">
        <f t="array" ref="I18">_xlfn.XLOOKUP(1,(ANOVA!$L$2:$L$160=I$4)*(ANOVA!$Q$2:$Q$401=I$5)*(ANOVA!$M$2:$M$401=I$3),ANOVA!$D$2:$D$401,"")</f>
        <v>1.3863799965000001</v>
      </c>
      <c r="J18" s="243"/>
      <c r="K18" s="242" cm="1">
        <f t="array" ref="K18">_xlfn.XLOOKUP(1,(ANOVA!$L$2:$L$160=K$4)*(ANOVA!$Q$2:$Q$401=K$5)*(ANOVA!$M$2:$M$401=K$3),ANOVA!$D$2:$D$401,"")</f>
        <v>5.0132514905000001</v>
      </c>
      <c r="L18" s="248"/>
      <c r="M18" s="249" cm="1">
        <f t="array" ref="M18">_xlfn.XLOOKUP(1,(ANOVA!$L$2:$L$160=M$4)*(ANOVA!$Q$2:$Q$401=M$5)*(ANOVA!$M$2:$M$401=M$3),ANOVA!$D$2:$D$401,"")</f>
        <v>9.5548400427000004</v>
      </c>
      <c r="N18" s="243"/>
      <c r="O18" s="281" cm="1">
        <f t="array" ref="O18">_xlfn.XLOOKUP(1,(ANOVA!$L$2:$L$160=O$4)*(ANOVA!$Q$2:$Q$401=O$5)*(ANOVA!$M$2:$M$401=O$3),ANOVA!$D$2:$D$401,"")</f>
        <v>0</v>
      </c>
      <c r="P18" s="173" t="str" cm="1">
        <f t="array" ref="P18">_xlfn.XLOOKUP(1,(ANOVA!$L$2:$L$160=P$4)*(ANOVA!$Q$2:$Q$401=P$5)*(ANOVA!$M$2:$M$401=P$3),ANOVA!$D$2:$D$401,"")</f>
        <v/>
      </c>
      <c r="Q18" s="185"/>
      <c r="R18" s="173" t="str" cm="1">
        <f t="array" ref="R18">_xlfn.XLOOKUP(1,(ANOVA!$L$2:$L$160=R$4)*(ANOVA!$Q$2:$Q$401=R$5)*(ANOVA!$M$2:$M$401=R$3),ANOVA!$D$2:$D$401,"")</f>
        <v/>
      </c>
      <c r="S18" s="172"/>
      <c r="T18" s="196" t="str" cm="1">
        <f t="array" ref="T18">_xlfn.XLOOKUP(1,(ANOVA!$L$2:$L$160=T$4)*(ANOVA!$Q$2:$Q$401=T$5)*(ANOVA!$M$2:$M$401=T$3),ANOVA!$D$2:$D$401,"")</f>
        <v/>
      </c>
      <c r="U18" s="185"/>
    </row>
    <row r="19" spans="1:21" x14ac:dyDescent="0.3">
      <c r="A19" s="6"/>
      <c r="B19" s="7"/>
      <c r="C19" s="7"/>
      <c r="D19" s="6"/>
      <c r="E19" s="68"/>
      <c r="F19" s="58"/>
      <c r="G19" s="73"/>
      <c r="H19" s="63"/>
      <c r="I19" s="74"/>
      <c r="J19" s="40"/>
      <c r="M19" s="78"/>
      <c r="N19" s="66"/>
      <c r="O19" s="10"/>
      <c r="P19" s="74"/>
      <c r="Q19" s="40"/>
      <c r="R19" s="74"/>
      <c r="S19" s="40"/>
      <c r="T19" s="74"/>
      <c r="U19" s="40"/>
    </row>
    <row r="20" spans="1:21" x14ac:dyDescent="0.3">
      <c r="A20" s="9"/>
      <c r="B20" s="7"/>
      <c r="C20" s="7"/>
      <c r="D20" s="6"/>
      <c r="E20" s="38"/>
      <c r="F20" s="39"/>
      <c r="I20" s="74"/>
      <c r="J20" s="40"/>
      <c r="K20" s="78"/>
      <c r="L20" s="66"/>
      <c r="M20" s="74"/>
      <c r="N20" s="40"/>
      <c r="O20" s="3"/>
      <c r="P20" s="74"/>
      <c r="Q20" s="40"/>
      <c r="R20" s="74"/>
      <c r="S20" s="40"/>
      <c r="T20" s="74"/>
      <c r="U20" s="40"/>
    </row>
    <row r="21" spans="1:21" ht="12.75" customHeight="1" x14ac:dyDescent="0.3">
      <c r="A21" s="9"/>
      <c r="B21" s="7"/>
      <c r="C21" s="7"/>
      <c r="D21" s="6"/>
      <c r="E21" s="38"/>
      <c r="F21" s="39"/>
      <c r="I21" s="74"/>
      <c r="J21" s="40"/>
      <c r="K21" s="79"/>
      <c r="L21" s="7"/>
      <c r="M21" s="74"/>
      <c r="N21" s="40"/>
      <c r="O21" s="3"/>
      <c r="P21" s="74"/>
      <c r="Q21" s="40"/>
      <c r="R21" s="74"/>
      <c r="S21" s="40"/>
      <c r="T21" s="74"/>
      <c r="U21" s="40"/>
    </row>
    <row r="22" spans="1:21" ht="12.75" customHeight="1" x14ac:dyDescent="0.3">
      <c r="A22" s="9"/>
      <c r="B22" s="7"/>
      <c r="C22" s="7"/>
      <c r="D22" s="6"/>
      <c r="E22" s="38"/>
      <c r="F22" s="39"/>
      <c r="I22" s="74"/>
      <c r="J22" s="40"/>
      <c r="M22" s="74"/>
      <c r="N22" s="40"/>
      <c r="O22" s="3"/>
      <c r="P22" s="74"/>
      <c r="Q22" s="40"/>
      <c r="R22" s="74"/>
      <c r="S22" s="40"/>
      <c r="T22" s="74"/>
      <c r="U22" s="40"/>
    </row>
    <row r="23" spans="1:21" ht="12.75" customHeight="1" x14ac:dyDescent="0.3">
      <c r="A23" s="9"/>
      <c r="B23" s="7"/>
      <c r="C23" s="7"/>
      <c r="D23" s="6"/>
      <c r="E23" s="38"/>
      <c r="F23" s="39"/>
      <c r="I23" s="74"/>
      <c r="J23" s="40"/>
      <c r="M23" s="74"/>
      <c r="N23" s="40"/>
      <c r="O23" s="3"/>
      <c r="P23" s="74"/>
      <c r="Q23" s="40"/>
      <c r="R23" s="74"/>
      <c r="S23" s="40"/>
      <c r="T23" s="74"/>
      <c r="U23" s="40"/>
    </row>
    <row r="24" spans="1:21" ht="12.75" customHeight="1" x14ac:dyDescent="0.3">
      <c r="A24" s="9"/>
      <c r="B24" s="7"/>
      <c r="C24" s="7"/>
      <c r="D24" s="6"/>
      <c r="E24" s="38"/>
      <c r="F24" s="39"/>
      <c r="I24" s="74"/>
      <c r="J24" s="40"/>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x14ac:dyDescent="0.3">
      <c r="A26" s="9"/>
      <c r="B26" s="7"/>
      <c r="C26" s="7"/>
      <c r="D26" s="6"/>
      <c r="E26" s="38"/>
      <c r="F26" s="39"/>
      <c r="I26" s="74"/>
      <c r="J26" s="40"/>
      <c r="M26" s="74"/>
      <c r="N26" s="40"/>
      <c r="O26" s="3"/>
      <c r="P26" s="74"/>
      <c r="Q26" s="40"/>
      <c r="R26" s="74"/>
      <c r="S26" s="40"/>
      <c r="T26" s="74"/>
      <c r="U26" s="40"/>
    </row>
    <row r="27" spans="1:21" s="1" customFormat="1" x14ac:dyDescent="0.3">
      <c r="A27" s="8"/>
      <c r="B27" s="7"/>
      <c r="C27" s="7"/>
      <c r="D27" s="6"/>
      <c r="E27" s="69"/>
      <c r="F27" s="59"/>
      <c r="H27" s="64"/>
      <c r="I27" s="74"/>
      <c r="J27" s="40"/>
      <c r="K27" s="75"/>
      <c r="L27" s="64"/>
      <c r="M27" s="75"/>
      <c r="N27" s="64"/>
      <c r="O27" s="3"/>
      <c r="P27" s="74"/>
      <c r="Q27" s="40"/>
      <c r="R27" s="74"/>
      <c r="S27" s="40"/>
      <c r="T27" s="74"/>
      <c r="U27" s="40"/>
    </row>
    <row r="28" spans="1:21" s="1" customFormat="1" x14ac:dyDescent="0.3">
      <c r="A28" s="9"/>
      <c r="B28" s="7"/>
      <c r="C28" s="7"/>
      <c r="D28" s="6"/>
      <c r="E28" s="38"/>
      <c r="F28" s="39"/>
      <c r="G28" s="75"/>
      <c r="H28" s="40"/>
      <c r="I28" s="71"/>
      <c r="J28" s="11"/>
      <c r="K28" s="74"/>
      <c r="L28" s="40"/>
      <c r="M28" s="74"/>
      <c r="N28" s="40"/>
      <c r="O28" s="3"/>
      <c r="P28" s="71"/>
      <c r="Q28" s="11"/>
      <c r="R28" s="71"/>
      <c r="S28" s="11"/>
      <c r="T28" s="71"/>
      <c r="U28" s="11"/>
    </row>
    <row r="29" spans="1:21" s="1" customFormat="1" ht="14.15" x14ac:dyDescent="0.3">
      <c r="A29" s="4"/>
      <c r="B29" s="7"/>
      <c r="C29" s="7"/>
      <c r="D29" s="6"/>
      <c r="E29" s="70"/>
      <c r="F29" s="60"/>
      <c r="G29" s="76"/>
      <c r="H29" s="65"/>
      <c r="I29" s="71"/>
      <c r="J29" s="11"/>
      <c r="K29" s="76"/>
      <c r="L29" s="65"/>
      <c r="M29" s="80"/>
      <c r="N29" s="67"/>
      <c r="O29" s="2"/>
      <c r="P29" s="71"/>
      <c r="Q29" s="11"/>
      <c r="R29" s="71"/>
      <c r="S29" s="11"/>
      <c r="T29" s="71"/>
      <c r="U29" s="11"/>
    </row>
    <row r="30" spans="1:21" s="1" customFormat="1" x14ac:dyDescent="0.3">
      <c r="A30"/>
      <c r="B30" s="46"/>
      <c r="C30" s="46"/>
      <c r="D30" s="13"/>
      <c r="E30" s="71"/>
      <c r="F30" s="11"/>
      <c r="G30" s="74"/>
      <c r="H30" s="40"/>
      <c r="I30" s="71"/>
      <c r="J30" s="11"/>
      <c r="K30" s="74"/>
      <c r="L30" s="40"/>
      <c r="M30" s="80"/>
      <c r="N30" s="67"/>
      <c r="O30" s="2"/>
      <c r="P30" s="71"/>
      <c r="Q30" s="11"/>
      <c r="R30" s="71"/>
      <c r="S30" s="11"/>
      <c r="T30" s="71"/>
      <c r="U30" s="11"/>
    </row>
    <row r="31" spans="1:21" s="1" customFormat="1" x14ac:dyDescent="0.3">
      <c r="A31"/>
      <c r="B31" s="40"/>
      <c r="C31" s="40"/>
      <c r="E31" s="71"/>
      <c r="F31" s="11"/>
      <c r="G31" s="74"/>
      <c r="H31" s="40"/>
      <c r="I31" s="71"/>
      <c r="J31" s="11"/>
      <c r="K31" s="74"/>
      <c r="L31" s="40"/>
      <c r="M31" s="80"/>
      <c r="N31" s="67"/>
      <c r="O31" s="2"/>
      <c r="P31" s="71"/>
      <c r="Q31" s="11"/>
      <c r="R31" s="71"/>
      <c r="S31" s="11"/>
      <c r="T31" s="71"/>
      <c r="U31" s="11"/>
    </row>
    <row r="32" spans="1:21" s="1" customFormat="1" x14ac:dyDescent="0.3">
      <c r="A32"/>
      <c r="B32" s="40"/>
      <c r="C32" s="40"/>
      <c r="E32" s="71"/>
      <c r="F32" s="11"/>
      <c r="G32" s="74"/>
      <c r="H32" s="40"/>
      <c r="I32" s="71"/>
      <c r="J32" s="11"/>
      <c r="K32" s="74"/>
      <c r="L32" s="40"/>
      <c r="M32" s="80"/>
      <c r="N32" s="67"/>
      <c r="O32" s="2"/>
      <c r="P32" s="71"/>
      <c r="Q32" s="11"/>
      <c r="R32" s="71"/>
      <c r="S32" s="11"/>
      <c r="T32" s="71"/>
      <c r="U32" s="11"/>
    </row>
    <row r="33" spans="1:21" s="1" customFormat="1" x14ac:dyDescent="0.3">
      <c r="A33"/>
      <c r="B33" s="40"/>
      <c r="C33" s="40"/>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165" t="s">
        <v>19</v>
      </c>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sheetData>
  <sortState xmlns:xlrd2="http://schemas.microsoft.com/office/spreadsheetml/2017/richdata2" ref="A6:U14">
    <sortCondition descending="1" ref="E6:E14"/>
  </sortState>
  <mergeCells count="9">
    <mergeCell ref="A1:U1"/>
    <mergeCell ref="E2:F2"/>
    <mergeCell ref="G2:H2"/>
    <mergeCell ref="I2:J2"/>
    <mergeCell ref="K2:L2"/>
    <mergeCell ref="M2:N2"/>
    <mergeCell ref="P2:Q2"/>
    <mergeCell ref="R2:S2"/>
    <mergeCell ref="T2:U2"/>
  </mergeCells>
  <conditionalFormatting sqref="A6:D14">
    <cfRule type="expression" dxfId="509" priority="11">
      <formula>MOD(ROW(),2)=0</formula>
    </cfRule>
  </conditionalFormatting>
  <conditionalFormatting sqref="E6:E14">
    <cfRule type="top10" dxfId="508" priority="32" stopIfTrue="1" percent="1" rank="25"/>
    <cfRule type="aboveAverage" dxfId="507" priority="2165" stopIfTrue="1"/>
  </conditionalFormatting>
  <conditionalFormatting sqref="E6:U14">
    <cfRule type="expression" dxfId="506" priority="2166">
      <formula>MOD(ROW(),2)=0</formula>
    </cfRule>
  </conditionalFormatting>
  <conditionalFormatting sqref="F6:F14 H6:H14 J6:J14 L6:L14 N6:N14 Q6:Q14 S6:S14 U6:U14">
    <cfRule type="containsText" priority="18" stopIfTrue="1" operator="containsText" text="AA">
      <formula>NOT(ISERROR(SEARCH("AA",F6)))</formula>
    </cfRule>
    <cfRule type="containsText" dxfId="505" priority="19" stopIfTrue="1" operator="containsText" text="A">
      <formula>NOT(ISERROR(SEARCH("A",F6)))</formula>
    </cfRule>
  </conditionalFormatting>
  <conditionalFormatting sqref="G6:G14">
    <cfRule type="top10" dxfId="504" priority="1" stopIfTrue="1" percent="1" rank="25"/>
    <cfRule type="aboveAverage" dxfId="503" priority="2" stopIfTrue="1"/>
    <cfRule type="top10" dxfId="502" priority="2167" percent="1" rank="25"/>
    <cfRule type="aboveAverage" dxfId="501" priority="2168" stopIfTrue="1"/>
  </conditionalFormatting>
  <conditionalFormatting sqref="I6:I14">
    <cfRule type="top10" dxfId="500" priority="3" stopIfTrue="1" percent="1" rank="25"/>
    <cfRule type="aboveAverage" dxfId="499" priority="4" stopIfTrue="1"/>
    <cfRule type="top10" dxfId="498" priority="2169" percent="1" rank="25"/>
    <cfRule type="aboveAverage" dxfId="497" priority="2170" stopIfTrue="1"/>
  </conditionalFormatting>
  <conditionalFormatting sqref="K6:K14">
    <cfRule type="top10" dxfId="496" priority="5" stopIfTrue="1" percent="1" rank="25"/>
    <cfRule type="aboveAverage" dxfId="495" priority="6" stopIfTrue="1"/>
    <cfRule type="top10" dxfId="494" priority="2171" percent="1" rank="25"/>
    <cfRule type="aboveAverage" dxfId="493" priority="2172" stopIfTrue="1"/>
  </conditionalFormatting>
  <conditionalFormatting sqref="M6:M14">
    <cfRule type="top10" dxfId="492" priority="7" stopIfTrue="1" percent="1" rank="25"/>
    <cfRule type="aboveAverage" dxfId="491" priority="8" stopIfTrue="1"/>
    <cfRule type="top10" dxfId="490" priority="2173" percent="1" rank="25"/>
    <cfRule type="aboveAverage" dxfId="489" priority="2174" stopIfTrue="1"/>
  </conditionalFormatting>
  <conditionalFormatting sqref="O6:O14">
    <cfRule type="top10" dxfId="488" priority="9" stopIfTrue="1" percent="1" rank="25"/>
    <cfRule type="aboveAverage" dxfId="487" priority="10" stopIfTrue="1"/>
    <cfRule type="top10" dxfId="486" priority="2175" stopIfTrue="1" percent="1" rank="25"/>
    <cfRule type="aboveAverage" dxfId="485" priority="2176" stopIfTrue="1"/>
  </conditionalFormatting>
  <conditionalFormatting sqref="P6:P14">
    <cfRule type="top10" dxfId="484" priority="2177" stopIfTrue="1" percent="1" rank="25"/>
    <cfRule type="aboveAverage" dxfId="483" priority="2178" stopIfTrue="1"/>
    <cfRule type="top10" dxfId="482" priority="2179" percent="1" rank="25"/>
    <cfRule type="aboveAverage" dxfId="481" priority="2180" stopIfTrue="1"/>
  </conditionalFormatting>
  <conditionalFormatting sqref="R6:R14">
    <cfRule type="top10" dxfId="480" priority="2181" stopIfTrue="1" percent="1" rank="25"/>
    <cfRule type="aboveAverage" dxfId="479" priority="2182" stopIfTrue="1"/>
    <cfRule type="top10" dxfId="478" priority="2183" percent="1" rank="25"/>
    <cfRule type="aboveAverage" dxfId="477" priority="2184" stopIfTrue="1"/>
  </conditionalFormatting>
  <conditionalFormatting sqref="T6:T14">
    <cfRule type="top10" dxfId="476" priority="2185" stopIfTrue="1" percent="1" rank="25"/>
    <cfRule type="aboveAverage" dxfId="475" priority="2186" stopIfTrue="1"/>
    <cfRule type="top10" dxfId="474" priority="2187" percent="1" rank="25"/>
    <cfRule type="aboveAverage" dxfId="473" priority="2188" stopIfTrue="1"/>
  </conditionalFormatting>
  <pageMargins left="0.5" right="0.5" top="0.5" bottom="0.5" header="0.3" footer="0.3"/>
  <pageSetup paperSize="5" scale="8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BFFE5-E974-4CF5-8B67-FA904F50011E}">
  <sheetPr>
    <tabColor theme="6" tint="0.59999389629810485"/>
    <pageSetUpPr fitToPage="1"/>
  </sheetPr>
  <dimension ref="A1:U37"/>
  <sheetViews>
    <sheetView zoomScaleNormal="100" workbookViewId="0">
      <selection activeCell="O6" sqref="O6:O20"/>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357</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254" t="s">
        <v>61</v>
      </c>
      <c r="P2" s="297" t="s">
        <v>46</v>
      </c>
      <c r="Q2" s="296"/>
      <c r="R2" s="297" t="s">
        <v>47</v>
      </c>
      <c r="S2" s="297"/>
      <c r="T2" s="295" t="s">
        <v>48</v>
      </c>
      <c r="U2" s="296"/>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31" t="s">
        <v>227</v>
      </c>
      <c r="Q3" s="230"/>
      <c r="R3" s="231" t="s">
        <v>228</v>
      </c>
      <c r="S3" s="231"/>
      <c r="T3" s="229" t="s">
        <v>229</v>
      </c>
      <c r="U3" s="230"/>
    </row>
    <row r="4" spans="1:21" ht="12.55" hidden="1" customHeight="1" x14ac:dyDescent="0.3">
      <c r="A4" s="223"/>
      <c r="B4" s="224"/>
      <c r="C4" s="34"/>
      <c r="D4" s="225"/>
      <c r="E4" s="226" t="s">
        <v>150</v>
      </c>
      <c r="F4" s="227"/>
      <c r="G4" s="226" t="s">
        <v>150</v>
      </c>
      <c r="H4" s="227"/>
      <c r="I4" s="226" t="s">
        <v>150</v>
      </c>
      <c r="J4" s="228"/>
      <c r="K4" s="226" t="s">
        <v>150</v>
      </c>
      <c r="L4" s="227"/>
      <c r="M4" s="226" t="s">
        <v>150</v>
      </c>
      <c r="N4" s="228"/>
      <c r="O4" s="226" t="s">
        <v>150</v>
      </c>
      <c r="P4" s="228" t="s">
        <v>100</v>
      </c>
      <c r="Q4" s="230"/>
      <c r="R4" s="226" t="s">
        <v>100</v>
      </c>
      <c r="S4" s="231"/>
      <c r="T4" s="226" t="s">
        <v>100</v>
      </c>
      <c r="U4" s="230"/>
    </row>
    <row r="5" spans="1:21" ht="12.55" hidden="1" customHeight="1" x14ac:dyDescent="0.3">
      <c r="A5" s="223"/>
      <c r="B5" s="224"/>
      <c r="C5" s="34"/>
      <c r="D5" s="225"/>
      <c r="E5" s="226" t="s">
        <v>234</v>
      </c>
      <c r="F5" s="227"/>
      <c r="G5" s="226" t="s">
        <v>234</v>
      </c>
      <c r="H5" s="227"/>
      <c r="I5" s="226" t="s">
        <v>234</v>
      </c>
      <c r="J5" s="228"/>
      <c r="K5" s="226" t="s">
        <v>234</v>
      </c>
      <c r="L5" s="227"/>
      <c r="M5" s="226" t="s">
        <v>234</v>
      </c>
      <c r="N5" s="228"/>
      <c r="O5" s="226" t="s">
        <v>234</v>
      </c>
      <c r="P5" s="228" t="s">
        <v>234</v>
      </c>
      <c r="Q5" s="230"/>
      <c r="R5" s="226" t="s">
        <v>234</v>
      </c>
      <c r="S5" s="231"/>
      <c r="T5" s="226" t="s">
        <v>234</v>
      </c>
      <c r="U5" s="230"/>
    </row>
    <row r="6" spans="1:21" ht="12.55" customHeight="1" x14ac:dyDescent="0.3">
      <c r="A6" s="50" t="str">
        <f t="shared" ref="A6:A16" si="0">VLOOKUP(D6,VL_2020,2,FALSE)</f>
        <v>Gateway 3919TRE</v>
      </c>
      <c r="B6" s="130" t="str">
        <f t="shared" ref="B6:B16" si="1">VLOOKUP(D6,VL_2020,3,FALSE)</f>
        <v>RR</v>
      </c>
      <c r="C6" s="130" t="str">
        <f t="shared" ref="C6:C16" si="2">VLOOKUP(D6,VL_2020,4,FALSE)</f>
        <v>TRE</v>
      </c>
      <c r="D6" s="273" t="s">
        <v>297</v>
      </c>
      <c r="E6" s="199" cm="1">
        <f t="array" ref="E6">_xlfn.XLOOKUP(1,(LSM!$A$2:$A$370=E$4)*(LSM!$T$2:$T$370=E$5)*(LSM!$B$2:$B$370=$D6),LSM!$C$2:$C$370,"")</f>
        <v>247.96</v>
      </c>
      <c r="F6" s="200" t="str" cm="1">
        <f t="array" ref="F6">_xlfn.XLOOKUP(1,(LSM!$A$2:$A$370=E$4)*(LSM!$T$2:$T$370=E$5)*(LSM!$B$2:$B$370=$D6),LSM!$D$2:$D$370,"")</f>
        <v>A</v>
      </c>
      <c r="G6" s="201" cm="1">
        <f t="array" ref="G6">_xlfn.XLOOKUP(1,(LSM!$A$2:$A$370=G$4)*(LSM!$T$2:$T$370=G$5)*(LSM!$B$2:$B$370=$D6),LSM!$E$2:$E$370,"")</f>
        <v>18.166699999999999</v>
      </c>
      <c r="H6" s="200" t="str" cm="1">
        <f t="array" ref="H6">_xlfn.XLOOKUP(1,(LSM!$A$2:$A$370=G$4)*(LSM!$T$2:$T$370=G$5)*(LSM!$B$2:$B$370=$D6),LSM!$F$2:$F$370,"")</f>
        <v>CD</v>
      </c>
      <c r="I6" s="244" cm="1">
        <f t="array" ref="I6">_xlfn.XLOOKUP(1,(LSM!$A$2:$A$370=I$4)*(LSM!$T$2:$T$370=I$5)*(LSM!$B$2:$B$370=$D6),LSM!$L$2:$L$370,"")</f>
        <v>58.466700000000003</v>
      </c>
      <c r="J6" s="202" t="str" cm="1">
        <f t="array" ref="J6">_xlfn.XLOOKUP(1,(LSM!$A$2:$A$370=I$4)*(LSM!$T$2:$T$370=I$5)*(LSM!$B$2:$B$370=$D6),LSM!$M$2:$M$370,"")</f>
        <v>EF</v>
      </c>
      <c r="K6" s="199" cm="1">
        <f t="array" ref="K6">_xlfn.XLOOKUP(1,(LSM!$A$2:$A$370=K$4)*(LSM!$T$2:$T$370=K$5)*(LSM!$B$2:$B$370=$D6),LSM!$G$2:$G$370,"")</f>
        <v>103</v>
      </c>
      <c r="L6" s="200" t="str" cm="1">
        <f t="array" ref="L6">_xlfn.XLOOKUP(1,(LSM!$A$2:$A$370=K$4)*(LSM!$T$2:$T$370=K$5)*(LSM!$B$2:$B$370=$D6),LSM!$H$2:$H$370,"")</f>
        <v>A</v>
      </c>
      <c r="M6" s="199" cm="1">
        <f t="array" ref="M6">_xlfn.XLOOKUP(1,(LSM!$A$2:$A$370=M$4)*(LSM!$T$2:$T$370=M$5)*(LSM!$B$2:$B$370=$D6),LSM!$I$2:$I$370,"")</f>
        <v>45</v>
      </c>
      <c r="N6" s="202" t="str" cm="1">
        <f t="array" ref="N6">_xlfn.XLOOKUP(1,(LSM!$A$2:$A$370=M$4)*(LSM!$T$2:$T$370=M$5)*(LSM!$B$2:$B$370=$D6),LSM!$J$2:$J$370,"")</f>
        <v>AB</v>
      </c>
      <c r="O6" s="199" cm="1">
        <f t="array" ref="O6">_xlfn.XLOOKUP(1,(LSM!$A$2:$A$370=O$4)*(LSM!$T$2:$T$370=O$5)*(LSM!$B$2:$B$370=$D6),LSM!$K$2:$K$370,"")</f>
        <v>0</v>
      </c>
      <c r="P6" s="203" cm="1">
        <f t="array" ref="P6">_xlfn.XLOOKUP(1,(LSM!$A$2:$A$370=P$4)*(LSM!$T$2:$T$370=P$5)*(LSM!$B$2:$B$370=$D6),LSM!$N$2:$N$370,"")</f>
        <v>0</v>
      </c>
      <c r="Q6" s="200" cm="1">
        <f t="array" ref="Q6">_xlfn.XLOOKUP(1,(LSM!$A$2:$A$370=P$4)*(LSM!$T$2:$T$370=P$5)*(LSM!$B$2:$B$370=$D6),LSM!$O$2:$O$370,"")</f>
        <v>0</v>
      </c>
      <c r="R6" s="201" cm="1">
        <f t="array" ref="R6">_xlfn.XLOOKUP(1,(LSM!$A$2:$A$370=R$4)*(LSM!$T$2:$T$370=R$5)*(LSM!$B$2:$B$370=$D6),LSM!$P$2:$P$370,"")</f>
        <v>0</v>
      </c>
      <c r="S6" s="202" cm="1">
        <f t="array" ref="S6">_xlfn.XLOOKUP(1,(LSM!$A$2:$A$370=R$4)*(LSM!$T$2:$T$370=R$5)*(LSM!$B$2:$B$370=$D6),LSM!$Q$2:$Q$370,"")</f>
        <v>0</v>
      </c>
      <c r="T6" s="201" cm="1">
        <f t="array" ref="T6">_xlfn.XLOOKUP(1,(LSM!$A$2:$A$370=T$4)*(LSM!$T$2:$T$370=T$5)*(LSM!$B$2:$B$370=$D6),LSM!$R$2:$R$370,"")</f>
        <v>0</v>
      </c>
      <c r="U6" s="200" cm="1">
        <f t="array" ref="U6">_xlfn.XLOOKUP(1,(LSM!$A$2:$A$370=T$4)*(LSM!$T$2:$T$370=T$5)*(LSM!$B$2:$B$370=$D6),LSM!$S$2:$S$370,"")</f>
        <v>0</v>
      </c>
    </row>
    <row r="7" spans="1:21" ht="12.55" customHeight="1" x14ac:dyDescent="0.3">
      <c r="A7" s="31" t="str">
        <f t="shared" si="0"/>
        <v>Pioneer P18216PWE</v>
      </c>
      <c r="B7" s="131" t="str">
        <f t="shared" si="1"/>
        <v>RR, LL, ENL, FOP</v>
      </c>
      <c r="C7" s="131" t="str">
        <f t="shared" si="2"/>
        <v>VT2P, HX1</v>
      </c>
      <c r="D7" s="273" t="s">
        <v>202</v>
      </c>
      <c r="E7" s="176" cm="1">
        <f t="array" ref="E7">_xlfn.XLOOKUP(1,(LSM!$A$2:$A$370=E$4)*(LSM!$T$2:$T$370=E$5)*(LSM!$B$2:$B$370=$D7),LSM!$C$2:$C$370,"")</f>
        <v>245.57</v>
      </c>
      <c r="F7" s="177" t="str" cm="1">
        <f t="array" ref="F7">_xlfn.XLOOKUP(1,(LSM!$A$2:$A$370=E$4)*(LSM!$T$2:$T$370=E$5)*(LSM!$B$2:$B$370=$D7),LSM!$D$2:$D$370,"")</f>
        <v>A</v>
      </c>
      <c r="G7" s="163" cm="1">
        <f t="array" ref="G7">_xlfn.XLOOKUP(1,(LSM!$A$2:$A$370=G$4)*(LSM!$T$2:$T$370=G$5)*(LSM!$B$2:$B$370=$D7),LSM!$E$2:$E$370,"")</f>
        <v>15.6333</v>
      </c>
      <c r="H7" s="177" t="str" cm="1">
        <f t="array" ref="H7">_xlfn.XLOOKUP(1,(LSM!$A$2:$A$370=G$4)*(LSM!$T$2:$T$370=G$5)*(LSM!$B$2:$B$370=$D7),LSM!$F$2:$F$370,"")</f>
        <v>E</v>
      </c>
      <c r="I7" s="57" cm="1">
        <f t="array" ref="I7">_xlfn.XLOOKUP(1,(LSM!$A$2:$A$370=I$4)*(LSM!$T$2:$T$370=I$5)*(LSM!$B$2:$B$370=$D7),LSM!$L$2:$L$370,"")</f>
        <v>60.633299999999998</v>
      </c>
      <c r="J7" s="56" t="str" cm="1">
        <f t="array" ref="J7">_xlfn.XLOOKUP(1,(LSM!$A$2:$A$370=I$4)*(LSM!$T$2:$T$370=I$5)*(LSM!$B$2:$B$370=$D7),LSM!$M$2:$M$370,"")</f>
        <v>AB</v>
      </c>
      <c r="K7" s="176" cm="1">
        <f t="array" ref="K7">_xlfn.XLOOKUP(1,(LSM!$A$2:$A$370=K$4)*(LSM!$T$2:$T$370=K$5)*(LSM!$B$2:$B$370=$D7),LSM!$G$2:$G$370,"")</f>
        <v>104.67</v>
      </c>
      <c r="L7" s="177" t="str" cm="1">
        <f t="array" ref="L7">_xlfn.XLOOKUP(1,(LSM!$A$2:$A$370=K$4)*(LSM!$T$2:$T$370=K$5)*(LSM!$B$2:$B$370=$D7),LSM!$H$2:$H$370,"")</f>
        <v>A</v>
      </c>
      <c r="M7" s="176" cm="1">
        <f t="array" ref="M7">_xlfn.XLOOKUP(1,(LSM!$A$2:$A$370=M$4)*(LSM!$T$2:$T$370=M$5)*(LSM!$B$2:$B$370=$D7),LSM!$I$2:$I$370,"")</f>
        <v>46.333300000000001</v>
      </c>
      <c r="N7" s="56" t="str" cm="1">
        <f t="array" ref="N7">_xlfn.XLOOKUP(1,(LSM!$A$2:$A$370=M$4)*(LSM!$T$2:$T$370=M$5)*(LSM!$B$2:$B$370=$D7),LSM!$J$2:$J$370,"")</f>
        <v>AB</v>
      </c>
      <c r="O7" s="176" cm="1">
        <f t="array" ref="O7">_xlfn.XLOOKUP(1,(LSM!$A$2:$A$370=O$4)*(LSM!$T$2:$T$370=O$5)*(LSM!$B$2:$B$370=$D7),LSM!$K$2:$K$370,"")</f>
        <v>0</v>
      </c>
      <c r="P7" s="252" cm="1">
        <f t="array" ref="P7">_xlfn.XLOOKUP(1,(LSM!$A$2:$A$370=P$4)*(LSM!$T$2:$T$370=P$5)*(LSM!$B$2:$B$370=$D7),LSM!$N$2:$N$370,"")</f>
        <v>0</v>
      </c>
      <c r="Q7" s="177" cm="1">
        <f t="array" ref="Q7">_xlfn.XLOOKUP(1,(LSM!$A$2:$A$370=P$4)*(LSM!$T$2:$T$370=P$5)*(LSM!$B$2:$B$370=$D7),LSM!$O$2:$O$370,"")</f>
        <v>0</v>
      </c>
      <c r="R7" s="163" cm="1">
        <f t="array" ref="R7">_xlfn.XLOOKUP(1,(LSM!$A$2:$A$370=R$4)*(LSM!$T$2:$T$370=R$5)*(LSM!$B$2:$B$370=$D7),LSM!$P$2:$P$370,"")</f>
        <v>0</v>
      </c>
      <c r="S7" s="56" cm="1">
        <f t="array" ref="S7">_xlfn.XLOOKUP(1,(LSM!$A$2:$A$370=R$4)*(LSM!$T$2:$T$370=R$5)*(LSM!$B$2:$B$370=$D7),LSM!$Q$2:$Q$370,"")</f>
        <v>0</v>
      </c>
      <c r="T7" s="163" cm="1">
        <f t="array" ref="T7">_xlfn.XLOOKUP(1,(LSM!$A$2:$A$370=T$4)*(LSM!$T$2:$T$370=T$5)*(LSM!$B$2:$B$370=$D7),LSM!$R$2:$R$370,"")</f>
        <v>0</v>
      </c>
      <c r="U7" s="177" cm="1">
        <f t="array" ref="U7">_xlfn.XLOOKUP(1,(LSM!$A$2:$A$370=T$4)*(LSM!$T$2:$T$370=T$5)*(LSM!$B$2:$B$370=$D7),LSM!$S$2:$S$370,"")</f>
        <v>0</v>
      </c>
    </row>
    <row r="8" spans="1:21" x14ac:dyDescent="0.3">
      <c r="A8" s="31" t="str">
        <f t="shared" si="0"/>
        <v>Integra 6915 VT2P</v>
      </c>
      <c r="B8" s="131" t="str">
        <f t="shared" si="1"/>
        <v>RR</v>
      </c>
      <c r="C8" s="131" t="str">
        <f t="shared" si="2"/>
        <v>VT2P</v>
      </c>
      <c r="D8" s="273" t="s">
        <v>300</v>
      </c>
      <c r="E8" s="178" cm="1">
        <f t="array" ref="E8">_xlfn.XLOOKUP(1,(LSM!$A$2:$A$370=E$4)*(LSM!$T$2:$T$370=E$5)*(LSM!$B$2:$B$370=$D8),LSM!$C$2:$C$370,"")</f>
        <v>240.96</v>
      </c>
      <c r="F8" s="179" t="str" cm="1">
        <f t="array" ref="F8">_xlfn.XLOOKUP(1,(LSM!$A$2:$A$370=E$4)*(LSM!$T$2:$T$370=E$5)*(LSM!$B$2:$B$370=$D8),LSM!$D$2:$D$370,"")</f>
        <v>A</v>
      </c>
      <c r="G8" s="164" cm="1">
        <f t="array" ref="G8">_xlfn.XLOOKUP(1,(LSM!$A$2:$A$370=G$4)*(LSM!$T$2:$T$370=G$5)*(LSM!$B$2:$B$370=$D8),LSM!$E$2:$E$370,"")</f>
        <v>19.966699999999999</v>
      </c>
      <c r="H8" s="179" t="str" cm="1">
        <f t="array" ref="H8">_xlfn.XLOOKUP(1,(LSM!$A$2:$A$370=G$4)*(LSM!$T$2:$T$370=G$5)*(LSM!$B$2:$B$370=$D8),LSM!$F$2:$F$370,"")</f>
        <v>AB</v>
      </c>
      <c r="I8" s="102" cm="1">
        <f t="array" ref="I8">_xlfn.XLOOKUP(1,(LSM!$A$2:$A$370=I$4)*(LSM!$T$2:$T$370=I$5)*(LSM!$B$2:$B$370=$D8),LSM!$L$2:$L$370,"")</f>
        <v>56.5</v>
      </c>
      <c r="J8" s="167" t="str" cm="1">
        <f t="array" ref="J8">_xlfn.XLOOKUP(1,(LSM!$A$2:$A$370=I$4)*(LSM!$T$2:$T$370=I$5)*(LSM!$B$2:$B$370=$D8),LSM!$M$2:$M$370,"")</f>
        <v>G</v>
      </c>
      <c r="K8" s="178" cm="1">
        <f t="array" ref="K8">_xlfn.XLOOKUP(1,(LSM!$A$2:$A$370=K$4)*(LSM!$T$2:$T$370=K$5)*(LSM!$B$2:$B$370=$D8),LSM!$G$2:$G$370,"")</f>
        <v>105</v>
      </c>
      <c r="L8" s="179" t="str" cm="1">
        <f t="array" ref="L8">_xlfn.XLOOKUP(1,(LSM!$A$2:$A$370=K$4)*(LSM!$T$2:$T$370=K$5)*(LSM!$B$2:$B$370=$D8),LSM!$H$2:$H$370,"")</f>
        <v>A</v>
      </c>
      <c r="M8" s="178" cm="1">
        <f t="array" ref="M8">_xlfn.XLOOKUP(1,(LSM!$A$2:$A$370=M$4)*(LSM!$T$2:$T$370=M$5)*(LSM!$B$2:$B$370=$D8),LSM!$I$2:$I$370,"")</f>
        <v>49.333300000000001</v>
      </c>
      <c r="N8" s="167" t="str" cm="1">
        <f t="array" ref="N8">_xlfn.XLOOKUP(1,(LSM!$A$2:$A$370=M$4)*(LSM!$T$2:$T$370=M$5)*(LSM!$B$2:$B$370=$D8),LSM!$J$2:$J$370,"")</f>
        <v>A</v>
      </c>
      <c r="O8" s="178" cm="1">
        <f t="array" ref="O8">_xlfn.XLOOKUP(1,(LSM!$A$2:$A$370=O$4)*(LSM!$T$2:$T$370=O$5)*(LSM!$B$2:$B$370=$D8),LSM!$K$2:$K$370,"")</f>
        <v>0</v>
      </c>
      <c r="P8" s="253" cm="1">
        <f t="array" ref="P8">_xlfn.XLOOKUP(1,(LSM!$A$2:$A$370=P$4)*(LSM!$T$2:$T$370=P$5)*(LSM!$B$2:$B$370=$D8),LSM!$N$2:$N$370,"")</f>
        <v>0</v>
      </c>
      <c r="Q8" s="179" cm="1">
        <f t="array" ref="Q8">_xlfn.XLOOKUP(1,(LSM!$A$2:$A$370=P$4)*(LSM!$T$2:$T$370=P$5)*(LSM!$B$2:$B$370=$D8),LSM!$O$2:$O$370,"")</f>
        <v>0</v>
      </c>
      <c r="R8" s="164" cm="1">
        <f t="array" ref="R8">_xlfn.XLOOKUP(1,(LSM!$A$2:$A$370=R$4)*(LSM!$T$2:$T$370=R$5)*(LSM!$B$2:$B$370=$D8),LSM!$P$2:$P$370,"")</f>
        <v>0</v>
      </c>
      <c r="S8" s="167" cm="1">
        <f t="array" ref="S8">_xlfn.XLOOKUP(1,(LSM!$A$2:$A$370=R$4)*(LSM!$T$2:$T$370=R$5)*(LSM!$B$2:$B$370=$D8),LSM!$Q$2:$Q$370,"")</f>
        <v>0</v>
      </c>
      <c r="T8" s="164" cm="1">
        <f t="array" ref="T8">_xlfn.XLOOKUP(1,(LSM!$A$2:$A$370=T$4)*(LSM!$T$2:$T$370=T$5)*(LSM!$B$2:$B$370=$D8),LSM!$R$2:$R$370,"")</f>
        <v>0</v>
      </c>
      <c r="U8" s="179" cm="1">
        <f t="array" ref="U8">_xlfn.XLOOKUP(1,(LSM!$A$2:$A$370=T$4)*(LSM!$T$2:$T$370=T$5)*(LSM!$B$2:$B$370=$D8),LSM!$S$2:$S$370,"")</f>
        <v>0</v>
      </c>
    </row>
    <row r="9" spans="1:21" x14ac:dyDescent="0.3">
      <c r="A9" s="31" t="str">
        <f t="shared" si="0"/>
        <v>Innvictis A1776VT2P</v>
      </c>
      <c r="B9" s="131" t="str">
        <f t="shared" si="1"/>
        <v>RR</v>
      </c>
      <c r="C9" s="131" t="str">
        <f t="shared" si="2"/>
        <v>VT2P</v>
      </c>
      <c r="D9" s="273" t="s">
        <v>299</v>
      </c>
      <c r="E9" s="176" cm="1">
        <f t="array" ref="E9">_xlfn.XLOOKUP(1,(LSM!$A$2:$A$370=E$4)*(LSM!$T$2:$T$370=E$5)*(LSM!$B$2:$B$370=$D9),LSM!$C$2:$C$370,"")</f>
        <v>230.17</v>
      </c>
      <c r="F9" s="177" t="str" cm="1">
        <f t="array" ref="F9">_xlfn.XLOOKUP(1,(LSM!$A$2:$A$370=E$4)*(LSM!$T$2:$T$370=E$5)*(LSM!$B$2:$B$370=$D9),LSM!$D$2:$D$370,"")</f>
        <v>A</v>
      </c>
      <c r="G9" s="163" cm="1">
        <f t="array" ref="G9">_xlfn.XLOOKUP(1,(LSM!$A$2:$A$370=G$4)*(LSM!$T$2:$T$370=G$5)*(LSM!$B$2:$B$370=$D9),LSM!$E$2:$E$370,"")</f>
        <v>18.133299999999998</v>
      </c>
      <c r="H9" s="177" t="str" cm="1">
        <f t="array" ref="H9">_xlfn.XLOOKUP(1,(LSM!$A$2:$A$370=G$4)*(LSM!$T$2:$T$370=G$5)*(LSM!$B$2:$B$370=$D9),LSM!$F$2:$F$370,"")</f>
        <v>CD</v>
      </c>
      <c r="I9" s="57" cm="1">
        <f t="array" ref="I9">_xlfn.XLOOKUP(1,(LSM!$A$2:$A$370=I$4)*(LSM!$T$2:$T$370=I$5)*(LSM!$B$2:$B$370=$D9),LSM!$L$2:$L$370,"")</f>
        <v>58.333300000000001</v>
      </c>
      <c r="J9" s="56" t="str" cm="1">
        <f t="array" ref="J9">_xlfn.XLOOKUP(1,(LSM!$A$2:$A$370=I$4)*(LSM!$T$2:$T$370=I$5)*(LSM!$B$2:$B$370=$D9),LSM!$M$2:$M$370,"")</f>
        <v>EF</v>
      </c>
      <c r="K9" s="176" cm="1">
        <f t="array" ref="K9">_xlfn.XLOOKUP(1,(LSM!$A$2:$A$370=K$4)*(LSM!$T$2:$T$370=K$5)*(LSM!$B$2:$B$370=$D9),LSM!$G$2:$G$370,"")</f>
        <v>106.33</v>
      </c>
      <c r="L9" s="177" t="str" cm="1">
        <f t="array" ref="L9">_xlfn.XLOOKUP(1,(LSM!$A$2:$A$370=K$4)*(LSM!$T$2:$T$370=K$5)*(LSM!$B$2:$B$370=$D9),LSM!$H$2:$H$370,"")</f>
        <v>A</v>
      </c>
      <c r="M9" s="176" cm="1">
        <f t="array" ref="M9">_xlfn.XLOOKUP(1,(LSM!$A$2:$A$370=M$4)*(LSM!$T$2:$T$370=M$5)*(LSM!$B$2:$B$370=$D9),LSM!$I$2:$I$370,"")</f>
        <v>45.333300000000001</v>
      </c>
      <c r="N9" s="56" t="str" cm="1">
        <f t="array" ref="N9">_xlfn.XLOOKUP(1,(LSM!$A$2:$A$370=M$4)*(LSM!$T$2:$T$370=M$5)*(LSM!$B$2:$B$370=$D9),LSM!$J$2:$J$370,"")</f>
        <v>AB</v>
      </c>
      <c r="O9" s="176" cm="1">
        <f t="array" ref="O9">_xlfn.XLOOKUP(1,(LSM!$A$2:$A$370=O$4)*(LSM!$T$2:$T$370=O$5)*(LSM!$B$2:$B$370=$D9),LSM!$K$2:$K$370,"")</f>
        <v>0</v>
      </c>
      <c r="P9" s="252" cm="1">
        <f t="array" ref="P9">_xlfn.XLOOKUP(1,(LSM!$A$2:$A$370=P$4)*(LSM!$T$2:$T$370=P$5)*(LSM!$B$2:$B$370=$D9),LSM!$N$2:$N$370,"")</f>
        <v>0</v>
      </c>
      <c r="Q9" s="177" cm="1">
        <f t="array" ref="Q9">_xlfn.XLOOKUP(1,(LSM!$A$2:$A$370=P$4)*(LSM!$T$2:$T$370=P$5)*(LSM!$B$2:$B$370=$D9),LSM!$O$2:$O$370,"")</f>
        <v>0</v>
      </c>
      <c r="R9" s="163" cm="1">
        <f t="array" ref="R9">_xlfn.XLOOKUP(1,(LSM!$A$2:$A$370=R$4)*(LSM!$T$2:$T$370=R$5)*(LSM!$B$2:$B$370=$D9),LSM!$P$2:$P$370,"")</f>
        <v>0</v>
      </c>
      <c r="S9" s="56" cm="1">
        <f t="array" ref="S9">_xlfn.XLOOKUP(1,(LSM!$A$2:$A$370=R$4)*(LSM!$T$2:$T$370=R$5)*(LSM!$B$2:$B$370=$D9),LSM!$Q$2:$Q$370,"")</f>
        <v>0</v>
      </c>
      <c r="T9" s="163" cm="1">
        <f t="array" ref="T9">_xlfn.XLOOKUP(1,(LSM!$A$2:$A$370=T$4)*(LSM!$T$2:$T$370=T$5)*(LSM!$B$2:$B$370=$D9),LSM!$R$2:$R$370,"")</f>
        <v>0</v>
      </c>
      <c r="U9" s="177" cm="1">
        <f t="array" ref="U9">_xlfn.XLOOKUP(1,(LSM!$A$2:$A$370=T$4)*(LSM!$T$2:$T$370=T$5)*(LSM!$B$2:$B$370=$D9),LSM!$S$2:$S$370,"")</f>
        <v>0</v>
      </c>
    </row>
    <row r="10" spans="1:21" x14ac:dyDescent="0.3">
      <c r="A10" s="31" t="str">
        <f t="shared" si="0"/>
        <v>Great Heart HT-7720TRE</v>
      </c>
      <c r="B10" s="131" t="str">
        <f t="shared" si="1"/>
        <v>TRE</v>
      </c>
      <c r="C10" s="131" t="str">
        <f t="shared" si="2"/>
        <v>TRE</v>
      </c>
      <c r="D10" s="273" t="s">
        <v>298</v>
      </c>
      <c r="E10" s="176" cm="1">
        <f t="array" ref="E10">_xlfn.XLOOKUP(1,(LSM!$A$2:$A$370=E$4)*(LSM!$T$2:$T$370=E$5)*(LSM!$B$2:$B$370=$D10),LSM!$C$2:$C$370,"")</f>
        <v>227.46</v>
      </c>
      <c r="F10" s="177" t="str" cm="1">
        <f t="array" ref="F10">_xlfn.XLOOKUP(1,(LSM!$A$2:$A$370=E$4)*(LSM!$T$2:$T$370=E$5)*(LSM!$B$2:$B$370=$D10),LSM!$D$2:$D$370,"")</f>
        <v>A</v>
      </c>
      <c r="G10" s="163" cm="1">
        <f t="array" ref="G10">_xlfn.XLOOKUP(1,(LSM!$A$2:$A$370=G$4)*(LSM!$T$2:$T$370=G$5)*(LSM!$B$2:$B$370=$D10),LSM!$E$2:$E$370,"")</f>
        <v>16.7</v>
      </c>
      <c r="H10" s="177" t="str" cm="1">
        <f t="array" ref="H10">_xlfn.XLOOKUP(1,(LSM!$A$2:$A$370=G$4)*(LSM!$T$2:$T$370=G$5)*(LSM!$B$2:$B$370=$D10),LSM!$F$2:$F$370,"")</f>
        <v>DE</v>
      </c>
      <c r="I10" s="57" cm="1">
        <f t="array" ref="I10">_xlfn.XLOOKUP(1,(LSM!$A$2:$A$370=I$4)*(LSM!$T$2:$T$370=I$5)*(LSM!$B$2:$B$370=$D10),LSM!$L$2:$L$370,"")</f>
        <v>60.033299999999997</v>
      </c>
      <c r="J10" s="56" t="str" cm="1">
        <f t="array" ref="J10">_xlfn.XLOOKUP(1,(LSM!$A$2:$A$370=I$4)*(LSM!$T$2:$T$370=I$5)*(LSM!$B$2:$B$370=$D10),LSM!$M$2:$M$370,"")</f>
        <v>B-D</v>
      </c>
      <c r="K10" s="176" cm="1">
        <f t="array" ref="K10">_xlfn.XLOOKUP(1,(LSM!$A$2:$A$370=K$4)*(LSM!$T$2:$T$370=K$5)*(LSM!$B$2:$B$370=$D10),LSM!$G$2:$G$370,"")</f>
        <v>96.333299999999994</v>
      </c>
      <c r="L10" s="177" t="str" cm="1">
        <f t="array" ref="L10">_xlfn.XLOOKUP(1,(LSM!$A$2:$A$370=K$4)*(LSM!$T$2:$T$370=K$5)*(LSM!$B$2:$B$370=$D10),LSM!$H$2:$H$370,"")</f>
        <v>A</v>
      </c>
      <c r="M10" s="176" cm="1">
        <f t="array" ref="M10">_xlfn.XLOOKUP(1,(LSM!$A$2:$A$370=M$4)*(LSM!$T$2:$T$370=M$5)*(LSM!$B$2:$B$370=$D10),LSM!$I$2:$I$370,"")</f>
        <v>33</v>
      </c>
      <c r="N10" s="56" t="str" cm="1">
        <f t="array" ref="N10">_xlfn.XLOOKUP(1,(LSM!$A$2:$A$370=M$4)*(LSM!$T$2:$T$370=M$5)*(LSM!$B$2:$B$370=$D10),LSM!$J$2:$J$370,"")</f>
        <v>D</v>
      </c>
      <c r="O10" s="176" cm="1">
        <f t="array" ref="O10">_xlfn.XLOOKUP(1,(LSM!$A$2:$A$370=O$4)*(LSM!$T$2:$T$370=O$5)*(LSM!$B$2:$B$370=$D10),LSM!$K$2:$K$370,"")</f>
        <v>0</v>
      </c>
      <c r="P10" s="252" cm="1">
        <f t="array" ref="P10">_xlfn.XLOOKUP(1,(LSM!$A$2:$A$370=P$4)*(LSM!$T$2:$T$370=P$5)*(LSM!$B$2:$B$370=$D10),LSM!$N$2:$N$370,"")</f>
        <v>0</v>
      </c>
      <c r="Q10" s="177" cm="1">
        <f t="array" ref="Q10">_xlfn.XLOOKUP(1,(LSM!$A$2:$A$370=P$4)*(LSM!$T$2:$T$370=P$5)*(LSM!$B$2:$B$370=$D10),LSM!$O$2:$O$370,"")</f>
        <v>0</v>
      </c>
      <c r="R10" s="163" cm="1">
        <f t="array" ref="R10">_xlfn.XLOOKUP(1,(LSM!$A$2:$A$370=R$4)*(LSM!$T$2:$T$370=R$5)*(LSM!$B$2:$B$370=$D10),LSM!$P$2:$P$370,"")</f>
        <v>0</v>
      </c>
      <c r="S10" s="56" cm="1">
        <f t="array" ref="S10">_xlfn.XLOOKUP(1,(LSM!$A$2:$A$370=R$4)*(LSM!$T$2:$T$370=R$5)*(LSM!$B$2:$B$370=$D10),LSM!$Q$2:$Q$370,"")</f>
        <v>0</v>
      </c>
      <c r="T10" s="163" cm="1">
        <f t="array" ref="T10">_xlfn.XLOOKUP(1,(LSM!$A$2:$A$370=T$4)*(LSM!$T$2:$T$370=T$5)*(LSM!$B$2:$B$370=$D10),LSM!$R$2:$R$370,"")</f>
        <v>0</v>
      </c>
      <c r="U10" s="177" cm="1">
        <f t="array" ref="U10">_xlfn.XLOOKUP(1,(LSM!$A$2:$A$370=T$4)*(LSM!$T$2:$T$370=T$5)*(LSM!$B$2:$B$370=$D10),LSM!$S$2:$S$370,"")</f>
        <v>0</v>
      </c>
    </row>
    <row r="11" spans="1:21" x14ac:dyDescent="0.3">
      <c r="A11" s="31" t="str">
        <f t="shared" si="0"/>
        <v>Innvictis A1993T</v>
      </c>
      <c r="B11" s="131" t="str">
        <f t="shared" si="1"/>
        <v>RR</v>
      </c>
      <c r="C11" s="131" t="str">
        <f t="shared" si="2"/>
        <v>TRE</v>
      </c>
      <c r="D11" s="273" t="s">
        <v>134</v>
      </c>
      <c r="E11" s="176" cm="1">
        <f t="array" ref="E11">_xlfn.XLOOKUP(1,(LSM!$A$2:$A$370=E$4)*(LSM!$T$2:$T$370=E$5)*(LSM!$B$2:$B$370=$D11),LSM!$C$2:$C$370,"")</f>
        <v>227.15</v>
      </c>
      <c r="F11" s="177" t="str" cm="1">
        <f t="array" ref="F11">_xlfn.XLOOKUP(1,(LSM!$A$2:$A$370=E$4)*(LSM!$T$2:$T$370=E$5)*(LSM!$B$2:$B$370=$D11),LSM!$D$2:$D$370,"")</f>
        <v>A</v>
      </c>
      <c r="G11" s="163" cm="1">
        <f t="array" ref="G11">_xlfn.XLOOKUP(1,(LSM!$A$2:$A$370=G$4)*(LSM!$T$2:$T$370=G$5)*(LSM!$B$2:$B$370=$D11),LSM!$E$2:$E$370,"")</f>
        <v>17.2</v>
      </c>
      <c r="H11" s="177" t="str" cm="1">
        <f t="array" ref="H11">_xlfn.XLOOKUP(1,(LSM!$A$2:$A$370=G$4)*(LSM!$T$2:$T$370=G$5)*(LSM!$B$2:$B$370=$D11),LSM!$F$2:$F$370,"")</f>
        <v>C-E</v>
      </c>
      <c r="I11" s="57" cm="1">
        <f t="array" ref="I11">_xlfn.XLOOKUP(1,(LSM!$A$2:$A$370=I$4)*(LSM!$T$2:$T$370=I$5)*(LSM!$B$2:$B$370=$D11),LSM!$L$2:$L$370,"")</f>
        <v>59.2667</v>
      </c>
      <c r="J11" s="56" t="str" cm="1">
        <f t="array" ref="J11">_xlfn.XLOOKUP(1,(LSM!$A$2:$A$370=I$4)*(LSM!$T$2:$T$370=I$5)*(LSM!$B$2:$B$370=$D11),LSM!$M$2:$M$370,"")</f>
        <v>C-E</v>
      </c>
      <c r="K11" s="176" cm="1">
        <f t="array" ref="K11">_xlfn.XLOOKUP(1,(LSM!$A$2:$A$370=K$4)*(LSM!$T$2:$T$370=K$5)*(LSM!$B$2:$B$370=$D11),LSM!$G$2:$G$370,"")</f>
        <v>102.33</v>
      </c>
      <c r="L11" s="177" t="str" cm="1">
        <f t="array" ref="L11">_xlfn.XLOOKUP(1,(LSM!$A$2:$A$370=K$4)*(LSM!$T$2:$T$370=K$5)*(LSM!$B$2:$B$370=$D11),LSM!$H$2:$H$370,"")</f>
        <v>A</v>
      </c>
      <c r="M11" s="176" cm="1">
        <f t="array" ref="M11">_xlfn.XLOOKUP(1,(LSM!$A$2:$A$370=M$4)*(LSM!$T$2:$T$370=M$5)*(LSM!$B$2:$B$370=$D11),LSM!$I$2:$I$370,"")</f>
        <v>51</v>
      </c>
      <c r="N11" s="56" t="str" cm="1">
        <f t="array" ref="N11">_xlfn.XLOOKUP(1,(LSM!$A$2:$A$370=M$4)*(LSM!$T$2:$T$370=M$5)*(LSM!$B$2:$B$370=$D11),LSM!$J$2:$J$370,"")</f>
        <v>A</v>
      </c>
      <c r="O11" s="176" cm="1">
        <f t="array" ref="O11">_xlfn.XLOOKUP(1,(LSM!$A$2:$A$370=O$4)*(LSM!$T$2:$T$370=O$5)*(LSM!$B$2:$B$370=$D11),LSM!$K$2:$K$370,"")</f>
        <v>0</v>
      </c>
      <c r="P11" s="252" cm="1">
        <f t="array" ref="P11">_xlfn.XLOOKUP(1,(LSM!$A$2:$A$370=P$4)*(LSM!$T$2:$T$370=P$5)*(LSM!$B$2:$B$370=$D11),LSM!$N$2:$N$370,"")</f>
        <v>0</v>
      </c>
      <c r="Q11" s="177" cm="1">
        <f t="array" ref="Q11">_xlfn.XLOOKUP(1,(LSM!$A$2:$A$370=P$4)*(LSM!$T$2:$T$370=P$5)*(LSM!$B$2:$B$370=$D11),LSM!$O$2:$O$370,"")</f>
        <v>0</v>
      </c>
      <c r="R11" s="163" cm="1">
        <f t="array" ref="R11">_xlfn.XLOOKUP(1,(LSM!$A$2:$A$370=R$4)*(LSM!$T$2:$T$370=R$5)*(LSM!$B$2:$B$370=$D11),LSM!$P$2:$P$370,"")</f>
        <v>0</v>
      </c>
      <c r="S11" s="56" cm="1">
        <f t="array" ref="S11">_xlfn.XLOOKUP(1,(LSM!$A$2:$A$370=R$4)*(LSM!$T$2:$T$370=R$5)*(LSM!$B$2:$B$370=$D11),LSM!$Q$2:$Q$370,"")</f>
        <v>0</v>
      </c>
      <c r="T11" s="163" cm="1">
        <f t="array" ref="T11">_xlfn.XLOOKUP(1,(LSM!$A$2:$A$370=T$4)*(LSM!$T$2:$T$370=T$5)*(LSM!$B$2:$B$370=$D11),LSM!$R$2:$R$370,"")</f>
        <v>0</v>
      </c>
      <c r="U11" s="177" cm="1">
        <f t="array" ref="U11">_xlfn.XLOOKUP(1,(LSM!$A$2:$A$370=T$4)*(LSM!$T$2:$T$370=T$5)*(LSM!$B$2:$B$370=$D11),LSM!$S$2:$S$370,"")</f>
        <v>0</v>
      </c>
    </row>
    <row r="12" spans="1:21" x14ac:dyDescent="0.3">
      <c r="A12" s="31" t="str">
        <f t="shared" si="0"/>
        <v>Dyna-Gro D60TC45RIB</v>
      </c>
      <c r="B12" s="131" t="str">
        <f t="shared" si="1"/>
        <v>RR</v>
      </c>
      <c r="C12" s="131" t="str">
        <f t="shared" si="2"/>
        <v>TRE</v>
      </c>
      <c r="D12" s="273" t="s">
        <v>203</v>
      </c>
      <c r="E12" s="178" cm="1">
        <f t="array" ref="E12">_xlfn.XLOOKUP(1,(LSM!$A$2:$A$370=E$4)*(LSM!$T$2:$T$370=E$5)*(LSM!$B$2:$B$370=$D12),LSM!$C$2:$C$370,"")</f>
        <v>224.72</v>
      </c>
      <c r="F12" s="179" t="str" cm="1">
        <f t="array" ref="F12">_xlfn.XLOOKUP(1,(LSM!$A$2:$A$370=E$4)*(LSM!$T$2:$T$370=E$5)*(LSM!$B$2:$B$370=$D12),LSM!$D$2:$D$370,"")</f>
        <v>A</v>
      </c>
      <c r="G12" s="164" cm="1">
        <f t="array" ref="G12">_xlfn.XLOOKUP(1,(LSM!$A$2:$A$370=G$4)*(LSM!$T$2:$T$370=G$5)*(LSM!$B$2:$B$370=$D12),LSM!$E$2:$E$370,"")</f>
        <v>17.899999999999999</v>
      </c>
      <c r="H12" s="179" t="str" cm="1">
        <f t="array" ref="H12">_xlfn.XLOOKUP(1,(LSM!$A$2:$A$370=G$4)*(LSM!$T$2:$T$370=G$5)*(LSM!$B$2:$B$370=$D12),LSM!$F$2:$F$370,"")</f>
        <v>CD</v>
      </c>
      <c r="I12" s="102" cm="1">
        <f t="array" ref="I12">_xlfn.XLOOKUP(1,(LSM!$A$2:$A$370=I$4)*(LSM!$T$2:$T$370=I$5)*(LSM!$B$2:$B$370=$D12),LSM!$L$2:$L$370,"")</f>
        <v>58.933300000000003</v>
      </c>
      <c r="J12" s="167" t="str" cm="1">
        <f t="array" ref="J12">_xlfn.XLOOKUP(1,(LSM!$A$2:$A$370=I$4)*(LSM!$T$2:$T$370=I$5)*(LSM!$B$2:$B$370=$D12),LSM!$M$2:$M$370,"")</f>
        <v>DE</v>
      </c>
      <c r="K12" s="178" cm="1">
        <f t="array" ref="K12">_xlfn.XLOOKUP(1,(LSM!$A$2:$A$370=K$4)*(LSM!$T$2:$T$370=K$5)*(LSM!$B$2:$B$370=$D12),LSM!$G$2:$G$370,"")</f>
        <v>104</v>
      </c>
      <c r="L12" s="179" t="str" cm="1">
        <f t="array" ref="L12">_xlfn.XLOOKUP(1,(LSM!$A$2:$A$370=K$4)*(LSM!$T$2:$T$370=K$5)*(LSM!$B$2:$B$370=$D12),LSM!$H$2:$H$370,"")</f>
        <v>A</v>
      </c>
      <c r="M12" s="178" cm="1">
        <f t="array" ref="M12">_xlfn.XLOOKUP(1,(LSM!$A$2:$A$370=M$4)*(LSM!$T$2:$T$370=M$5)*(LSM!$B$2:$B$370=$D12),LSM!$I$2:$I$370,"")</f>
        <v>46.666699999999999</v>
      </c>
      <c r="N12" s="167" t="str" cm="1">
        <f t="array" ref="N12">_xlfn.XLOOKUP(1,(LSM!$A$2:$A$370=M$4)*(LSM!$T$2:$T$370=M$5)*(LSM!$B$2:$B$370=$D12),LSM!$J$2:$J$370,"")</f>
        <v>A</v>
      </c>
      <c r="O12" s="178" cm="1">
        <f t="array" ref="O12">_xlfn.XLOOKUP(1,(LSM!$A$2:$A$370=O$4)*(LSM!$T$2:$T$370=O$5)*(LSM!$B$2:$B$370=$D12),LSM!$K$2:$K$370,"")</f>
        <v>0</v>
      </c>
      <c r="P12" s="253" cm="1">
        <f t="array" ref="P12">_xlfn.XLOOKUP(1,(LSM!$A$2:$A$370=P$4)*(LSM!$T$2:$T$370=P$5)*(LSM!$B$2:$B$370=$D12),LSM!$N$2:$N$370,"")</f>
        <v>0</v>
      </c>
      <c r="Q12" s="179" cm="1">
        <f t="array" ref="Q12">_xlfn.XLOOKUP(1,(LSM!$A$2:$A$370=P$4)*(LSM!$T$2:$T$370=P$5)*(LSM!$B$2:$B$370=$D12),LSM!$O$2:$O$370,"")</f>
        <v>0</v>
      </c>
      <c r="R12" s="164" cm="1">
        <f t="array" ref="R12">_xlfn.XLOOKUP(1,(LSM!$A$2:$A$370=R$4)*(LSM!$T$2:$T$370=R$5)*(LSM!$B$2:$B$370=$D12),LSM!$P$2:$P$370,"")</f>
        <v>0</v>
      </c>
      <c r="S12" s="167" cm="1">
        <f t="array" ref="S12">_xlfn.XLOOKUP(1,(LSM!$A$2:$A$370=R$4)*(LSM!$T$2:$T$370=R$5)*(LSM!$B$2:$B$370=$D12),LSM!$Q$2:$Q$370,"")</f>
        <v>0</v>
      </c>
      <c r="T12" s="164" cm="1">
        <f t="array" ref="T12">_xlfn.XLOOKUP(1,(LSM!$A$2:$A$370=T$4)*(LSM!$T$2:$T$370=T$5)*(LSM!$B$2:$B$370=$D12),LSM!$R$2:$R$370,"")</f>
        <v>0</v>
      </c>
      <c r="U12" s="179" cm="1">
        <f t="array" ref="U12">_xlfn.XLOOKUP(1,(LSM!$A$2:$A$370=T$4)*(LSM!$T$2:$T$370=T$5)*(LSM!$B$2:$B$370=$D12),LSM!$S$2:$S$370,"")</f>
        <v>0</v>
      </c>
    </row>
    <row r="13" spans="1:21" x14ac:dyDescent="0.3">
      <c r="A13" s="31" t="str">
        <f t="shared" si="0"/>
        <v>Revere 1839 </v>
      </c>
      <c r="B13" s="131" t="str">
        <f t="shared" si="1"/>
        <v>RR</v>
      </c>
      <c r="C13" s="131" t="str">
        <f t="shared" si="2"/>
        <v>TRE</v>
      </c>
      <c r="D13" s="273" t="s">
        <v>301</v>
      </c>
      <c r="E13" s="178" cm="1">
        <f t="array" ref="E13">_xlfn.XLOOKUP(1,(LSM!$A$2:$A$370=E$4)*(LSM!$T$2:$T$370=E$5)*(LSM!$B$2:$B$370=$D13),LSM!$C$2:$C$370,"")</f>
        <v>221.57</v>
      </c>
      <c r="F13" s="179" t="str" cm="1">
        <f t="array" ref="F13">_xlfn.XLOOKUP(1,(LSM!$A$2:$A$370=E$4)*(LSM!$T$2:$T$370=E$5)*(LSM!$B$2:$B$370=$D13),LSM!$D$2:$D$370,"")</f>
        <v>A</v>
      </c>
      <c r="G13" s="164" cm="1">
        <f t="array" ref="G13">_xlfn.XLOOKUP(1,(LSM!$A$2:$A$370=G$4)*(LSM!$T$2:$T$370=G$5)*(LSM!$B$2:$B$370=$D13),LSM!$E$2:$E$370,"")</f>
        <v>18.566700000000001</v>
      </c>
      <c r="H13" s="179" t="str" cm="1">
        <f t="array" ref="H13">_xlfn.XLOOKUP(1,(LSM!$A$2:$A$370=G$4)*(LSM!$T$2:$T$370=G$5)*(LSM!$B$2:$B$370=$D13),LSM!$F$2:$F$370,"")</f>
        <v>BC</v>
      </c>
      <c r="I13" s="102" cm="1">
        <f t="array" ref="I13">_xlfn.XLOOKUP(1,(LSM!$A$2:$A$370=I$4)*(LSM!$T$2:$T$370=I$5)*(LSM!$B$2:$B$370=$D13),LSM!$L$2:$L$370,"")</f>
        <v>57.933300000000003</v>
      </c>
      <c r="J13" s="167" t="str" cm="1">
        <f t="array" ref="J13">_xlfn.XLOOKUP(1,(LSM!$A$2:$A$370=I$4)*(LSM!$T$2:$T$370=I$5)*(LSM!$B$2:$B$370=$D13),LSM!$M$2:$M$370,"")</f>
        <v>EF</v>
      </c>
      <c r="K13" s="178" cm="1">
        <f t="array" ref="K13">_xlfn.XLOOKUP(1,(LSM!$A$2:$A$370=K$4)*(LSM!$T$2:$T$370=K$5)*(LSM!$B$2:$B$370=$D13),LSM!$G$2:$G$370,"")</f>
        <v>101.33</v>
      </c>
      <c r="L13" s="179" t="str" cm="1">
        <f t="array" ref="L13">_xlfn.XLOOKUP(1,(LSM!$A$2:$A$370=K$4)*(LSM!$T$2:$T$370=K$5)*(LSM!$B$2:$B$370=$D13),LSM!$H$2:$H$370,"")</f>
        <v>A</v>
      </c>
      <c r="M13" s="178" cm="1">
        <f t="array" ref="M13">_xlfn.XLOOKUP(1,(LSM!$A$2:$A$370=M$4)*(LSM!$T$2:$T$370=M$5)*(LSM!$B$2:$B$370=$D13),LSM!$I$2:$I$370,"")</f>
        <v>45.666699999999999</v>
      </c>
      <c r="N13" s="167" t="str" cm="1">
        <f t="array" ref="N13">_xlfn.XLOOKUP(1,(LSM!$A$2:$A$370=M$4)*(LSM!$T$2:$T$370=M$5)*(LSM!$B$2:$B$370=$D13),LSM!$J$2:$J$370,"")</f>
        <v>AB</v>
      </c>
      <c r="O13" s="178" cm="1">
        <f t="array" ref="O13">_xlfn.XLOOKUP(1,(LSM!$A$2:$A$370=O$4)*(LSM!$T$2:$T$370=O$5)*(LSM!$B$2:$B$370=$D13),LSM!$K$2:$K$370,"")</f>
        <v>0</v>
      </c>
      <c r="P13" s="253" cm="1">
        <f t="array" ref="P13">_xlfn.XLOOKUP(1,(LSM!$A$2:$A$370=P$4)*(LSM!$T$2:$T$370=P$5)*(LSM!$B$2:$B$370=$D13),LSM!$N$2:$N$370,"")</f>
        <v>0</v>
      </c>
      <c r="Q13" s="179" cm="1">
        <f t="array" ref="Q13">_xlfn.XLOOKUP(1,(LSM!$A$2:$A$370=P$4)*(LSM!$T$2:$T$370=P$5)*(LSM!$B$2:$B$370=$D13),LSM!$O$2:$O$370,"")</f>
        <v>0</v>
      </c>
      <c r="R13" s="164" cm="1">
        <f t="array" ref="R13">_xlfn.XLOOKUP(1,(LSM!$A$2:$A$370=R$4)*(LSM!$T$2:$T$370=R$5)*(LSM!$B$2:$B$370=$D13),LSM!$P$2:$P$370,"")</f>
        <v>0</v>
      </c>
      <c r="S13" s="167" cm="1">
        <f t="array" ref="S13">_xlfn.XLOOKUP(1,(LSM!$A$2:$A$370=R$4)*(LSM!$T$2:$T$370=R$5)*(LSM!$B$2:$B$370=$D13),LSM!$Q$2:$Q$370,"")</f>
        <v>0</v>
      </c>
      <c r="T13" s="164" cm="1">
        <f t="array" ref="T13">_xlfn.XLOOKUP(1,(LSM!$A$2:$A$370=T$4)*(LSM!$T$2:$T$370=T$5)*(LSM!$B$2:$B$370=$D13),LSM!$R$2:$R$370,"")</f>
        <v>0</v>
      </c>
      <c r="U13" s="179" cm="1">
        <f t="array" ref="U13">_xlfn.XLOOKUP(1,(LSM!$A$2:$A$370=T$4)*(LSM!$T$2:$T$370=T$5)*(LSM!$B$2:$B$370=$D13),LSM!$S$2:$S$370,"")</f>
        <v>0</v>
      </c>
    </row>
    <row r="14" spans="1:21" x14ac:dyDescent="0.3">
      <c r="A14" s="31" t="str">
        <f t="shared" si="0"/>
        <v>Innvictis A1792T</v>
      </c>
      <c r="B14" s="131" t="str">
        <f t="shared" si="1"/>
        <v>RR</v>
      </c>
      <c r="C14" s="131" t="str">
        <f t="shared" si="2"/>
        <v>TRE</v>
      </c>
      <c r="D14" s="273" t="s">
        <v>133</v>
      </c>
      <c r="E14" s="178" cm="1">
        <f t="array" ref="E14">_xlfn.XLOOKUP(1,(LSM!$A$2:$A$370=E$4)*(LSM!$T$2:$T$370=E$5)*(LSM!$B$2:$B$370=$D14),LSM!$C$2:$C$370,"")</f>
        <v>220.15</v>
      </c>
      <c r="F14" s="179" t="str" cm="1">
        <f t="array" ref="F14">_xlfn.XLOOKUP(1,(LSM!$A$2:$A$370=E$4)*(LSM!$T$2:$T$370=E$5)*(LSM!$B$2:$B$370=$D14),LSM!$D$2:$D$370,"")</f>
        <v>A</v>
      </c>
      <c r="G14" s="164" cm="1">
        <f t="array" ref="G14">_xlfn.XLOOKUP(1,(LSM!$A$2:$A$370=G$4)*(LSM!$T$2:$T$370=G$5)*(LSM!$B$2:$B$370=$D14),LSM!$E$2:$E$370,"")</f>
        <v>18.066700000000001</v>
      </c>
      <c r="H14" s="179" t="str" cm="1">
        <f t="array" ref="H14">_xlfn.XLOOKUP(1,(LSM!$A$2:$A$370=G$4)*(LSM!$T$2:$T$370=G$5)*(LSM!$B$2:$B$370=$D14),LSM!$F$2:$F$370,"")</f>
        <v>CD</v>
      </c>
      <c r="I14" s="102" cm="1">
        <f t="array" ref="I14">_xlfn.XLOOKUP(1,(LSM!$A$2:$A$370=I$4)*(LSM!$T$2:$T$370=I$5)*(LSM!$B$2:$B$370=$D14),LSM!$L$2:$L$370,"")</f>
        <v>60.4</v>
      </c>
      <c r="J14" s="167" t="str" cm="1">
        <f t="array" ref="J14">_xlfn.XLOOKUP(1,(LSM!$A$2:$A$370=I$4)*(LSM!$T$2:$T$370=I$5)*(LSM!$B$2:$B$370=$D14),LSM!$M$2:$M$370,"")</f>
        <v>A-C</v>
      </c>
      <c r="K14" s="178" cm="1">
        <f t="array" ref="K14">_xlfn.XLOOKUP(1,(LSM!$A$2:$A$370=K$4)*(LSM!$T$2:$T$370=K$5)*(LSM!$B$2:$B$370=$D14),LSM!$G$2:$G$370,"")</f>
        <v>103.33</v>
      </c>
      <c r="L14" s="179" t="str" cm="1">
        <f t="array" ref="L14">_xlfn.XLOOKUP(1,(LSM!$A$2:$A$370=K$4)*(LSM!$T$2:$T$370=K$5)*(LSM!$B$2:$B$370=$D14),LSM!$H$2:$H$370,"")</f>
        <v>A</v>
      </c>
      <c r="M14" s="178" cm="1">
        <f t="array" ref="M14">_xlfn.XLOOKUP(1,(LSM!$A$2:$A$370=M$4)*(LSM!$T$2:$T$370=M$5)*(LSM!$B$2:$B$370=$D14),LSM!$I$2:$I$370,"")</f>
        <v>44</v>
      </c>
      <c r="N14" s="167" t="str" cm="1">
        <f t="array" ref="N14">_xlfn.XLOOKUP(1,(LSM!$A$2:$A$370=M$4)*(LSM!$T$2:$T$370=M$5)*(LSM!$B$2:$B$370=$D14),LSM!$J$2:$J$370,"")</f>
        <v>A-C</v>
      </c>
      <c r="O14" s="178" cm="1">
        <f t="array" ref="O14">_xlfn.XLOOKUP(1,(LSM!$A$2:$A$370=O$4)*(LSM!$T$2:$T$370=O$5)*(LSM!$B$2:$B$370=$D14),LSM!$K$2:$K$370,"")</f>
        <v>0</v>
      </c>
      <c r="P14" s="253" cm="1">
        <f t="array" ref="P14">_xlfn.XLOOKUP(1,(LSM!$A$2:$A$370=P$4)*(LSM!$T$2:$T$370=P$5)*(LSM!$B$2:$B$370=$D14),LSM!$N$2:$N$370,"")</f>
        <v>0</v>
      </c>
      <c r="Q14" s="179" cm="1">
        <f t="array" ref="Q14">_xlfn.XLOOKUP(1,(LSM!$A$2:$A$370=P$4)*(LSM!$T$2:$T$370=P$5)*(LSM!$B$2:$B$370=$D14),LSM!$O$2:$O$370,"")</f>
        <v>0</v>
      </c>
      <c r="R14" s="164" cm="1">
        <f t="array" ref="R14">_xlfn.XLOOKUP(1,(LSM!$A$2:$A$370=R$4)*(LSM!$T$2:$T$370=R$5)*(LSM!$B$2:$B$370=$D14),LSM!$P$2:$P$370,"")</f>
        <v>0</v>
      </c>
      <c r="S14" s="167" cm="1">
        <f t="array" ref="S14">_xlfn.XLOOKUP(1,(LSM!$A$2:$A$370=R$4)*(LSM!$T$2:$T$370=R$5)*(LSM!$B$2:$B$370=$D14),LSM!$Q$2:$Q$370,"")</f>
        <v>0</v>
      </c>
      <c r="T14" s="164" cm="1">
        <f t="array" ref="T14">_xlfn.XLOOKUP(1,(LSM!$A$2:$A$370=T$4)*(LSM!$T$2:$T$370=T$5)*(LSM!$B$2:$B$370=$D14),LSM!$R$2:$R$370,"")</f>
        <v>0</v>
      </c>
      <c r="U14" s="179" cm="1">
        <f t="array" ref="U14">_xlfn.XLOOKUP(1,(LSM!$A$2:$A$370=T$4)*(LSM!$T$2:$T$370=T$5)*(LSM!$B$2:$B$370=$D14),LSM!$S$2:$S$370,"")</f>
        <v>0</v>
      </c>
    </row>
    <row r="15" spans="1:21" x14ac:dyDescent="0.3">
      <c r="A15" s="31" t="str">
        <f t="shared" si="0"/>
        <v>Dekalb DKC68-35</v>
      </c>
      <c r="B15" s="131" t="str">
        <f t="shared" si="1"/>
        <v>RR</v>
      </c>
      <c r="C15" s="131" t="str">
        <f t="shared" si="2"/>
        <v>GENVT2P</v>
      </c>
      <c r="D15" s="273" t="s">
        <v>296</v>
      </c>
      <c r="E15" s="178" cm="1">
        <f t="array" ref="E15">_xlfn.XLOOKUP(1,(LSM!$A$2:$A$370=E$4)*(LSM!$T$2:$T$370=E$5)*(LSM!$B$2:$B$370=$D15),LSM!$C$2:$C$370,"")</f>
        <v>220.06</v>
      </c>
      <c r="F15" s="179" t="str" cm="1">
        <f t="array" ref="F15">_xlfn.XLOOKUP(1,(LSM!$A$2:$A$370=E$4)*(LSM!$T$2:$T$370=E$5)*(LSM!$B$2:$B$370=$D15),LSM!$D$2:$D$370,"")</f>
        <v>A</v>
      </c>
      <c r="G15" s="164" cm="1">
        <f t="array" ref="G15">_xlfn.XLOOKUP(1,(LSM!$A$2:$A$370=G$4)*(LSM!$T$2:$T$370=G$5)*(LSM!$B$2:$B$370=$D15),LSM!$E$2:$E$370,"")</f>
        <v>16.100000000000001</v>
      </c>
      <c r="H15" s="179" t="str" cm="1">
        <f t="array" ref="H15">_xlfn.XLOOKUP(1,(LSM!$A$2:$A$370=G$4)*(LSM!$T$2:$T$370=G$5)*(LSM!$B$2:$B$370=$D15),LSM!$F$2:$F$370,"")</f>
        <v>E</v>
      </c>
      <c r="I15" s="102" cm="1">
        <f t="array" ref="I15">_xlfn.XLOOKUP(1,(LSM!$A$2:$A$370=I$4)*(LSM!$T$2:$T$370=I$5)*(LSM!$B$2:$B$370=$D15),LSM!$L$2:$L$370,"")</f>
        <v>61.4</v>
      </c>
      <c r="J15" s="167" t="str" cm="1">
        <f t="array" ref="J15">_xlfn.XLOOKUP(1,(LSM!$A$2:$A$370=I$4)*(LSM!$T$2:$T$370=I$5)*(LSM!$B$2:$B$370=$D15),LSM!$M$2:$M$370,"")</f>
        <v>A</v>
      </c>
      <c r="K15" s="178" cm="1">
        <f t="array" ref="K15">_xlfn.XLOOKUP(1,(LSM!$A$2:$A$370=K$4)*(LSM!$T$2:$T$370=K$5)*(LSM!$B$2:$B$370=$D15),LSM!$G$2:$G$370,"")</f>
        <v>103</v>
      </c>
      <c r="L15" s="179" t="str" cm="1">
        <f t="array" ref="L15">_xlfn.XLOOKUP(1,(LSM!$A$2:$A$370=K$4)*(LSM!$T$2:$T$370=K$5)*(LSM!$B$2:$B$370=$D15),LSM!$H$2:$H$370,"")</f>
        <v>A</v>
      </c>
      <c r="M15" s="178" cm="1">
        <f t="array" ref="M15">_xlfn.XLOOKUP(1,(LSM!$A$2:$A$370=M$4)*(LSM!$T$2:$T$370=M$5)*(LSM!$B$2:$B$370=$D15),LSM!$I$2:$I$370,"")</f>
        <v>39</v>
      </c>
      <c r="N15" s="167" t="str" cm="1">
        <f t="array" ref="N15">_xlfn.XLOOKUP(1,(LSM!$A$2:$A$370=M$4)*(LSM!$T$2:$T$370=M$5)*(LSM!$B$2:$B$370=$D15),LSM!$J$2:$J$370,"")</f>
        <v>B-D</v>
      </c>
      <c r="O15" s="178" cm="1">
        <f t="array" ref="O15">_xlfn.XLOOKUP(1,(LSM!$A$2:$A$370=O$4)*(LSM!$T$2:$T$370=O$5)*(LSM!$B$2:$B$370=$D15),LSM!$K$2:$K$370,"")</f>
        <v>0</v>
      </c>
      <c r="P15" s="253" cm="1">
        <f t="array" ref="P15">_xlfn.XLOOKUP(1,(LSM!$A$2:$A$370=P$4)*(LSM!$T$2:$T$370=P$5)*(LSM!$B$2:$B$370=$D15),LSM!$N$2:$N$370,"")</f>
        <v>0</v>
      </c>
      <c r="Q15" s="179" cm="1">
        <f t="array" ref="Q15">_xlfn.XLOOKUP(1,(LSM!$A$2:$A$370=P$4)*(LSM!$T$2:$T$370=P$5)*(LSM!$B$2:$B$370=$D15),LSM!$O$2:$O$370,"")</f>
        <v>0</v>
      </c>
      <c r="R15" s="164" cm="1">
        <f t="array" ref="R15">_xlfn.XLOOKUP(1,(LSM!$A$2:$A$370=R$4)*(LSM!$T$2:$T$370=R$5)*(LSM!$B$2:$B$370=$D15),LSM!$P$2:$P$370,"")</f>
        <v>0</v>
      </c>
      <c r="S15" s="167" cm="1">
        <f t="array" ref="S15">_xlfn.XLOOKUP(1,(LSM!$A$2:$A$370=R$4)*(LSM!$T$2:$T$370=R$5)*(LSM!$B$2:$B$370=$D15),LSM!$Q$2:$Q$370,"")</f>
        <v>0</v>
      </c>
      <c r="T15" s="164" cm="1">
        <f t="array" ref="T15">_xlfn.XLOOKUP(1,(LSM!$A$2:$A$370=T$4)*(LSM!$T$2:$T$370=T$5)*(LSM!$B$2:$B$370=$D15),LSM!$R$2:$R$370,"")</f>
        <v>0</v>
      </c>
      <c r="U15" s="179" cm="1">
        <f t="array" ref="U15">_xlfn.XLOOKUP(1,(LSM!$A$2:$A$370=T$4)*(LSM!$T$2:$T$370=T$5)*(LSM!$B$2:$B$370=$D15),LSM!$S$2:$S$370,"")</f>
        <v>0</v>
      </c>
    </row>
    <row r="16" spans="1:21" ht="12.9" thickBot="1" x14ac:dyDescent="0.35">
      <c r="A16" s="31" t="str">
        <f t="shared" si="0"/>
        <v>Dekalb DKC 119-30</v>
      </c>
      <c r="B16" s="131" t="str">
        <f t="shared" si="1"/>
        <v>RR</v>
      </c>
      <c r="C16" s="131" t="str">
        <f t="shared" si="2"/>
        <v>VT4P</v>
      </c>
      <c r="D16" s="274" t="s">
        <v>201</v>
      </c>
      <c r="E16" s="178" cm="1">
        <f t="array" ref="E16">_xlfn.XLOOKUP(1,(LSM!$A$2:$A$370=E$4)*(LSM!$T$2:$T$370=E$5)*(LSM!$B$2:$B$370=$D16),LSM!$C$2:$C$370,"")</f>
        <v>218.31</v>
      </c>
      <c r="F16" s="179" t="str" cm="1">
        <f t="array" ref="F16">_xlfn.XLOOKUP(1,(LSM!$A$2:$A$370=E$4)*(LSM!$T$2:$T$370=E$5)*(LSM!$B$2:$B$370=$D16),LSM!$D$2:$D$370,"")</f>
        <v>A</v>
      </c>
      <c r="G16" s="164" cm="1">
        <f t="array" ref="G16">_xlfn.XLOOKUP(1,(LSM!$A$2:$A$370=G$4)*(LSM!$T$2:$T$370=G$5)*(LSM!$B$2:$B$370=$D16),LSM!$E$2:$E$370,"")</f>
        <v>20.466699999999999</v>
      </c>
      <c r="H16" s="179" t="str" cm="1">
        <f t="array" ref="H16">_xlfn.XLOOKUP(1,(LSM!$A$2:$A$370=G$4)*(LSM!$T$2:$T$370=G$5)*(LSM!$B$2:$B$370=$D16),LSM!$F$2:$F$370,"")</f>
        <v>A</v>
      </c>
      <c r="I16" s="102" cm="1">
        <f t="array" ref="I16">_xlfn.XLOOKUP(1,(LSM!$A$2:$A$370=I$4)*(LSM!$T$2:$T$370=I$5)*(LSM!$B$2:$B$370=$D16),LSM!$L$2:$L$370,"")</f>
        <v>57.133299999999998</v>
      </c>
      <c r="J16" s="167" t="str" cm="1">
        <f t="array" ref="J16">_xlfn.XLOOKUP(1,(LSM!$A$2:$A$370=I$4)*(LSM!$T$2:$T$370=I$5)*(LSM!$B$2:$B$370=$D16),LSM!$M$2:$M$370,"")</f>
        <v>FG</v>
      </c>
      <c r="K16" s="178" cm="1">
        <f t="array" ref="K16">_xlfn.XLOOKUP(1,(LSM!$A$2:$A$370=K$4)*(LSM!$T$2:$T$370=K$5)*(LSM!$B$2:$B$370=$D16),LSM!$G$2:$G$370,"")</f>
        <v>93.333299999999994</v>
      </c>
      <c r="L16" s="179" t="str" cm="1">
        <f t="array" ref="L16">_xlfn.XLOOKUP(1,(LSM!$A$2:$A$370=K$4)*(LSM!$T$2:$T$370=K$5)*(LSM!$B$2:$B$370=$D16),LSM!$H$2:$H$370,"")</f>
        <v>A</v>
      </c>
      <c r="M16" s="178" cm="1">
        <f t="array" ref="M16">_xlfn.XLOOKUP(1,(LSM!$A$2:$A$370=M$4)*(LSM!$T$2:$T$370=M$5)*(LSM!$B$2:$B$370=$D16),LSM!$I$2:$I$370,"")</f>
        <v>37</v>
      </c>
      <c r="N16" s="167" t="str" cm="1">
        <f t="array" ref="N16">_xlfn.XLOOKUP(1,(LSM!$A$2:$A$370=M$4)*(LSM!$T$2:$T$370=M$5)*(LSM!$B$2:$B$370=$D16),LSM!$J$2:$J$370,"")</f>
        <v>CD</v>
      </c>
      <c r="O16" s="178" cm="1">
        <f t="array" ref="O16">_xlfn.XLOOKUP(1,(LSM!$A$2:$A$370=O$4)*(LSM!$T$2:$T$370=O$5)*(LSM!$B$2:$B$370=$D16),LSM!$K$2:$K$370,"")</f>
        <v>0</v>
      </c>
      <c r="P16" s="253" cm="1">
        <f t="array" ref="P16">_xlfn.XLOOKUP(1,(LSM!$A$2:$A$370=P$4)*(LSM!$T$2:$T$370=P$5)*(LSM!$B$2:$B$370=$D16),LSM!$N$2:$N$370,"")</f>
        <v>0</v>
      </c>
      <c r="Q16" s="179" cm="1">
        <f t="array" ref="Q16">_xlfn.XLOOKUP(1,(LSM!$A$2:$A$370=P$4)*(LSM!$T$2:$T$370=P$5)*(LSM!$B$2:$B$370=$D16),LSM!$O$2:$O$370,"")</f>
        <v>0</v>
      </c>
      <c r="R16" s="164" cm="1">
        <f t="array" ref="R16">_xlfn.XLOOKUP(1,(LSM!$A$2:$A$370=R$4)*(LSM!$T$2:$T$370=R$5)*(LSM!$B$2:$B$370=$D16),LSM!$P$2:$P$370,"")</f>
        <v>0</v>
      </c>
      <c r="S16" s="167" cm="1">
        <f t="array" ref="S16">_xlfn.XLOOKUP(1,(LSM!$A$2:$A$370=R$4)*(LSM!$T$2:$T$370=R$5)*(LSM!$B$2:$B$370=$D16),LSM!$Q$2:$Q$370,"")</f>
        <v>0</v>
      </c>
      <c r="T16" s="164" cm="1">
        <f t="array" ref="T16">_xlfn.XLOOKUP(1,(LSM!$A$2:$A$370=T$4)*(LSM!$T$2:$T$370=T$5)*(LSM!$B$2:$B$370=$D16),LSM!$R$2:$R$370,"")</f>
        <v>0</v>
      </c>
      <c r="U16" s="179" cm="1">
        <f t="array" ref="U16">_xlfn.XLOOKUP(1,(LSM!$A$2:$A$370=T$4)*(LSM!$T$2:$T$370=T$5)*(LSM!$B$2:$B$370=$D16),LSM!$S$2:$S$370,"")</f>
        <v>0</v>
      </c>
    </row>
    <row r="17" spans="1:21" x14ac:dyDescent="0.3">
      <c r="A17" s="42" t="s">
        <v>127</v>
      </c>
      <c r="B17" s="42"/>
      <c r="C17" s="42"/>
      <c r="D17" s="41"/>
      <c r="E17" s="180" cm="1">
        <f t="array" ref="E17">_xlfn.XLOOKUP(1,(ANOVA!$L$2:$L$160=E$4)*(ANOVA!$Q$2:$Q$401=E$5)*(ANOVA!$M$2:$M$401=E$3),ANOVA!$A$2:$A$401,"")</f>
        <v>229.46</v>
      </c>
      <c r="F17" s="181"/>
      <c r="G17" s="194" cm="1">
        <f t="array" ref="G17">_xlfn.XLOOKUP(1,(ANOVA!$L$2:$L$160=G$4)*(ANOVA!$Q$2:$Q$401=G$5)*(ANOVA!$M$2:$M$401=G$3),ANOVA!$A$2:$A$401,"")</f>
        <v>17.899999999999999</v>
      </c>
      <c r="H17" s="181"/>
      <c r="I17" s="72" cm="1">
        <f t="array" ref="I17">_xlfn.XLOOKUP(1,(ANOVA!$L$2:$L$160=I$4)*(ANOVA!$Q$2:$Q$401=I$5)*(ANOVA!$M$2:$M$401=I$3),ANOVA!$A$2:$A$401,"")</f>
        <v>59.003</v>
      </c>
      <c r="J17" s="62"/>
      <c r="K17" s="180" cm="1">
        <f t="array" ref="K17">_xlfn.XLOOKUP(1,(ANOVA!$L$2:$L$160=K$4)*(ANOVA!$Q$2:$Q$401=K$5)*(ANOVA!$M$2:$M$401=K$3),ANOVA!$A$2:$A$401,"")</f>
        <v>102.06</v>
      </c>
      <c r="L17" s="181"/>
      <c r="M17" s="72" cm="1">
        <f t="array" ref="M17">_xlfn.XLOOKUP(1,(ANOVA!$L$2:$L$160=M$4)*(ANOVA!$Q$2:$Q$401=M$5)*(ANOVA!$M$2:$M$401=M$3),ANOVA!$A$2:$A$401,"")</f>
        <v>43.848500000000001</v>
      </c>
      <c r="N17" s="62"/>
      <c r="O17" s="278" cm="1">
        <f t="array" ref="O17">_xlfn.XLOOKUP(1,(ANOVA!$L$2:$L$160=O$4)*(ANOVA!$Q$2:$Q$401=O$5)*(ANOVA!$M$2:$M$401=O$3),ANOVA!$A$2:$A$401,"")</f>
        <v>0</v>
      </c>
      <c r="P17" s="77" t="str" cm="1">
        <f t="array" ref="P17">_xlfn.XLOOKUP(1,(ANOVA!$L$2:$L$160=P$4)*(ANOVA!$Q$2:$Q$401=P$5)*(ANOVA!$M$2:$M$401=P$3),ANOVA!$A$2:$A$401,"")</f>
        <v/>
      </c>
      <c r="Q17" s="181"/>
      <c r="R17" s="77" t="str" cm="1">
        <f t="array" ref="R17">_xlfn.XLOOKUP(1,(ANOVA!$L$2:$L$160=R$4)*(ANOVA!$Q$2:$Q$401=R$5)*(ANOVA!$M$2:$M$401=R$3),ANOVA!$A$2:$A$401,"")</f>
        <v/>
      </c>
      <c r="S17" s="62"/>
      <c r="T17" s="194" t="str" cm="1">
        <f t="array" ref="T17">_xlfn.XLOOKUP(1,(ANOVA!$L$2:$L$160=T$4)*(ANOVA!$Q$2:$Q$401=T$5)*(ANOVA!$M$2:$M$401=T$3),ANOVA!$A$2:$A$401,"")</f>
        <v/>
      </c>
      <c r="U17" s="181"/>
    </row>
    <row r="18" spans="1:21" x14ac:dyDescent="0.3">
      <c r="A18" s="33" t="s">
        <v>128</v>
      </c>
      <c r="B18" s="33"/>
      <c r="C18" s="33"/>
      <c r="D18" s="35"/>
      <c r="E18" s="182" cm="1">
        <f t="array" ref="E18">_xlfn.XLOOKUP(1,(ANOVA!$L$2:$L$160=E$4)*(ANOVA!$Q$2:$Q$401=E$5)*(ANOVA!$M$2:$M$401=E$3),ANOVA!$B$2:$B$401,"")</f>
        <v>21.997199999999999</v>
      </c>
      <c r="F18" s="183"/>
      <c r="G18" s="195" cm="1">
        <f t="array" ref="G18">_xlfn.XLOOKUP(1,(ANOVA!$L$2:$L$160=G$4)*(ANOVA!$Q$2:$Q$401=G$5)*(ANOVA!$M$2:$M$401=G$3),ANOVA!$B$2:$B$401,"")</f>
        <v>0.56599999999999995</v>
      </c>
      <c r="H18" s="183"/>
      <c r="I18" s="168" cm="1">
        <f t="array" ref="I18">_xlfn.XLOOKUP(1,(ANOVA!$L$2:$L$160=I$4)*(ANOVA!$Q$2:$Q$401=I$5)*(ANOVA!$M$2:$M$401=I$3),ANOVA!$B$2:$B$401,"")</f>
        <v>0.45950000000000002</v>
      </c>
      <c r="J18" s="169"/>
      <c r="K18" s="182" cm="1">
        <f t="array" ref="K18">_xlfn.XLOOKUP(1,(ANOVA!$L$2:$L$160=K$4)*(ANOVA!$Q$2:$Q$401=K$5)*(ANOVA!$M$2:$M$401=K$3),ANOVA!$B$2:$B$401,"")</f>
        <v>3.5731999999999999</v>
      </c>
      <c r="L18" s="183"/>
      <c r="M18" s="168" cm="1">
        <f t="array" ref="M18">_xlfn.XLOOKUP(1,(ANOVA!$L$2:$L$160=M$4)*(ANOVA!$Q$2:$Q$401=M$5)*(ANOVA!$M$2:$M$401=M$3),ANOVA!$B$2:$B$401,"")</f>
        <v>2.6667000000000001</v>
      </c>
      <c r="N18" s="169"/>
      <c r="O18" s="279" cm="1">
        <f t="array" ref="O18">_xlfn.XLOOKUP(1,(ANOVA!$L$2:$L$160=O$4)*(ANOVA!$Q$2:$Q$401=O$5)*(ANOVA!$M$2:$M$401=O$3),ANOVA!$B$2:$B$401,"")</f>
        <v>0</v>
      </c>
      <c r="P18" s="170" t="str" cm="1">
        <f t="array" ref="P18">_xlfn.XLOOKUP(1,(ANOVA!$L$2:$L$160=P$4)*(ANOVA!$Q$2:$Q$401=P$5)*(ANOVA!$M$2:$M$401=P$3),ANOVA!$B$2:$B$401,"")</f>
        <v/>
      </c>
      <c r="Q18" s="183"/>
      <c r="R18" s="170" t="str" cm="1">
        <f t="array" ref="R18">_xlfn.XLOOKUP(1,(ANOVA!$L$2:$L$160=R$4)*(ANOVA!$Q$2:$Q$401=R$5)*(ANOVA!$M$2:$M$401=R$3),ANOVA!$B$2:$B$401,"")</f>
        <v/>
      </c>
      <c r="S18" s="169"/>
      <c r="T18" s="195" t="str" cm="1">
        <f t="array" ref="T18">_xlfn.XLOOKUP(1,(ANOVA!$L$2:$L$160=T$4)*(ANOVA!$Q$2:$Q$401=T$5)*(ANOVA!$M$2:$M$401=T$3),ANOVA!$B$2:$B$401,"")</f>
        <v/>
      </c>
      <c r="U18" s="183"/>
    </row>
    <row r="19" spans="1:21" ht="15" x14ac:dyDescent="0.45">
      <c r="A19" s="34" t="s">
        <v>129</v>
      </c>
      <c r="B19" s="134"/>
      <c r="C19" s="134"/>
      <c r="D19" s="22"/>
      <c r="E19" s="184" t="str" cm="1">
        <f t="array" ref="E19">_xlfn.XLOOKUP(1,(ANOVA!$L$2:$L$160=E$4)*(ANOVA!$Q$2:$Q$401=E$5)*(ANOVA!$M$2:$M$401=E$3),ANOVA!$C$2:$C$401,"")</f>
        <v>N.S.</v>
      </c>
      <c r="F19" s="185"/>
      <c r="G19" s="196" cm="1">
        <f t="array" ref="G19">_xlfn.XLOOKUP(1,(ANOVA!$L$2:$L$160=G$4)*(ANOVA!$Q$2:$Q$401=G$5)*(ANOVA!$M$2:$M$401=G$3),ANOVA!$C$2:$C$401,"")</f>
        <v>1.67</v>
      </c>
      <c r="H19" s="185"/>
      <c r="I19" s="171" cm="1">
        <f t="array" ref="I19">_xlfn.XLOOKUP(1,(ANOVA!$L$2:$L$160=I$4)*(ANOVA!$Q$2:$Q$401=I$5)*(ANOVA!$M$2:$M$401=I$3),ANOVA!$C$2:$C$401,"")</f>
        <v>1.33</v>
      </c>
      <c r="J19" s="172"/>
      <c r="K19" s="184" t="str" cm="1">
        <f t="array" ref="K19">_xlfn.XLOOKUP(1,(ANOVA!$L$2:$L$160=K$4)*(ANOVA!$Q$2:$Q$401=K$5)*(ANOVA!$M$2:$M$401=K$3),ANOVA!$C$2:$C$401,"")</f>
        <v>N.S.</v>
      </c>
      <c r="L19" s="185"/>
      <c r="M19" s="171" cm="1">
        <f t="array" ref="M19">_xlfn.XLOOKUP(1,(ANOVA!$L$2:$L$160=M$4)*(ANOVA!$Q$2:$Q$401=M$5)*(ANOVA!$M$2:$M$401=M$3),ANOVA!$C$2:$C$401,"")</f>
        <v>7.61</v>
      </c>
      <c r="N19" s="172"/>
      <c r="O19" s="280" cm="1">
        <f t="array" ref="O19">_xlfn.XLOOKUP(1,(ANOVA!$L$2:$L$160=O$4)*(ANOVA!$Q$2:$Q$401=O$5)*(ANOVA!$M$2:$M$401=O$3),ANOVA!$C$2:$C$401,"")</f>
        <v>0</v>
      </c>
      <c r="P19" s="173" t="str" cm="1">
        <f t="array" ref="P19">_xlfn.XLOOKUP(1,(ANOVA!$L$2:$L$160=P$4)*(ANOVA!$Q$2:$Q$401=P$5)*(ANOVA!$M$2:$M$401=P$3),ANOVA!$C$2:$C$401,"")</f>
        <v/>
      </c>
      <c r="Q19" s="185"/>
      <c r="R19" s="173" t="str" cm="1">
        <f t="array" ref="R19">_xlfn.XLOOKUP(1,(ANOVA!$L$2:$L$160=R$4)*(ANOVA!$Q$2:$Q$401=R$5)*(ANOVA!$M$2:$M$401=R$3),ANOVA!$C$2:$C$401,"")</f>
        <v/>
      </c>
      <c r="S19" s="172"/>
      <c r="T19" s="196" t="str" cm="1">
        <f t="array" ref="T19">_xlfn.XLOOKUP(1,(ANOVA!$L$2:$L$160=T$4)*(ANOVA!$Q$2:$Q$401=T$5)*(ANOVA!$M$2:$M$401=T$3),ANOVA!$C$2:$C$401,"")</f>
        <v/>
      </c>
      <c r="U19" s="185"/>
    </row>
    <row r="20" spans="1:21" ht="12.9" thickBot="1" x14ac:dyDescent="0.35">
      <c r="A20" s="245" t="s">
        <v>130</v>
      </c>
      <c r="B20" s="246"/>
      <c r="C20" s="246"/>
      <c r="D20" s="247"/>
      <c r="E20" s="242" cm="1">
        <f t="array" ref="E20">_xlfn.XLOOKUP(1,(ANOVA!$L$2:$L$160=E$4)*(ANOVA!$Q$2:$Q$401=E$5)*(ANOVA!$M$2:$M$401=E$3),ANOVA!$D$2:$D$401,"")</f>
        <v>10.590510632000001</v>
      </c>
      <c r="F20" s="248"/>
      <c r="G20" s="242" cm="1">
        <f t="array" ref="G20">_xlfn.XLOOKUP(1,(ANOVA!$L$2:$L$160=G$4)*(ANOVA!$Q$2:$Q$401=G$5)*(ANOVA!$M$2:$M$401=G$3),ANOVA!$D$2:$D$401,"")</f>
        <v>5.4771746369000001</v>
      </c>
      <c r="H20" s="248"/>
      <c r="I20" s="249" cm="1">
        <f t="array" ref="I20">_xlfn.XLOOKUP(1,(ANOVA!$L$2:$L$160=I$4)*(ANOVA!$Q$2:$Q$401=I$5)*(ANOVA!$M$2:$M$401=I$3),ANOVA!$D$2:$D$401,"")</f>
        <v>1.3283309751000001</v>
      </c>
      <c r="J20" s="243"/>
      <c r="K20" s="242" cm="1">
        <f t="array" ref="K20">_xlfn.XLOOKUP(1,(ANOVA!$L$2:$L$160=K$4)*(ANOVA!$Q$2:$Q$401=K$5)*(ANOVA!$M$2:$M$401=K$3),ANOVA!$D$2:$D$401,"")</f>
        <v>5.4025686388</v>
      </c>
      <c r="L20" s="248"/>
      <c r="M20" s="249" cm="1">
        <f t="array" ref="M20">_xlfn.XLOOKUP(1,(ANOVA!$L$2:$L$160=M$4)*(ANOVA!$Q$2:$Q$401=M$5)*(ANOVA!$M$2:$M$401=M$3),ANOVA!$D$2:$D$401,"")</f>
        <v>10.187469663</v>
      </c>
      <c r="N20" s="243"/>
      <c r="O20" s="281" cm="1">
        <f t="array" ref="O20">_xlfn.XLOOKUP(1,(ANOVA!$L$2:$L$160=O$4)*(ANOVA!$Q$2:$Q$401=O$5)*(ANOVA!$M$2:$M$401=O$3),ANOVA!$D$2:$D$401,"")</f>
        <v>0</v>
      </c>
      <c r="P20" s="173" t="str" cm="1">
        <f t="array" ref="P20">_xlfn.XLOOKUP(1,(ANOVA!$L$2:$L$160=P$4)*(ANOVA!$Q$2:$Q$401=P$5)*(ANOVA!$M$2:$M$401=P$3),ANOVA!$D$2:$D$401,"")</f>
        <v/>
      </c>
      <c r="Q20" s="185"/>
      <c r="R20" s="173" t="str" cm="1">
        <f t="array" ref="R20">_xlfn.XLOOKUP(1,(ANOVA!$L$2:$L$160=R$4)*(ANOVA!$Q$2:$Q$401=R$5)*(ANOVA!$M$2:$M$401=R$3),ANOVA!$D$2:$D$401,"")</f>
        <v/>
      </c>
      <c r="S20" s="172"/>
      <c r="T20" s="196" t="str" cm="1">
        <f t="array" ref="T20">_xlfn.XLOOKUP(1,(ANOVA!$L$2:$L$160=T$4)*(ANOVA!$Q$2:$Q$401=T$5)*(ANOVA!$M$2:$M$401=T$3),ANOVA!$D$2:$D$401,"")</f>
        <v/>
      </c>
      <c r="U20" s="185"/>
    </row>
    <row r="21" spans="1:21" x14ac:dyDescent="0.3">
      <c r="A21" s="6"/>
      <c r="B21" s="7"/>
      <c r="C21" s="7"/>
      <c r="D21" s="6"/>
      <c r="E21" s="68"/>
      <c r="F21" s="58"/>
      <c r="G21" s="73"/>
      <c r="H21" s="63"/>
      <c r="I21" s="74"/>
      <c r="J21" s="40"/>
      <c r="M21" s="78"/>
      <c r="N21" s="66"/>
      <c r="O21" s="10"/>
      <c r="P21" s="74"/>
      <c r="Q21" s="40"/>
      <c r="R21" s="74"/>
      <c r="S21" s="40"/>
      <c r="T21" s="74"/>
      <c r="U21" s="40"/>
    </row>
    <row r="22" spans="1:21" x14ac:dyDescent="0.3">
      <c r="A22" s="9"/>
      <c r="B22" s="7"/>
      <c r="C22" s="7"/>
      <c r="D22" s="6"/>
      <c r="E22" s="38"/>
      <c r="F22" s="39"/>
      <c r="I22" s="74"/>
      <c r="J22" s="40"/>
      <c r="K22" s="78"/>
      <c r="L22" s="66"/>
      <c r="M22" s="74"/>
      <c r="N22" s="40"/>
      <c r="O22" s="3"/>
      <c r="P22" s="74"/>
      <c r="Q22" s="40"/>
      <c r="R22" s="74"/>
      <c r="S22" s="40"/>
      <c r="T22" s="74"/>
      <c r="U22" s="40"/>
    </row>
    <row r="23" spans="1:21" ht="12.75" customHeight="1" x14ac:dyDescent="0.3">
      <c r="A23" s="9"/>
      <c r="B23" s="7"/>
      <c r="C23" s="7"/>
      <c r="D23" s="6"/>
      <c r="E23" s="38"/>
      <c r="F23" s="39"/>
      <c r="I23" s="74"/>
      <c r="J23" s="40"/>
      <c r="K23" s="79"/>
      <c r="L23" s="7"/>
      <c r="M23" s="74"/>
      <c r="N23" s="40"/>
      <c r="O23" s="3"/>
      <c r="P23" s="74"/>
      <c r="Q23" s="40"/>
      <c r="R23" s="74"/>
      <c r="S23" s="40"/>
      <c r="T23" s="74"/>
      <c r="U23" s="40"/>
    </row>
    <row r="24" spans="1:21" ht="12.75" customHeight="1" x14ac:dyDescent="0.3">
      <c r="A24" s="9"/>
      <c r="B24" s="7"/>
      <c r="C24" s="7"/>
      <c r="D24" s="6"/>
      <c r="E24" s="38"/>
      <c r="F24" s="39"/>
      <c r="I24" s="74"/>
      <c r="J24" s="40"/>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ht="12.75" customHeight="1" x14ac:dyDescent="0.3">
      <c r="A26" s="9"/>
      <c r="B26" s="7"/>
      <c r="C26" s="7"/>
      <c r="D26" s="6"/>
      <c r="E26" s="38"/>
      <c r="F26" s="39"/>
      <c r="I26" s="74"/>
      <c r="J26" s="40"/>
      <c r="M26" s="74"/>
      <c r="N26" s="40"/>
      <c r="O26" s="3"/>
      <c r="P26" s="74"/>
      <c r="Q26" s="40"/>
      <c r="R26" s="74"/>
      <c r="S26" s="40"/>
      <c r="T26" s="74"/>
      <c r="U26" s="40"/>
    </row>
    <row r="27" spans="1:21" ht="12.75" customHeight="1" x14ac:dyDescent="0.3">
      <c r="A27" s="9"/>
      <c r="B27" s="7"/>
      <c r="C27" s="7"/>
      <c r="D27" s="6"/>
      <c r="E27" s="38"/>
      <c r="F27" s="39"/>
      <c r="I27" s="74"/>
      <c r="J27" s="40"/>
      <c r="M27" s="74"/>
      <c r="N27" s="40"/>
      <c r="O27" s="3"/>
      <c r="P27" s="74"/>
      <c r="Q27" s="40"/>
      <c r="R27" s="74"/>
      <c r="S27" s="40"/>
      <c r="T27" s="74"/>
      <c r="U27" s="40"/>
    </row>
    <row r="28" spans="1:21" x14ac:dyDescent="0.3">
      <c r="A28" s="9"/>
      <c r="B28" s="7"/>
      <c r="C28" s="7"/>
      <c r="D28" s="6"/>
      <c r="E28" s="38"/>
      <c r="F28" s="39"/>
      <c r="I28" s="74"/>
      <c r="J28" s="40"/>
      <c r="M28" s="74"/>
      <c r="N28" s="40"/>
      <c r="O28" s="3"/>
      <c r="P28" s="74"/>
      <c r="Q28" s="40"/>
      <c r="R28" s="74"/>
      <c r="S28" s="40"/>
      <c r="T28" s="74"/>
      <c r="U28" s="40"/>
    </row>
    <row r="29" spans="1:21" s="1" customFormat="1" x14ac:dyDescent="0.3">
      <c r="A29" s="8"/>
      <c r="B29" s="7"/>
      <c r="C29" s="7"/>
      <c r="D29" s="6"/>
      <c r="E29" s="69"/>
      <c r="F29" s="59"/>
      <c r="H29" s="64"/>
      <c r="I29" s="74"/>
      <c r="J29" s="40"/>
      <c r="K29" s="75"/>
      <c r="L29" s="64"/>
      <c r="M29" s="75"/>
      <c r="N29" s="64"/>
      <c r="O29" s="3"/>
      <c r="P29" s="74"/>
      <c r="Q29" s="40"/>
      <c r="R29" s="74"/>
      <c r="S29" s="40"/>
      <c r="T29" s="74"/>
      <c r="U29" s="40"/>
    </row>
    <row r="30" spans="1:21" s="1" customFormat="1" x14ac:dyDescent="0.3">
      <c r="A30" s="9"/>
      <c r="B30" s="7"/>
      <c r="C30" s="7"/>
      <c r="D30" s="6"/>
      <c r="E30" s="38"/>
      <c r="F30" s="39"/>
      <c r="G30" s="75"/>
      <c r="H30" s="40"/>
      <c r="I30" s="71"/>
      <c r="J30" s="11"/>
      <c r="K30" s="74"/>
      <c r="L30" s="40"/>
      <c r="M30" s="74"/>
      <c r="N30" s="40"/>
      <c r="O30" s="3"/>
      <c r="P30" s="71"/>
      <c r="Q30" s="11"/>
      <c r="R30" s="71"/>
      <c r="S30" s="11"/>
      <c r="T30" s="71"/>
      <c r="U30" s="11"/>
    </row>
    <row r="31" spans="1:21" s="1" customFormat="1" ht="14.15" x14ac:dyDescent="0.3">
      <c r="A31" s="4"/>
      <c r="B31" s="7"/>
      <c r="C31" s="7"/>
      <c r="D31" s="6"/>
      <c r="E31" s="70"/>
      <c r="F31" s="60"/>
      <c r="G31" s="76"/>
      <c r="H31" s="65"/>
      <c r="I31" s="71"/>
      <c r="J31" s="11"/>
      <c r="K31" s="76"/>
      <c r="L31" s="65"/>
      <c r="M31" s="80"/>
      <c r="N31" s="67"/>
      <c r="O31" s="2"/>
      <c r="P31" s="71"/>
      <c r="Q31" s="11"/>
      <c r="R31" s="71"/>
      <c r="S31" s="11"/>
      <c r="T31" s="71"/>
      <c r="U31" s="11"/>
    </row>
    <row r="32" spans="1:21" s="1" customFormat="1" x14ac:dyDescent="0.3">
      <c r="A32"/>
      <c r="B32" s="46"/>
      <c r="C32" s="46"/>
      <c r="D32" s="13"/>
      <c r="E32" s="71"/>
      <c r="F32" s="11"/>
      <c r="G32" s="74"/>
      <c r="H32" s="40"/>
      <c r="I32" s="71"/>
      <c r="J32" s="11"/>
      <c r="K32" s="74"/>
      <c r="L32" s="40"/>
      <c r="M32" s="80"/>
      <c r="N32" s="67"/>
      <c r="O32" s="2"/>
      <c r="P32" s="71"/>
      <c r="Q32" s="11"/>
      <c r="R32" s="71"/>
      <c r="S32" s="11"/>
      <c r="T32" s="71"/>
      <c r="U32" s="11"/>
    </row>
    <row r="33" spans="1:21" s="1" customFormat="1" x14ac:dyDescent="0.3">
      <c r="A33"/>
      <c r="B33" s="40"/>
      <c r="C33" s="40"/>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71"/>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row r="36" spans="1:21" s="1" customFormat="1" x14ac:dyDescent="0.3">
      <c r="A36"/>
      <c r="B36" s="40"/>
      <c r="C36" s="40"/>
      <c r="E36" s="71"/>
      <c r="F36" s="11"/>
      <c r="G36" s="74"/>
      <c r="H36" s="40"/>
      <c r="I36" s="71"/>
      <c r="J36" s="11"/>
      <c r="K36" s="74"/>
      <c r="L36" s="40"/>
      <c r="M36" s="80"/>
      <c r="N36" s="67"/>
      <c r="O36" s="2"/>
      <c r="P36" s="165" t="s">
        <v>19</v>
      </c>
      <c r="Q36" s="11"/>
      <c r="R36" s="71"/>
      <c r="S36" s="11"/>
      <c r="T36" s="71"/>
      <c r="U36" s="11"/>
    </row>
    <row r="37" spans="1:21" s="1" customFormat="1" x14ac:dyDescent="0.3">
      <c r="A37"/>
      <c r="B37" s="40"/>
      <c r="C37" s="40"/>
      <c r="E37" s="71"/>
      <c r="F37" s="11"/>
      <c r="G37" s="74"/>
      <c r="H37" s="40"/>
      <c r="I37" s="71"/>
      <c r="J37" s="11"/>
      <c r="K37" s="74"/>
      <c r="L37" s="40"/>
      <c r="M37" s="80"/>
      <c r="N37" s="67"/>
      <c r="O37" s="2"/>
      <c r="P37" s="71"/>
      <c r="Q37" s="11"/>
      <c r="R37" s="71"/>
      <c r="S37" s="11"/>
      <c r="T37" s="71"/>
      <c r="U37" s="11"/>
    </row>
  </sheetData>
  <sortState xmlns:xlrd2="http://schemas.microsoft.com/office/spreadsheetml/2017/richdata2" ref="A6:U16">
    <sortCondition descending="1" ref="E6:E16"/>
  </sortState>
  <mergeCells count="9">
    <mergeCell ref="A1:U1"/>
    <mergeCell ref="E2:F2"/>
    <mergeCell ref="G2:H2"/>
    <mergeCell ref="I2:J2"/>
    <mergeCell ref="K2:L2"/>
    <mergeCell ref="M2:N2"/>
    <mergeCell ref="P2:Q2"/>
    <mergeCell ref="R2:S2"/>
    <mergeCell ref="T2:U2"/>
  </mergeCells>
  <conditionalFormatting sqref="A6:D16">
    <cfRule type="expression" dxfId="472" priority="1">
      <formula>MOD(ROW(),2)=0</formula>
    </cfRule>
  </conditionalFormatting>
  <conditionalFormatting sqref="E6:E16">
    <cfRule type="top10" dxfId="471" priority="5" percent="1" rank="25"/>
    <cfRule type="aboveAverage" dxfId="470" priority="6" stopIfTrue="1"/>
  </conditionalFormatting>
  <conditionalFormatting sqref="E6:U16">
    <cfRule type="expression" dxfId="469" priority="22">
      <formula>MOD(ROW(),2)=0</formula>
    </cfRule>
  </conditionalFormatting>
  <conditionalFormatting sqref="F6:F16 H6:H16 J6:J16 L6:L16 N6:N16 Q6:Q16 S6:S16 U6:U16">
    <cfRule type="containsText" priority="2" stopIfTrue="1" operator="containsText" text="AA">
      <formula>NOT(ISERROR(SEARCH("AA",F6)))</formula>
    </cfRule>
    <cfRule type="containsText" dxfId="468" priority="3" stopIfTrue="1" operator="containsText" text="A">
      <formula>NOT(ISERROR(SEARCH("A",F6)))</formula>
    </cfRule>
  </conditionalFormatting>
  <conditionalFormatting sqref="G6:G16">
    <cfRule type="top10" dxfId="467" priority="7" percent="1" rank="25"/>
    <cfRule type="aboveAverage" dxfId="466" priority="8" stopIfTrue="1"/>
  </conditionalFormatting>
  <conditionalFormatting sqref="I6:I16">
    <cfRule type="top10" dxfId="465" priority="9" percent="1" rank="25"/>
    <cfRule type="aboveAverage" dxfId="464" priority="10" stopIfTrue="1"/>
  </conditionalFormatting>
  <conditionalFormatting sqref="K6:K16">
    <cfRule type="top10" dxfId="463" priority="11" percent="1" rank="25"/>
    <cfRule type="aboveAverage" dxfId="462" priority="12" stopIfTrue="1"/>
  </conditionalFormatting>
  <conditionalFormatting sqref="M6:M16">
    <cfRule type="top10" dxfId="461" priority="13" percent="1" rank="25"/>
    <cfRule type="aboveAverage" dxfId="460" priority="14" stopIfTrue="1"/>
  </conditionalFormatting>
  <conditionalFormatting sqref="O6:O16">
    <cfRule type="top10" dxfId="459" priority="4" stopIfTrue="1" percent="1" rank="25"/>
    <cfRule type="aboveAverage" dxfId="458" priority="15" stopIfTrue="1"/>
  </conditionalFormatting>
  <conditionalFormatting sqref="P6:P16">
    <cfRule type="top10" dxfId="457" priority="16" stopIfTrue="1" percent="1" rank="25"/>
    <cfRule type="aboveAverage" dxfId="456" priority="17" stopIfTrue="1"/>
  </conditionalFormatting>
  <conditionalFormatting sqref="R6:R16">
    <cfRule type="top10" dxfId="455" priority="18" stopIfTrue="1" percent="1" rank="25"/>
    <cfRule type="aboveAverage" dxfId="454" priority="19" stopIfTrue="1"/>
  </conditionalFormatting>
  <conditionalFormatting sqref="T6:T16">
    <cfRule type="top10" dxfId="453" priority="20" stopIfTrue="1" percent="1" rank="25"/>
    <cfRule type="aboveAverage" dxfId="452" priority="21" stopIfTrue="1"/>
  </conditionalFormatting>
  <pageMargins left="0.5" right="0.5" top="0.5" bottom="0.5" header="0.3" footer="0.3"/>
  <pageSetup paperSize="5" scale="89"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98E85-CF75-47B7-9A84-3F8EBADE025D}">
  <sheetPr>
    <tabColor theme="6" tint="0.59999389629810485"/>
  </sheetPr>
  <dimension ref="A1:U36"/>
  <sheetViews>
    <sheetView zoomScaleNormal="100" workbookViewId="0">
      <pane ySplit="2" topLeftCell="A3" activePane="bottomLeft" state="frozen"/>
      <selection activeCell="P2" sqref="P1:U1048576"/>
      <selection pane="bottomLeft" activeCell="O17" sqref="O17:O20"/>
    </sheetView>
  </sheetViews>
  <sheetFormatPr defaultRowHeight="12.45" x14ac:dyDescent="0.3"/>
  <cols>
    <col min="1" max="1" width="30.61328125" customWidth="1"/>
    <col min="2" max="3" width="17.23046875" style="40" customWidth="1"/>
    <col min="4" max="4" width="9.84375" style="1" customWidth="1"/>
    <col min="5" max="5" width="7.5351562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358</v>
      </c>
      <c r="B1" s="292"/>
      <c r="C1" s="292"/>
      <c r="D1" s="292"/>
      <c r="E1" s="292"/>
      <c r="F1" s="292"/>
      <c r="G1" s="292"/>
      <c r="H1" s="292"/>
      <c r="I1" s="292"/>
      <c r="J1" s="292"/>
      <c r="K1" s="292"/>
      <c r="L1" s="292"/>
      <c r="M1" s="292"/>
      <c r="N1" s="292"/>
      <c r="O1" s="292"/>
      <c r="P1" s="292"/>
      <c r="Q1" s="292"/>
      <c r="R1" s="292"/>
      <c r="S1" s="292"/>
      <c r="T1" s="292"/>
      <c r="U1" s="292"/>
    </row>
    <row r="2" spans="1:21" ht="51.55" customHeight="1" thickBot="1" x14ac:dyDescent="0.35">
      <c r="A2" s="24" t="s">
        <v>95</v>
      </c>
      <c r="B2" s="133" t="s">
        <v>93</v>
      </c>
      <c r="C2" s="161" t="s">
        <v>94</v>
      </c>
      <c r="D2" s="23"/>
      <c r="E2" s="298" t="s">
        <v>42</v>
      </c>
      <c r="F2" s="299"/>
      <c r="G2" s="300" t="s">
        <v>43</v>
      </c>
      <c r="H2" s="300"/>
      <c r="I2" s="293" t="s">
        <v>66</v>
      </c>
      <c r="J2" s="294"/>
      <c r="K2" s="298" t="s">
        <v>44</v>
      </c>
      <c r="L2" s="299"/>
      <c r="M2" s="300" t="s">
        <v>45</v>
      </c>
      <c r="N2" s="300"/>
      <c r="O2" s="254" t="s">
        <v>61</v>
      </c>
      <c r="P2" s="297" t="s">
        <v>46</v>
      </c>
      <c r="Q2" s="296"/>
      <c r="R2" s="297" t="s">
        <v>47</v>
      </c>
      <c r="S2" s="297"/>
      <c r="T2" s="295" t="s">
        <v>48</v>
      </c>
      <c r="U2" s="297"/>
    </row>
    <row r="3" spans="1:21" ht="12.25" hidden="1" customHeight="1" x14ac:dyDescent="0.3">
      <c r="A3" s="223"/>
      <c r="B3" s="224"/>
      <c r="C3" s="34"/>
      <c r="D3" s="225"/>
      <c r="E3" s="226" t="s">
        <v>219</v>
      </c>
      <c r="F3" s="227"/>
      <c r="G3" s="228" t="s">
        <v>230</v>
      </c>
      <c r="H3" s="228"/>
      <c r="I3" s="226" t="s">
        <v>223</v>
      </c>
      <c r="J3" s="227"/>
      <c r="K3" s="226" t="s">
        <v>231</v>
      </c>
      <c r="L3" s="227"/>
      <c r="M3" s="228" t="s">
        <v>232</v>
      </c>
      <c r="N3" s="228"/>
      <c r="O3" s="229" t="s">
        <v>226</v>
      </c>
      <c r="P3" s="231" t="s">
        <v>227</v>
      </c>
      <c r="Q3" s="230"/>
      <c r="R3" s="231" t="s">
        <v>228</v>
      </c>
      <c r="S3" s="231"/>
      <c r="T3" s="229" t="s">
        <v>229</v>
      </c>
      <c r="U3" s="231"/>
    </row>
    <row r="4" spans="1:21" ht="12.25" hidden="1" customHeight="1" x14ac:dyDescent="0.3">
      <c r="A4" s="223"/>
      <c r="B4" s="224"/>
      <c r="C4" s="34"/>
      <c r="D4" s="225"/>
      <c r="E4" s="226" t="s">
        <v>192</v>
      </c>
      <c r="F4" s="227"/>
      <c r="G4" s="226" t="s">
        <v>192</v>
      </c>
      <c r="H4" s="228"/>
      <c r="I4" s="226" t="s">
        <v>192</v>
      </c>
      <c r="J4" s="227"/>
      <c r="K4" s="226" t="s">
        <v>192</v>
      </c>
      <c r="L4" s="227"/>
      <c r="M4" s="226" t="s">
        <v>192</v>
      </c>
      <c r="N4" s="228"/>
      <c r="O4" s="226" t="s">
        <v>192</v>
      </c>
      <c r="P4" s="228" t="s">
        <v>100</v>
      </c>
      <c r="Q4" s="230"/>
      <c r="R4" s="226" t="s">
        <v>100</v>
      </c>
      <c r="S4" s="231"/>
      <c r="T4" s="226" t="s">
        <v>100</v>
      </c>
      <c r="U4" s="231"/>
    </row>
    <row r="5" spans="1:21" ht="12.25" hidden="1" customHeight="1" x14ac:dyDescent="0.3">
      <c r="A5" s="223"/>
      <c r="B5" s="224"/>
      <c r="C5" s="34"/>
      <c r="D5" s="225"/>
      <c r="E5" s="226" t="s">
        <v>221</v>
      </c>
      <c r="F5" s="227"/>
      <c r="G5" s="226" t="s">
        <v>221</v>
      </c>
      <c r="H5" s="228"/>
      <c r="I5" s="226" t="s">
        <v>221</v>
      </c>
      <c r="J5" s="227"/>
      <c r="K5" s="226" t="s">
        <v>221</v>
      </c>
      <c r="L5" s="227"/>
      <c r="M5" s="226" t="s">
        <v>221</v>
      </c>
      <c r="N5" s="228"/>
      <c r="O5" s="226" t="s">
        <v>221</v>
      </c>
      <c r="P5" s="228" t="s">
        <v>221</v>
      </c>
      <c r="Q5" s="230"/>
      <c r="R5" s="226" t="s">
        <v>221</v>
      </c>
      <c r="S5" s="231"/>
      <c r="T5" s="226" t="s">
        <v>221</v>
      </c>
      <c r="U5" s="231"/>
    </row>
    <row r="6" spans="1:21" ht="12.9" thickTop="1" x14ac:dyDescent="0.3">
      <c r="A6" s="100" t="str">
        <f t="shared" ref="A6:A16" si="0">VLOOKUP(D6,VL_2020,2,FALSE)</f>
        <v>Great Heart HT-7335TRE</v>
      </c>
      <c r="B6" s="140" t="str">
        <f t="shared" ref="B6:B16" si="1">VLOOKUP(D6,VL_2020,3,FALSE)</f>
        <v>TRE</v>
      </c>
      <c r="C6" s="140" t="str">
        <f t="shared" ref="C6:C16" si="2">VLOOKUP(D6,VL_2020,4,FALSE)</f>
        <v>TRE</v>
      </c>
      <c r="D6" s="272" t="s">
        <v>188</v>
      </c>
      <c r="E6" s="178" cm="1">
        <f t="array" ref="E6">_xlfn.XLOOKUP(1,(LSM!$A$2:$A$370=E$4)*(LSM!$T$2:$T$370=E$5)*(LSM!$B$2:$B$370=$D6),LSM!$C$2:$C$370,"")</f>
        <v>199.63</v>
      </c>
      <c r="F6" s="175" t="str" cm="1">
        <f t="array" ref="F6">_xlfn.XLOOKUP(1,(LSM!$A$2:$A$370=E$4)*(LSM!$T$2:$T$370=E$5)*(LSM!$B$2:$B$370=$D6),LSM!$D$2:$D$370,"")</f>
        <v>A</v>
      </c>
      <c r="G6" s="164" cm="1">
        <f t="array" ref="G6">_xlfn.XLOOKUP(1,(LSM!$A$2:$A$370=G$4)*(LSM!$T$2:$T$370=G$5)*(LSM!$B$2:$B$370=$D6),LSM!$E$2:$E$370,"")</f>
        <v>17.466699999999999</v>
      </c>
      <c r="H6" s="61" t="str" cm="1">
        <f t="array" ref="H6">_xlfn.XLOOKUP(1,(LSM!$A$2:$A$370=G$4)*(LSM!$T$2:$T$370=G$5)*(LSM!$B$2:$B$370=$D6),LSM!$F$2:$F$370,"")</f>
        <v>BC</v>
      </c>
      <c r="I6" s="178" cm="1">
        <f t="array" ref="I6">_xlfn.XLOOKUP(1,(LSM!$A$2:$A$370=I$4)*(LSM!$T$2:$T$370=I$5)*(LSM!$B$2:$B$370=$D6),LSM!$L$2:$L$370,"")</f>
        <v>61.2333</v>
      </c>
      <c r="J6" s="175" t="str" cm="1">
        <f t="array" ref="J6">_xlfn.XLOOKUP(1,(LSM!$A$2:$A$370=I$4)*(LSM!$T$2:$T$370=I$5)*(LSM!$B$2:$B$370=$D6),LSM!$M$2:$M$370,"")</f>
        <v>BC</v>
      </c>
      <c r="K6" s="178" cm="1">
        <f t="array" ref="K6">_xlfn.XLOOKUP(1,(LSM!$A$2:$A$370=K$4)*(LSM!$T$2:$T$370=K$5)*(LSM!$B$2:$B$370=$D6),LSM!$G$2:$G$370,"")</f>
        <v>97.333299999999994</v>
      </c>
      <c r="L6" s="175" t="str" cm="1">
        <f t="array" ref="L6">_xlfn.XLOOKUP(1,(LSM!$A$2:$A$370=K$4)*(LSM!$T$2:$T$370=K$5)*(LSM!$B$2:$B$370=$D6),LSM!$H$2:$H$370,"")</f>
        <v>A</v>
      </c>
      <c r="M6" s="178" cm="1">
        <f t="array" ref="M6">_xlfn.XLOOKUP(1,(LSM!$A$2:$A$370=M$4)*(LSM!$T$2:$T$370=M$5)*(LSM!$B$2:$B$370=$D6),LSM!$I$2:$I$370,"")</f>
        <v>41.333300000000001</v>
      </c>
      <c r="N6" s="61" t="str" cm="1">
        <f t="array" ref="N6">_xlfn.XLOOKUP(1,(LSM!$A$2:$A$370=M$4)*(LSM!$T$2:$T$370=M$5)*(LSM!$B$2:$B$370=$D6),LSM!$J$2:$J$370,"")</f>
        <v>B</v>
      </c>
      <c r="O6" s="178" cm="1">
        <f t="array" ref="O6">_xlfn.XLOOKUP(1,(LSM!$A$2:$A$370=O$4)*(LSM!$T$2:$T$370=O$5)*(LSM!$B$2:$B$370=$D6),LSM!$K$2:$K$370,"")</f>
        <v>0</v>
      </c>
      <c r="P6" s="259" cm="1">
        <f t="array" ref="P6">_xlfn.XLOOKUP(1,(LSM!$A$2:$A$370=P$4)*(LSM!$T$2:$T$370=P$5)*(LSM!$B$2:$B$370=$D6),LSM!$N$2:$N$370,"")</f>
        <v>0</v>
      </c>
      <c r="Q6" s="175" cm="1">
        <f t="array" ref="Q6">_xlfn.XLOOKUP(1,(LSM!$A$2:$A$370=P$4)*(LSM!$T$2:$T$370=P$5)*(LSM!$B$2:$B$370=$D6),LSM!$O$2:$O$370,"")</f>
        <v>0</v>
      </c>
      <c r="R6" s="162" cm="1">
        <f t="array" ref="R6">_xlfn.XLOOKUP(1,(LSM!$A$2:$A$370=R$4)*(LSM!$T$2:$T$370=R$5)*(LSM!$B$2:$B$370=$D6),LSM!$P$2:$P$370,"")</f>
        <v>0</v>
      </c>
      <c r="S6" s="61" cm="1">
        <f t="array" ref="S6">_xlfn.XLOOKUP(1,(LSM!$A$2:$A$370=R$4)*(LSM!$T$2:$T$370=R$5)*(LSM!$B$2:$B$370=$D6),LSM!$Q$2:$Q$370,"")</f>
        <v>0</v>
      </c>
      <c r="T6" s="162" cm="1">
        <f t="array" ref="T6">_xlfn.XLOOKUP(1,(LSM!$A$2:$A$370=T$4)*(LSM!$T$2:$T$370=T$5)*(LSM!$B$2:$B$370=$D6),LSM!$R$2:$R$370,"")</f>
        <v>0</v>
      </c>
      <c r="U6" s="61" cm="1">
        <f t="array" ref="U6">_xlfn.XLOOKUP(1,(LSM!$A$2:$A$370=T$4)*(LSM!$T$2:$T$370=T$5)*(LSM!$B$2:$B$370=$D6),LSM!$S$2:$S$370,"")</f>
        <v>0</v>
      </c>
    </row>
    <row r="7" spans="1:21" x14ac:dyDescent="0.3">
      <c r="A7" s="101" t="str">
        <f t="shared" si="0"/>
        <v>Dyna-Gro D52TC66RIB</v>
      </c>
      <c r="B7" s="132" t="str">
        <f t="shared" si="1"/>
        <v>RR</v>
      </c>
      <c r="C7" s="132" t="str">
        <f t="shared" si="2"/>
        <v>TRE</v>
      </c>
      <c r="D7" s="273" t="s">
        <v>190</v>
      </c>
      <c r="E7" s="178" cm="1">
        <f t="array" ref="E7">_xlfn.XLOOKUP(1,(LSM!$A$2:$A$370=E$4)*(LSM!$T$2:$T$370=E$5)*(LSM!$B$2:$B$370=$D7),LSM!$C$2:$C$370,"")</f>
        <v>195.32</v>
      </c>
      <c r="F7" s="177" t="str" cm="1">
        <f t="array" ref="F7">_xlfn.XLOOKUP(1,(LSM!$A$2:$A$370=E$4)*(LSM!$T$2:$T$370=E$5)*(LSM!$B$2:$B$370=$D7),LSM!$D$2:$D$370,"")</f>
        <v>AB</v>
      </c>
      <c r="G7" s="164" cm="1">
        <f t="array" ref="G7">_xlfn.XLOOKUP(1,(LSM!$A$2:$A$370=G$4)*(LSM!$T$2:$T$370=G$5)*(LSM!$B$2:$B$370=$D7),LSM!$E$2:$E$370,"")</f>
        <v>17.066700000000001</v>
      </c>
      <c r="H7" s="56" t="str" cm="1">
        <f t="array" ref="H7">_xlfn.XLOOKUP(1,(LSM!$A$2:$A$370=G$4)*(LSM!$T$2:$T$370=G$5)*(LSM!$B$2:$B$370=$D7),LSM!$F$2:$F$370,"")</f>
        <v>BC</v>
      </c>
      <c r="I7" s="178" cm="1">
        <f t="array" ref="I7">_xlfn.XLOOKUP(1,(LSM!$A$2:$A$370=I$4)*(LSM!$T$2:$T$370=I$5)*(LSM!$B$2:$B$370=$D7),LSM!$L$2:$L$370,"")</f>
        <v>61</v>
      </c>
      <c r="J7" s="177" t="str" cm="1">
        <f t="array" ref="J7">_xlfn.XLOOKUP(1,(LSM!$A$2:$A$370=I$4)*(LSM!$T$2:$T$370=I$5)*(LSM!$B$2:$B$370=$D7),LSM!$M$2:$M$370,"")</f>
        <v>BC</v>
      </c>
      <c r="K7" s="178" cm="1">
        <f t="array" ref="K7">_xlfn.XLOOKUP(1,(LSM!$A$2:$A$370=K$4)*(LSM!$T$2:$T$370=K$5)*(LSM!$B$2:$B$370=$D7),LSM!$G$2:$G$370,"")</f>
        <v>92.666700000000006</v>
      </c>
      <c r="L7" s="177" t="str" cm="1">
        <f t="array" ref="L7">_xlfn.XLOOKUP(1,(LSM!$A$2:$A$370=K$4)*(LSM!$T$2:$T$370=K$5)*(LSM!$B$2:$B$370=$D7),LSM!$H$2:$H$370,"")</f>
        <v>A</v>
      </c>
      <c r="M7" s="178" cm="1">
        <f t="array" ref="M7">_xlfn.XLOOKUP(1,(LSM!$A$2:$A$370=M$4)*(LSM!$T$2:$T$370=M$5)*(LSM!$B$2:$B$370=$D7),LSM!$I$2:$I$370,"")</f>
        <v>37.666699999999999</v>
      </c>
      <c r="N7" s="56" t="str" cm="1">
        <f t="array" ref="N7">_xlfn.XLOOKUP(1,(LSM!$A$2:$A$370=M$4)*(LSM!$T$2:$T$370=M$5)*(LSM!$B$2:$B$370=$D7),LSM!$J$2:$J$370,"")</f>
        <v>BC</v>
      </c>
      <c r="O7" s="178" cm="1">
        <f t="array" ref="O7">_xlfn.XLOOKUP(1,(LSM!$A$2:$A$370=O$4)*(LSM!$T$2:$T$370=O$5)*(LSM!$B$2:$B$370=$D7),LSM!$K$2:$K$370,"")</f>
        <v>0</v>
      </c>
      <c r="P7" s="252" cm="1">
        <f t="array" ref="P7">_xlfn.XLOOKUP(1,(LSM!$A$2:$A$370=P$4)*(LSM!$T$2:$T$370=P$5)*(LSM!$B$2:$B$370=$D7),LSM!$N$2:$N$370,"")</f>
        <v>0</v>
      </c>
      <c r="Q7" s="177" cm="1">
        <f t="array" ref="Q7">_xlfn.XLOOKUP(1,(LSM!$A$2:$A$370=P$4)*(LSM!$T$2:$T$370=P$5)*(LSM!$B$2:$B$370=$D7),LSM!$O$2:$O$370,"")</f>
        <v>0</v>
      </c>
      <c r="R7" s="163" cm="1">
        <f t="array" ref="R7">_xlfn.XLOOKUP(1,(LSM!$A$2:$A$370=R$4)*(LSM!$T$2:$T$370=R$5)*(LSM!$B$2:$B$370=$D7),LSM!$P$2:$P$370,"")</f>
        <v>0</v>
      </c>
      <c r="S7" s="56" cm="1">
        <f t="array" ref="S7">_xlfn.XLOOKUP(1,(LSM!$A$2:$A$370=R$4)*(LSM!$T$2:$T$370=R$5)*(LSM!$B$2:$B$370=$D7),LSM!$Q$2:$Q$370,"")</f>
        <v>0</v>
      </c>
      <c r="T7" s="163" cm="1">
        <f t="array" ref="T7">_xlfn.XLOOKUP(1,(LSM!$A$2:$A$370=T$4)*(LSM!$T$2:$T$370=T$5)*(LSM!$B$2:$B$370=$D7),LSM!$R$2:$R$370,"")</f>
        <v>0</v>
      </c>
      <c r="U7" s="56" cm="1">
        <f t="array" ref="U7">_xlfn.XLOOKUP(1,(LSM!$A$2:$A$370=T$4)*(LSM!$T$2:$T$370=T$5)*(LSM!$B$2:$B$370=$D7),LSM!$S$2:$S$370,"")</f>
        <v>0</v>
      </c>
    </row>
    <row r="8" spans="1:21" x14ac:dyDescent="0.3">
      <c r="A8" s="101" t="str">
        <f t="shared" si="0"/>
        <v>Dekalb DKC 112-12RIB</v>
      </c>
      <c r="B8" s="132" t="str">
        <f t="shared" si="1"/>
        <v>RR</v>
      </c>
      <c r="C8" s="132" t="str">
        <f t="shared" si="2"/>
        <v>TRE</v>
      </c>
      <c r="D8" s="273" t="s">
        <v>282</v>
      </c>
      <c r="E8" s="178" cm="1">
        <f t="array" ref="E8">_xlfn.XLOOKUP(1,(LSM!$A$2:$A$370=E$4)*(LSM!$T$2:$T$370=E$5)*(LSM!$B$2:$B$370=$D8),LSM!$C$2:$C$370,"")</f>
        <v>195.14</v>
      </c>
      <c r="F8" s="179" t="str" cm="1">
        <f t="array" ref="F8">_xlfn.XLOOKUP(1,(LSM!$A$2:$A$370=E$4)*(LSM!$T$2:$T$370=E$5)*(LSM!$B$2:$B$370=$D8),LSM!$D$2:$D$370,"")</f>
        <v>AB</v>
      </c>
      <c r="G8" s="164" cm="1">
        <f t="array" ref="G8">_xlfn.XLOOKUP(1,(LSM!$A$2:$A$370=G$4)*(LSM!$T$2:$T$370=G$5)*(LSM!$B$2:$B$370=$D8),LSM!$E$2:$E$370,"")</f>
        <v>16.8</v>
      </c>
      <c r="H8" s="167" t="str" cm="1">
        <f t="array" ref="H8">_xlfn.XLOOKUP(1,(LSM!$A$2:$A$370=G$4)*(LSM!$T$2:$T$370=G$5)*(LSM!$B$2:$B$370=$D8),LSM!$F$2:$F$370,"")</f>
        <v>C</v>
      </c>
      <c r="I8" s="178" cm="1">
        <f t="array" ref="I8">_xlfn.XLOOKUP(1,(LSM!$A$2:$A$370=I$4)*(LSM!$T$2:$T$370=I$5)*(LSM!$B$2:$B$370=$D8),LSM!$L$2:$L$370,"")</f>
        <v>61.566699999999997</v>
      </c>
      <c r="J8" s="179" t="str" cm="1">
        <f t="array" ref="J8">_xlfn.XLOOKUP(1,(LSM!$A$2:$A$370=I$4)*(LSM!$T$2:$T$370=I$5)*(LSM!$B$2:$B$370=$D8),LSM!$M$2:$M$370,"")</f>
        <v>BC</v>
      </c>
      <c r="K8" s="178" cm="1">
        <f t="array" ref="K8">_xlfn.XLOOKUP(1,(LSM!$A$2:$A$370=K$4)*(LSM!$T$2:$T$370=K$5)*(LSM!$B$2:$B$370=$D8),LSM!$G$2:$G$370,"")</f>
        <v>89.333299999999994</v>
      </c>
      <c r="L8" s="179" t="str" cm="1">
        <f t="array" ref="L8">_xlfn.XLOOKUP(1,(LSM!$A$2:$A$370=K$4)*(LSM!$T$2:$T$370=K$5)*(LSM!$B$2:$B$370=$D8),LSM!$H$2:$H$370,"")</f>
        <v>A</v>
      </c>
      <c r="M8" s="178" cm="1">
        <f t="array" ref="M8">_xlfn.XLOOKUP(1,(LSM!$A$2:$A$370=M$4)*(LSM!$T$2:$T$370=M$5)*(LSM!$B$2:$B$370=$D8),LSM!$I$2:$I$370,"")</f>
        <v>37.333300000000001</v>
      </c>
      <c r="N8" s="167" t="str" cm="1">
        <f t="array" ref="N8">_xlfn.XLOOKUP(1,(LSM!$A$2:$A$370=M$4)*(LSM!$T$2:$T$370=M$5)*(LSM!$B$2:$B$370=$D8),LSM!$J$2:$J$370,"")</f>
        <v>BC</v>
      </c>
      <c r="O8" s="178" cm="1">
        <f t="array" ref="O8">_xlfn.XLOOKUP(1,(LSM!$A$2:$A$370=O$4)*(LSM!$T$2:$T$370=O$5)*(LSM!$B$2:$B$370=$D8),LSM!$K$2:$K$370,"")</f>
        <v>0</v>
      </c>
      <c r="P8" s="253" cm="1">
        <f t="array" ref="P8">_xlfn.XLOOKUP(1,(LSM!$A$2:$A$370=P$4)*(LSM!$T$2:$T$370=P$5)*(LSM!$B$2:$B$370=$D8),LSM!$N$2:$N$370,"")</f>
        <v>0</v>
      </c>
      <c r="Q8" s="179" cm="1">
        <f t="array" ref="Q8">_xlfn.XLOOKUP(1,(LSM!$A$2:$A$370=P$4)*(LSM!$T$2:$T$370=P$5)*(LSM!$B$2:$B$370=$D8),LSM!$O$2:$O$370,"")</f>
        <v>0</v>
      </c>
      <c r="R8" s="164" cm="1">
        <f t="array" ref="R8">_xlfn.XLOOKUP(1,(LSM!$A$2:$A$370=R$4)*(LSM!$T$2:$T$370=R$5)*(LSM!$B$2:$B$370=$D8),LSM!$P$2:$P$370,"")</f>
        <v>0</v>
      </c>
      <c r="S8" s="167" cm="1">
        <f t="array" ref="S8">_xlfn.XLOOKUP(1,(LSM!$A$2:$A$370=R$4)*(LSM!$T$2:$T$370=R$5)*(LSM!$B$2:$B$370=$D8),LSM!$Q$2:$Q$370,"")</f>
        <v>0</v>
      </c>
      <c r="T8" s="164" cm="1">
        <f t="array" ref="T8">_xlfn.XLOOKUP(1,(LSM!$A$2:$A$370=T$4)*(LSM!$T$2:$T$370=T$5)*(LSM!$B$2:$B$370=$D8),LSM!$R$2:$R$370,"")</f>
        <v>0</v>
      </c>
      <c r="U8" s="167" cm="1">
        <f t="array" ref="U8">_xlfn.XLOOKUP(1,(LSM!$A$2:$A$370=T$4)*(LSM!$T$2:$T$370=T$5)*(LSM!$B$2:$B$370=$D8),LSM!$S$2:$S$370,"")</f>
        <v>0</v>
      </c>
    </row>
    <row r="9" spans="1:21" x14ac:dyDescent="0.3">
      <c r="A9" s="31" t="str">
        <f t="shared" si="0"/>
        <v>Innvictis A0904TRIB</v>
      </c>
      <c r="B9" s="131" t="str">
        <f t="shared" si="1"/>
        <v>RR</v>
      </c>
      <c r="C9" s="131" t="str">
        <f t="shared" si="2"/>
        <v>TRE</v>
      </c>
      <c r="D9" s="273" t="s">
        <v>284</v>
      </c>
      <c r="E9" s="178" cm="1">
        <f t="array" ref="E9">_xlfn.XLOOKUP(1,(LSM!$A$2:$A$370=E$4)*(LSM!$T$2:$T$370=E$5)*(LSM!$B$2:$B$370=$D9),LSM!$C$2:$C$370,"")</f>
        <v>192.83</v>
      </c>
      <c r="F9" s="179" t="str" cm="1">
        <f t="array" ref="F9">_xlfn.XLOOKUP(1,(LSM!$A$2:$A$370=E$4)*(LSM!$T$2:$T$370=E$5)*(LSM!$B$2:$B$370=$D9),LSM!$D$2:$D$370,"")</f>
        <v>A-C</v>
      </c>
      <c r="G9" s="164" cm="1">
        <f t="array" ref="G9">_xlfn.XLOOKUP(1,(LSM!$A$2:$A$370=G$4)*(LSM!$T$2:$T$370=G$5)*(LSM!$B$2:$B$370=$D9),LSM!$E$2:$E$370,"")</f>
        <v>16.866700000000002</v>
      </c>
      <c r="H9" s="167" t="str" cm="1">
        <f t="array" ref="H9">_xlfn.XLOOKUP(1,(LSM!$A$2:$A$370=G$4)*(LSM!$T$2:$T$370=G$5)*(LSM!$B$2:$B$370=$D9),LSM!$F$2:$F$370,"")</f>
        <v>C</v>
      </c>
      <c r="I9" s="178" cm="1">
        <f t="array" ref="I9">_xlfn.XLOOKUP(1,(LSM!$A$2:$A$370=I$4)*(LSM!$T$2:$T$370=I$5)*(LSM!$B$2:$B$370=$D9),LSM!$L$2:$L$370,"")</f>
        <v>58.7333</v>
      </c>
      <c r="J9" s="179" t="str" cm="1">
        <f t="array" ref="J9">_xlfn.XLOOKUP(1,(LSM!$A$2:$A$370=I$4)*(LSM!$T$2:$T$370=I$5)*(LSM!$B$2:$B$370=$D9),LSM!$M$2:$M$370,"")</f>
        <v>DE</v>
      </c>
      <c r="K9" s="178" cm="1">
        <f t="array" ref="K9">_xlfn.XLOOKUP(1,(LSM!$A$2:$A$370=K$4)*(LSM!$T$2:$T$370=K$5)*(LSM!$B$2:$B$370=$D9),LSM!$G$2:$G$370,"")</f>
        <v>87.333299999999994</v>
      </c>
      <c r="L9" s="179" t="str" cm="1">
        <f t="array" ref="L9">_xlfn.XLOOKUP(1,(LSM!$A$2:$A$370=K$4)*(LSM!$T$2:$T$370=K$5)*(LSM!$B$2:$B$370=$D9),LSM!$H$2:$H$370,"")</f>
        <v>A</v>
      </c>
      <c r="M9" s="178" cm="1">
        <f t="array" ref="M9">_xlfn.XLOOKUP(1,(LSM!$A$2:$A$370=M$4)*(LSM!$T$2:$T$370=M$5)*(LSM!$B$2:$B$370=$D9),LSM!$I$2:$I$370,"")</f>
        <v>36.333300000000001</v>
      </c>
      <c r="N9" s="167" t="str" cm="1">
        <f t="array" ref="N9">_xlfn.XLOOKUP(1,(LSM!$A$2:$A$370=M$4)*(LSM!$T$2:$T$370=M$5)*(LSM!$B$2:$B$370=$D9),LSM!$J$2:$J$370,"")</f>
        <v>BC</v>
      </c>
      <c r="O9" s="178" cm="1">
        <f t="array" ref="O9">_xlfn.XLOOKUP(1,(LSM!$A$2:$A$370=O$4)*(LSM!$T$2:$T$370=O$5)*(LSM!$B$2:$B$370=$D9),LSM!$K$2:$K$370,"")</f>
        <v>0</v>
      </c>
      <c r="P9" s="253" cm="1">
        <f t="array" ref="P9">_xlfn.XLOOKUP(1,(LSM!$A$2:$A$370=P$4)*(LSM!$T$2:$T$370=P$5)*(LSM!$B$2:$B$370=$D9),LSM!$N$2:$N$370,"")</f>
        <v>0</v>
      </c>
      <c r="Q9" s="179" cm="1">
        <f t="array" ref="Q9">_xlfn.XLOOKUP(1,(LSM!$A$2:$A$370=P$4)*(LSM!$T$2:$T$370=P$5)*(LSM!$B$2:$B$370=$D9),LSM!$O$2:$O$370,"")</f>
        <v>0</v>
      </c>
      <c r="R9" s="164" cm="1">
        <f t="array" ref="R9">_xlfn.XLOOKUP(1,(LSM!$A$2:$A$370=R$4)*(LSM!$T$2:$T$370=R$5)*(LSM!$B$2:$B$370=$D9),LSM!$P$2:$P$370,"")</f>
        <v>0</v>
      </c>
      <c r="S9" s="167" cm="1">
        <f t="array" ref="S9">_xlfn.XLOOKUP(1,(LSM!$A$2:$A$370=R$4)*(LSM!$T$2:$T$370=R$5)*(LSM!$B$2:$B$370=$D9),LSM!$Q$2:$Q$370,"")</f>
        <v>0</v>
      </c>
      <c r="T9" s="164" cm="1">
        <f t="array" ref="T9">_xlfn.XLOOKUP(1,(LSM!$A$2:$A$370=T$4)*(LSM!$T$2:$T$370=T$5)*(LSM!$B$2:$B$370=$D9),LSM!$R$2:$R$370,"")</f>
        <v>0</v>
      </c>
      <c r="U9" s="167" cm="1">
        <f t="array" ref="U9">_xlfn.XLOOKUP(1,(LSM!$A$2:$A$370=T$4)*(LSM!$T$2:$T$370=T$5)*(LSM!$B$2:$B$370=$D9),LSM!$S$2:$S$370,"")</f>
        <v>0</v>
      </c>
    </row>
    <row r="10" spans="1:21" x14ac:dyDescent="0.3">
      <c r="A10" s="101" t="str">
        <f t="shared" si="0"/>
        <v>Pioneer P10705PWE</v>
      </c>
      <c r="B10" s="132" t="str">
        <f t="shared" si="1"/>
        <v>RR, LL, ENL, FOP</v>
      </c>
      <c r="C10" s="132" t="str">
        <f t="shared" si="2"/>
        <v>VT2P, HX1</v>
      </c>
      <c r="D10" s="273" t="s">
        <v>285</v>
      </c>
      <c r="E10" s="178" cm="1">
        <f t="array" ref="E10">_xlfn.XLOOKUP(1,(LSM!$A$2:$A$370=E$4)*(LSM!$T$2:$T$370=E$5)*(LSM!$B$2:$B$370=$D10),LSM!$C$2:$C$370,"")</f>
        <v>172.4</v>
      </c>
      <c r="F10" s="177" t="str" cm="1">
        <f t="array" ref="F10">_xlfn.XLOOKUP(1,(LSM!$A$2:$A$370=E$4)*(LSM!$T$2:$T$370=E$5)*(LSM!$B$2:$B$370=$D10),LSM!$D$2:$D$370,"")</f>
        <v>A-D</v>
      </c>
      <c r="G10" s="164" cm="1">
        <f t="array" ref="G10">_xlfn.XLOOKUP(1,(LSM!$A$2:$A$370=G$4)*(LSM!$T$2:$T$370=G$5)*(LSM!$B$2:$B$370=$D10),LSM!$E$2:$E$370,"")</f>
        <v>16.100000000000001</v>
      </c>
      <c r="H10" s="56" t="str" cm="1">
        <f t="array" ref="H10">_xlfn.XLOOKUP(1,(LSM!$A$2:$A$370=G$4)*(LSM!$T$2:$T$370=G$5)*(LSM!$B$2:$B$370=$D10),LSM!$F$2:$F$370,"")</f>
        <v>C</v>
      </c>
      <c r="I10" s="178" cm="1">
        <f t="array" ref="I10">_xlfn.XLOOKUP(1,(LSM!$A$2:$A$370=I$4)*(LSM!$T$2:$T$370=I$5)*(LSM!$B$2:$B$370=$D10),LSM!$L$2:$L$370,"")</f>
        <v>60.166699999999999</v>
      </c>
      <c r="J10" s="177" t="str" cm="1">
        <f t="array" ref="J10">_xlfn.XLOOKUP(1,(LSM!$A$2:$A$370=I$4)*(LSM!$T$2:$T$370=I$5)*(LSM!$B$2:$B$370=$D10),LSM!$M$2:$M$370,"")</f>
        <v>CD</v>
      </c>
      <c r="K10" s="178" cm="1">
        <f t="array" ref="K10">_xlfn.XLOOKUP(1,(LSM!$A$2:$A$370=K$4)*(LSM!$T$2:$T$370=K$5)*(LSM!$B$2:$B$370=$D10),LSM!$G$2:$G$370,"")</f>
        <v>89.333299999999994</v>
      </c>
      <c r="L10" s="177" t="str" cm="1">
        <f t="array" ref="L10">_xlfn.XLOOKUP(1,(LSM!$A$2:$A$370=K$4)*(LSM!$T$2:$T$370=K$5)*(LSM!$B$2:$B$370=$D10),LSM!$H$2:$H$370,"")</f>
        <v>A</v>
      </c>
      <c r="M10" s="178" cm="1">
        <f t="array" ref="M10">_xlfn.XLOOKUP(1,(LSM!$A$2:$A$370=M$4)*(LSM!$T$2:$T$370=M$5)*(LSM!$B$2:$B$370=$D10),LSM!$I$2:$I$370,"")</f>
        <v>34.333300000000001</v>
      </c>
      <c r="N10" s="56" t="str" cm="1">
        <f t="array" ref="N10">_xlfn.XLOOKUP(1,(LSM!$A$2:$A$370=M$4)*(LSM!$T$2:$T$370=M$5)*(LSM!$B$2:$B$370=$D10),LSM!$J$2:$J$370,"")</f>
        <v>C</v>
      </c>
      <c r="O10" s="178" cm="1">
        <f t="array" ref="O10">_xlfn.XLOOKUP(1,(LSM!$A$2:$A$370=O$4)*(LSM!$T$2:$T$370=O$5)*(LSM!$B$2:$B$370=$D10),LSM!$K$2:$K$370,"")</f>
        <v>0</v>
      </c>
      <c r="P10" s="252" cm="1">
        <f t="array" ref="P10">_xlfn.XLOOKUP(1,(LSM!$A$2:$A$370=P$4)*(LSM!$T$2:$T$370=P$5)*(LSM!$B$2:$B$370=$D10),LSM!$N$2:$N$370,"")</f>
        <v>0</v>
      </c>
      <c r="Q10" s="177" cm="1">
        <f t="array" ref="Q10">_xlfn.XLOOKUP(1,(LSM!$A$2:$A$370=P$4)*(LSM!$T$2:$T$370=P$5)*(LSM!$B$2:$B$370=$D10),LSM!$O$2:$O$370,"")</f>
        <v>0</v>
      </c>
      <c r="R10" s="163" cm="1">
        <f t="array" ref="R10">_xlfn.XLOOKUP(1,(LSM!$A$2:$A$370=R$4)*(LSM!$T$2:$T$370=R$5)*(LSM!$B$2:$B$370=$D10),LSM!$P$2:$P$370,"")</f>
        <v>0</v>
      </c>
      <c r="S10" s="56" cm="1">
        <f t="array" ref="S10">_xlfn.XLOOKUP(1,(LSM!$A$2:$A$370=R$4)*(LSM!$T$2:$T$370=R$5)*(LSM!$B$2:$B$370=$D10),LSM!$Q$2:$Q$370,"")</f>
        <v>0</v>
      </c>
      <c r="T10" s="163" cm="1">
        <f t="array" ref="T10">_xlfn.XLOOKUP(1,(LSM!$A$2:$A$370=T$4)*(LSM!$T$2:$T$370=T$5)*(LSM!$B$2:$B$370=$D10),LSM!$R$2:$R$370,"")</f>
        <v>0</v>
      </c>
      <c r="U10" s="56" cm="1">
        <f t="array" ref="U10">_xlfn.XLOOKUP(1,(LSM!$A$2:$A$370=T$4)*(LSM!$T$2:$T$370=T$5)*(LSM!$B$2:$B$370=$D10),LSM!$S$2:$S$370,"")</f>
        <v>0</v>
      </c>
    </row>
    <row r="11" spans="1:21" x14ac:dyDescent="0.3">
      <c r="A11" s="31" t="str">
        <f t="shared" si="0"/>
        <v>Revere 110-T50</v>
      </c>
      <c r="B11" s="131" t="str">
        <f t="shared" si="1"/>
        <v>RR</v>
      </c>
      <c r="C11" s="131" t="str">
        <f t="shared" si="2"/>
        <v>TRE</v>
      </c>
      <c r="D11" s="273" t="s">
        <v>286</v>
      </c>
      <c r="E11" s="178" cm="1">
        <f t="array" ref="E11">_xlfn.XLOOKUP(1,(LSM!$A$2:$A$370=E$4)*(LSM!$T$2:$T$370=E$5)*(LSM!$B$2:$B$370=$D11),LSM!$C$2:$C$370,"")</f>
        <v>169.64</v>
      </c>
      <c r="F11" s="177" t="str" cm="1">
        <f t="array" ref="F11">_xlfn.XLOOKUP(1,(LSM!$A$2:$A$370=E$4)*(LSM!$T$2:$T$370=E$5)*(LSM!$B$2:$B$370=$D11),LSM!$D$2:$D$370,"")</f>
        <v>A-D</v>
      </c>
      <c r="G11" s="164" cm="1">
        <f t="array" ref="G11">_xlfn.XLOOKUP(1,(LSM!$A$2:$A$370=G$4)*(LSM!$T$2:$T$370=G$5)*(LSM!$B$2:$B$370=$D11),LSM!$E$2:$E$370,"")</f>
        <v>16.433299999999999</v>
      </c>
      <c r="H11" s="56" t="str" cm="1">
        <f t="array" ref="H11">_xlfn.XLOOKUP(1,(LSM!$A$2:$A$370=G$4)*(LSM!$T$2:$T$370=G$5)*(LSM!$B$2:$B$370=$D11),LSM!$F$2:$F$370,"")</f>
        <v>C</v>
      </c>
      <c r="I11" s="178" cm="1">
        <f t="array" ref="I11">_xlfn.XLOOKUP(1,(LSM!$A$2:$A$370=I$4)*(LSM!$T$2:$T$370=I$5)*(LSM!$B$2:$B$370=$D11),LSM!$L$2:$L$370,"")</f>
        <v>62</v>
      </c>
      <c r="J11" s="177" t="str" cm="1">
        <f t="array" ref="J11">_xlfn.XLOOKUP(1,(LSM!$A$2:$A$370=I$4)*(LSM!$T$2:$T$370=I$5)*(LSM!$B$2:$B$370=$D11),LSM!$M$2:$M$370,"")</f>
        <v>B</v>
      </c>
      <c r="K11" s="178" cm="1">
        <f t="array" ref="K11">_xlfn.XLOOKUP(1,(LSM!$A$2:$A$370=K$4)*(LSM!$T$2:$T$370=K$5)*(LSM!$B$2:$B$370=$D11),LSM!$G$2:$G$370,"")</f>
        <v>95.333299999999994</v>
      </c>
      <c r="L11" s="177" t="str" cm="1">
        <f t="array" ref="L11">_xlfn.XLOOKUP(1,(LSM!$A$2:$A$370=K$4)*(LSM!$T$2:$T$370=K$5)*(LSM!$B$2:$B$370=$D11),LSM!$H$2:$H$370,"")</f>
        <v>A</v>
      </c>
      <c r="M11" s="178" cm="1">
        <f t="array" ref="M11">_xlfn.XLOOKUP(1,(LSM!$A$2:$A$370=M$4)*(LSM!$T$2:$T$370=M$5)*(LSM!$B$2:$B$370=$D11),LSM!$I$2:$I$370,"")</f>
        <v>40.666699999999999</v>
      </c>
      <c r="N11" s="56" t="str" cm="1">
        <f t="array" ref="N11">_xlfn.XLOOKUP(1,(LSM!$A$2:$A$370=M$4)*(LSM!$T$2:$T$370=M$5)*(LSM!$B$2:$B$370=$D11),LSM!$J$2:$J$370,"")</f>
        <v>BC</v>
      </c>
      <c r="O11" s="178" cm="1">
        <f t="array" ref="O11">_xlfn.XLOOKUP(1,(LSM!$A$2:$A$370=O$4)*(LSM!$T$2:$T$370=O$5)*(LSM!$B$2:$B$370=$D11),LSM!$K$2:$K$370,"")</f>
        <v>0</v>
      </c>
      <c r="P11" s="252" cm="1">
        <f t="array" ref="P11">_xlfn.XLOOKUP(1,(LSM!$A$2:$A$370=P$4)*(LSM!$T$2:$T$370=P$5)*(LSM!$B$2:$B$370=$D11),LSM!$N$2:$N$370,"")</f>
        <v>0</v>
      </c>
      <c r="Q11" s="177" cm="1">
        <f t="array" ref="Q11">_xlfn.XLOOKUP(1,(LSM!$A$2:$A$370=P$4)*(LSM!$T$2:$T$370=P$5)*(LSM!$B$2:$B$370=$D11),LSM!$O$2:$O$370,"")</f>
        <v>0</v>
      </c>
      <c r="R11" s="163" cm="1">
        <f t="array" ref="R11">_xlfn.XLOOKUP(1,(LSM!$A$2:$A$370=R$4)*(LSM!$T$2:$T$370=R$5)*(LSM!$B$2:$B$370=$D11),LSM!$P$2:$P$370,"")</f>
        <v>0</v>
      </c>
      <c r="S11" s="56" cm="1">
        <f t="array" ref="S11">_xlfn.XLOOKUP(1,(LSM!$A$2:$A$370=R$4)*(LSM!$T$2:$T$370=R$5)*(LSM!$B$2:$B$370=$D11),LSM!$Q$2:$Q$370,"")</f>
        <v>0</v>
      </c>
      <c r="T11" s="163" cm="1">
        <f t="array" ref="T11">_xlfn.XLOOKUP(1,(LSM!$A$2:$A$370=T$4)*(LSM!$T$2:$T$370=T$5)*(LSM!$B$2:$B$370=$D11),LSM!$R$2:$R$370,"")</f>
        <v>0</v>
      </c>
      <c r="U11" s="56" cm="1">
        <f t="array" ref="U11">_xlfn.XLOOKUP(1,(LSM!$A$2:$A$370=T$4)*(LSM!$T$2:$T$370=T$5)*(LSM!$B$2:$B$370=$D11),LSM!$S$2:$S$370,"")</f>
        <v>0</v>
      </c>
    </row>
    <row r="12" spans="1:21" x14ac:dyDescent="0.3">
      <c r="A12" s="101" t="str">
        <f t="shared" si="0"/>
        <v>Revere 113-T73</v>
      </c>
      <c r="B12" s="132" t="str">
        <f t="shared" si="1"/>
        <v>RR</v>
      </c>
      <c r="C12" s="132" t="str">
        <f t="shared" si="2"/>
        <v>TRE</v>
      </c>
      <c r="D12" s="273" t="s">
        <v>287</v>
      </c>
      <c r="E12" s="178" cm="1">
        <f t="array" ref="E12">_xlfn.XLOOKUP(1,(LSM!$A$2:$A$370=E$4)*(LSM!$T$2:$T$370=E$5)*(LSM!$B$2:$B$370=$D12),LSM!$C$2:$C$370,"")</f>
        <v>168.53</v>
      </c>
      <c r="F12" s="177" t="str" cm="1">
        <f t="array" ref="F12">_xlfn.XLOOKUP(1,(LSM!$A$2:$A$370=E$4)*(LSM!$T$2:$T$370=E$5)*(LSM!$B$2:$B$370=$D12),LSM!$D$2:$D$370,"")</f>
        <v>A-D</v>
      </c>
      <c r="G12" s="164" cm="1">
        <f t="array" ref="G12">_xlfn.XLOOKUP(1,(LSM!$A$2:$A$370=G$4)*(LSM!$T$2:$T$370=G$5)*(LSM!$B$2:$B$370=$D12),LSM!$E$2:$E$370,"")</f>
        <v>18.866700000000002</v>
      </c>
      <c r="H12" s="56" t="str" cm="1">
        <f t="array" ref="H12">_xlfn.XLOOKUP(1,(LSM!$A$2:$A$370=G$4)*(LSM!$T$2:$T$370=G$5)*(LSM!$B$2:$B$370=$D12),LSM!$F$2:$F$370,"")</f>
        <v>B</v>
      </c>
      <c r="I12" s="178" cm="1">
        <f t="array" ref="I12">_xlfn.XLOOKUP(1,(LSM!$A$2:$A$370=I$4)*(LSM!$T$2:$T$370=I$5)*(LSM!$B$2:$B$370=$D12),LSM!$L$2:$L$370,"")</f>
        <v>58.166699999999999</v>
      </c>
      <c r="J12" s="177" t="str" cm="1">
        <f t="array" ref="J12">_xlfn.XLOOKUP(1,(LSM!$A$2:$A$370=I$4)*(LSM!$T$2:$T$370=I$5)*(LSM!$B$2:$B$370=$D12),LSM!$M$2:$M$370,"")</f>
        <v>E</v>
      </c>
      <c r="K12" s="178" cm="1">
        <f t="array" ref="K12">_xlfn.XLOOKUP(1,(LSM!$A$2:$A$370=K$4)*(LSM!$T$2:$T$370=K$5)*(LSM!$B$2:$B$370=$D12),LSM!$G$2:$G$370,"")</f>
        <v>96</v>
      </c>
      <c r="L12" s="177" t="str" cm="1">
        <f t="array" ref="L12">_xlfn.XLOOKUP(1,(LSM!$A$2:$A$370=K$4)*(LSM!$T$2:$T$370=K$5)*(LSM!$B$2:$B$370=$D12),LSM!$H$2:$H$370,"")</f>
        <v>A</v>
      </c>
      <c r="M12" s="178" cm="1">
        <f t="array" ref="M12">_xlfn.XLOOKUP(1,(LSM!$A$2:$A$370=M$4)*(LSM!$T$2:$T$370=M$5)*(LSM!$B$2:$B$370=$D12),LSM!$I$2:$I$370,"")</f>
        <v>39</v>
      </c>
      <c r="N12" s="56" t="str" cm="1">
        <f t="array" ref="N12">_xlfn.XLOOKUP(1,(LSM!$A$2:$A$370=M$4)*(LSM!$T$2:$T$370=M$5)*(LSM!$B$2:$B$370=$D12),LSM!$J$2:$J$370,"")</f>
        <v>BC</v>
      </c>
      <c r="O12" s="178" cm="1">
        <f t="array" ref="O12">_xlfn.XLOOKUP(1,(LSM!$A$2:$A$370=O$4)*(LSM!$T$2:$T$370=O$5)*(LSM!$B$2:$B$370=$D12),LSM!$K$2:$K$370,"")</f>
        <v>0</v>
      </c>
      <c r="P12" s="252" cm="1">
        <f t="array" ref="P12">_xlfn.XLOOKUP(1,(LSM!$A$2:$A$370=P$4)*(LSM!$T$2:$T$370=P$5)*(LSM!$B$2:$B$370=$D12),LSM!$N$2:$N$370,"")</f>
        <v>0</v>
      </c>
      <c r="Q12" s="177" cm="1">
        <f t="array" ref="Q12">_xlfn.XLOOKUP(1,(LSM!$A$2:$A$370=P$4)*(LSM!$T$2:$T$370=P$5)*(LSM!$B$2:$B$370=$D12),LSM!$O$2:$O$370,"")</f>
        <v>0</v>
      </c>
      <c r="R12" s="163" cm="1">
        <f t="array" ref="R12">_xlfn.XLOOKUP(1,(LSM!$A$2:$A$370=R$4)*(LSM!$T$2:$T$370=R$5)*(LSM!$B$2:$B$370=$D12),LSM!$P$2:$P$370,"")</f>
        <v>0</v>
      </c>
      <c r="S12" s="56" cm="1">
        <f t="array" ref="S12">_xlfn.XLOOKUP(1,(LSM!$A$2:$A$370=R$4)*(LSM!$T$2:$T$370=R$5)*(LSM!$B$2:$B$370=$D12),LSM!$Q$2:$Q$370,"")</f>
        <v>0</v>
      </c>
      <c r="T12" s="163" cm="1">
        <f t="array" ref="T12">_xlfn.XLOOKUP(1,(LSM!$A$2:$A$370=T$4)*(LSM!$T$2:$T$370=T$5)*(LSM!$B$2:$B$370=$D12),LSM!$R$2:$R$370,"")</f>
        <v>0</v>
      </c>
      <c r="U12" s="56" cm="1">
        <f t="array" ref="U12">_xlfn.XLOOKUP(1,(LSM!$A$2:$A$370=T$4)*(LSM!$T$2:$T$370=T$5)*(LSM!$B$2:$B$370=$D12),LSM!$S$2:$S$370,"")</f>
        <v>0</v>
      </c>
    </row>
    <row r="13" spans="1:21" x14ac:dyDescent="0.3">
      <c r="A13" s="31" t="str">
        <f t="shared" si="0"/>
        <v>Innvictis A1312VT2P</v>
      </c>
      <c r="B13" s="131" t="str">
        <f t="shared" si="1"/>
        <v>RR</v>
      </c>
      <c r="C13" s="131" t="str">
        <f t="shared" si="2"/>
        <v>VT2P</v>
      </c>
      <c r="D13" s="273" t="s">
        <v>132</v>
      </c>
      <c r="E13" s="178" cm="1">
        <f t="array" ref="E13">_xlfn.XLOOKUP(1,(LSM!$A$2:$A$370=E$4)*(LSM!$T$2:$T$370=E$5)*(LSM!$B$2:$B$370=$D13),LSM!$C$2:$C$370,"")</f>
        <v>165.6</v>
      </c>
      <c r="F13" s="179" t="str" cm="1">
        <f t="array" ref="F13">_xlfn.XLOOKUP(1,(LSM!$A$2:$A$370=E$4)*(LSM!$T$2:$T$370=E$5)*(LSM!$B$2:$B$370=$D13),LSM!$D$2:$D$370,"")</f>
        <v>A-D</v>
      </c>
      <c r="G13" s="164" cm="1">
        <f t="array" ref="G13">_xlfn.XLOOKUP(1,(LSM!$A$2:$A$370=G$4)*(LSM!$T$2:$T$370=G$5)*(LSM!$B$2:$B$370=$D13),LSM!$E$2:$E$370,"")</f>
        <v>19</v>
      </c>
      <c r="H13" s="167" t="str" cm="1">
        <f t="array" ref="H13">_xlfn.XLOOKUP(1,(LSM!$A$2:$A$370=G$4)*(LSM!$T$2:$T$370=G$5)*(LSM!$B$2:$B$370=$D13),LSM!$F$2:$F$370,"")</f>
        <v>B</v>
      </c>
      <c r="I13" s="178" cm="1">
        <f t="array" ref="I13">_xlfn.XLOOKUP(1,(LSM!$A$2:$A$370=I$4)*(LSM!$T$2:$T$370=I$5)*(LSM!$B$2:$B$370=$D13),LSM!$L$2:$L$370,"")</f>
        <v>58.9</v>
      </c>
      <c r="J13" s="179" t="str" cm="1">
        <f t="array" ref="J13">_xlfn.XLOOKUP(1,(LSM!$A$2:$A$370=I$4)*(LSM!$T$2:$T$370=I$5)*(LSM!$B$2:$B$370=$D13),LSM!$M$2:$M$370,"")</f>
        <v>DE</v>
      </c>
      <c r="K13" s="178" cm="1">
        <f t="array" ref="K13">_xlfn.XLOOKUP(1,(LSM!$A$2:$A$370=K$4)*(LSM!$T$2:$T$370=K$5)*(LSM!$B$2:$B$370=$D13),LSM!$G$2:$G$370,"")</f>
        <v>91.333299999999994</v>
      </c>
      <c r="L13" s="179" t="str" cm="1">
        <f t="array" ref="L13">_xlfn.XLOOKUP(1,(LSM!$A$2:$A$370=K$4)*(LSM!$T$2:$T$370=K$5)*(LSM!$B$2:$B$370=$D13),LSM!$H$2:$H$370,"")</f>
        <v>A</v>
      </c>
      <c r="M13" s="178" cm="1">
        <f t="array" ref="M13">_xlfn.XLOOKUP(1,(LSM!$A$2:$A$370=M$4)*(LSM!$T$2:$T$370=M$5)*(LSM!$B$2:$B$370=$D13),LSM!$I$2:$I$370,"")</f>
        <v>42</v>
      </c>
      <c r="N13" s="167" t="str" cm="1">
        <f t="array" ref="N13">_xlfn.XLOOKUP(1,(LSM!$A$2:$A$370=M$4)*(LSM!$T$2:$T$370=M$5)*(LSM!$B$2:$B$370=$D13),LSM!$J$2:$J$370,"")</f>
        <v>B</v>
      </c>
      <c r="O13" s="178" cm="1">
        <f t="array" ref="O13">_xlfn.XLOOKUP(1,(LSM!$A$2:$A$370=O$4)*(LSM!$T$2:$T$370=O$5)*(LSM!$B$2:$B$370=$D13),LSM!$K$2:$K$370,"")</f>
        <v>0</v>
      </c>
      <c r="P13" s="253" cm="1">
        <f t="array" ref="P13">_xlfn.XLOOKUP(1,(LSM!$A$2:$A$370=P$4)*(LSM!$T$2:$T$370=P$5)*(LSM!$B$2:$B$370=$D13),LSM!$N$2:$N$370,"")</f>
        <v>0</v>
      </c>
      <c r="Q13" s="179" cm="1">
        <f t="array" ref="Q13">_xlfn.XLOOKUP(1,(LSM!$A$2:$A$370=P$4)*(LSM!$T$2:$T$370=P$5)*(LSM!$B$2:$B$370=$D13),LSM!$O$2:$O$370,"")</f>
        <v>0</v>
      </c>
      <c r="R13" s="164" cm="1">
        <f t="array" ref="R13">_xlfn.XLOOKUP(1,(LSM!$A$2:$A$370=R$4)*(LSM!$T$2:$T$370=R$5)*(LSM!$B$2:$B$370=$D13),LSM!$P$2:$P$370,"")</f>
        <v>0</v>
      </c>
      <c r="S13" s="167" cm="1">
        <f t="array" ref="S13">_xlfn.XLOOKUP(1,(LSM!$A$2:$A$370=R$4)*(LSM!$T$2:$T$370=R$5)*(LSM!$B$2:$B$370=$D13),LSM!$Q$2:$Q$370,"")</f>
        <v>0</v>
      </c>
      <c r="T13" s="164" cm="1">
        <f t="array" ref="T13">_xlfn.XLOOKUP(1,(LSM!$A$2:$A$370=T$4)*(LSM!$T$2:$T$370=T$5)*(LSM!$B$2:$B$370=$D13),LSM!$R$2:$R$370,"")</f>
        <v>0</v>
      </c>
      <c r="U13" s="167" cm="1">
        <f t="array" ref="U13">_xlfn.XLOOKUP(1,(LSM!$A$2:$A$370=T$4)*(LSM!$T$2:$T$370=T$5)*(LSM!$B$2:$B$370=$D13),LSM!$S$2:$S$370,"")</f>
        <v>0</v>
      </c>
    </row>
    <row r="14" spans="1:21" x14ac:dyDescent="0.3">
      <c r="A14" s="101" t="str">
        <f t="shared" si="0"/>
        <v>Innvictis A1254T</v>
      </c>
      <c r="B14" s="132" t="str">
        <f t="shared" si="1"/>
        <v>RR</v>
      </c>
      <c r="C14" s="132" t="str">
        <f t="shared" si="2"/>
        <v>TRE</v>
      </c>
      <c r="D14" s="273" t="s">
        <v>189</v>
      </c>
      <c r="E14" s="178" cm="1">
        <f t="array" ref="E14">_xlfn.XLOOKUP(1,(LSM!$A$2:$A$370=E$4)*(LSM!$T$2:$T$370=E$5)*(LSM!$B$2:$B$370=$D14),LSM!$C$2:$C$370,"")</f>
        <v>163.05000000000001</v>
      </c>
      <c r="F14" s="177" t="str" cm="1">
        <f t="array" ref="F14">_xlfn.XLOOKUP(1,(LSM!$A$2:$A$370=E$4)*(LSM!$T$2:$T$370=E$5)*(LSM!$B$2:$B$370=$D14),LSM!$D$2:$D$370,"")</f>
        <v>B-D</v>
      </c>
      <c r="G14" s="164" cm="1">
        <f t="array" ref="G14">_xlfn.XLOOKUP(1,(LSM!$A$2:$A$370=G$4)*(LSM!$T$2:$T$370=G$5)*(LSM!$B$2:$B$370=$D14),LSM!$E$2:$E$370,"")</f>
        <v>16.7</v>
      </c>
      <c r="H14" s="56" t="str" cm="1">
        <f t="array" ref="H14">_xlfn.XLOOKUP(1,(LSM!$A$2:$A$370=G$4)*(LSM!$T$2:$T$370=G$5)*(LSM!$B$2:$B$370=$D14),LSM!$F$2:$F$370,"")</f>
        <v>C</v>
      </c>
      <c r="I14" s="178" cm="1">
        <f t="array" ref="I14">_xlfn.XLOOKUP(1,(LSM!$A$2:$A$370=I$4)*(LSM!$T$2:$T$370=I$5)*(LSM!$B$2:$B$370=$D14),LSM!$L$2:$L$370,"")</f>
        <v>60.4</v>
      </c>
      <c r="J14" s="177" t="str" cm="1">
        <f t="array" ref="J14">_xlfn.XLOOKUP(1,(LSM!$A$2:$A$370=I$4)*(LSM!$T$2:$T$370=I$5)*(LSM!$B$2:$B$370=$D14),LSM!$M$2:$M$370,"")</f>
        <v>B-D</v>
      </c>
      <c r="K14" s="178" cm="1">
        <f t="array" ref="K14">_xlfn.XLOOKUP(1,(LSM!$A$2:$A$370=K$4)*(LSM!$T$2:$T$370=K$5)*(LSM!$B$2:$B$370=$D14),LSM!$G$2:$G$370,"")</f>
        <v>96.333299999999994</v>
      </c>
      <c r="L14" s="177" t="str" cm="1">
        <f t="array" ref="L14">_xlfn.XLOOKUP(1,(LSM!$A$2:$A$370=K$4)*(LSM!$T$2:$T$370=K$5)*(LSM!$B$2:$B$370=$D14),LSM!$H$2:$H$370,"")</f>
        <v>A</v>
      </c>
      <c r="M14" s="178" cm="1">
        <f t="array" ref="M14">_xlfn.XLOOKUP(1,(LSM!$A$2:$A$370=M$4)*(LSM!$T$2:$T$370=M$5)*(LSM!$B$2:$B$370=$D14),LSM!$I$2:$I$370,"")</f>
        <v>38</v>
      </c>
      <c r="N14" s="56" t="str" cm="1">
        <f t="array" ref="N14">_xlfn.XLOOKUP(1,(LSM!$A$2:$A$370=M$4)*(LSM!$T$2:$T$370=M$5)*(LSM!$B$2:$B$370=$D14),LSM!$J$2:$J$370,"")</f>
        <v>BC</v>
      </c>
      <c r="O14" s="178" cm="1">
        <f t="array" ref="O14">_xlfn.XLOOKUP(1,(LSM!$A$2:$A$370=O$4)*(LSM!$T$2:$T$370=O$5)*(LSM!$B$2:$B$370=$D14),LSM!$K$2:$K$370,"")</f>
        <v>0</v>
      </c>
      <c r="P14" s="252" cm="1">
        <f t="array" ref="P14">_xlfn.XLOOKUP(1,(LSM!$A$2:$A$370=P$4)*(LSM!$T$2:$T$370=P$5)*(LSM!$B$2:$B$370=$D14),LSM!$N$2:$N$370,"")</f>
        <v>0</v>
      </c>
      <c r="Q14" s="177" cm="1">
        <f t="array" ref="Q14">_xlfn.XLOOKUP(1,(LSM!$A$2:$A$370=P$4)*(LSM!$T$2:$T$370=P$5)*(LSM!$B$2:$B$370=$D14),LSM!$O$2:$O$370,"")</f>
        <v>0</v>
      </c>
      <c r="R14" s="163" cm="1">
        <f t="array" ref="R14">_xlfn.XLOOKUP(1,(LSM!$A$2:$A$370=R$4)*(LSM!$T$2:$T$370=R$5)*(LSM!$B$2:$B$370=$D14),LSM!$P$2:$P$370,"")</f>
        <v>0</v>
      </c>
      <c r="S14" s="56" cm="1">
        <f t="array" ref="S14">_xlfn.XLOOKUP(1,(LSM!$A$2:$A$370=R$4)*(LSM!$T$2:$T$370=R$5)*(LSM!$B$2:$B$370=$D14),LSM!$Q$2:$Q$370,"")</f>
        <v>0</v>
      </c>
      <c r="T14" s="163" cm="1">
        <f t="array" ref="T14">_xlfn.XLOOKUP(1,(LSM!$A$2:$A$370=T$4)*(LSM!$T$2:$T$370=T$5)*(LSM!$B$2:$B$370=$D14),LSM!$R$2:$R$370,"")</f>
        <v>0</v>
      </c>
      <c r="U14" s="56" cm="1">
        <f t="array" ref="U14">_xlfn.XLOOKUP(1,(LSM!$A$2:$A$370=T$4)*(LSM!$T$2:$T$370=T$5)*(LSM!$B$2:$B$370=$D14),LSM!$S$2:$S$370,"")</f>
        <v>0</v>
      </c>
    </row>
    <row r="15" spans="1:21" x14ac:dyDescent="0.3">
      <c r="A15" s="31" t="str">
        <f t="shared" si="0"/>
        <v>Great Heart HT-7210TRE</v>
      </c>
      <c r="B15" s="131" t="str">
        <f t="shared" si="1"/>
        <v>TRE</v>
      </c>
      <c r="C15" s="131" t="str">
        <f t="shared" si="2"/>
        <v>TRE</v>
      </c>
      <c r="D15" s="273" t="s">
        <v>187</v>
      </c>
      <c r="E15" s="178" cm="1">
        <f t="array" ref="E15">_xlfn.XLOOKUP(1,(LSM!$A$2:$A$370=E$4)*(LSM!$T$2:$T$370=E$5)*(LSM!$B$2:$B$370=$D15),LSM!$C$2:$C$370,"")</f>
        <v>158.30000000000001</v>
      </c>
      <c r="F15" s="177" t="str" cm="1">
        <f t="array" ref="F15">_xlfn.XLOOKUP(1,(LSM!$A$2:$A$370=E$4)*(LSM!$T$2:$T$370=E$5)*(LSM!$B$2:$B$370=$D15),LSM!$D$2:$D$370,"")</f>
        <v>CD</v>
      </c>
      <c r="G15" s="164" cm="1">
        <f t="array" ref="G15">_xlfn.XLOOKUP(1,(LSM!$A$2:$A$370=G$4)*(LSM!$T$2:$T$370=G$5)*(LSM!$B$2:$B$370=$D15),LSM!$E$2:$E$370,"")</f>
        <v>22.633299999999998</v>
      </c>
      <c r="H15" s="56" t="str" cm="1">
        <f t="array" ref="H15">_xlfn.XLOOKUP(1,(LSM!$A$2:$A$370=G$4)*(LSM!$T$2:$T$370=G$5)*(LSM!$B$2:$B$370=$D15),LSM!$F$2:$F$370,"")</f>
        <v>A</v>
      </c>
      <c r="I15" s="178" cm="1">
        <f t="array" ref="I15">_xlfn.XLOOKUP(1,(LSM!$A$2:$A$370=I$4)*(LSM!$T$2:$T$370=I$5)*(LSM!$B$2:$B$370=$D15),LSM!$L$2:$L$370,"")</f>
        <v>55.833300000000001</v>
      </c>
      <c r="J15" s="177" t="str" cm="1">
        <f t="array" ref="J15">_xlfn.XLOOKUP(1,(LSM!$A$2:$A$370=I$4)*(LSM!$T$2:$T$370=I$5)*(LSM!$B$2:$B$370=$D15),LSM!$M$2:$M$370,"")</f>
        <v>F</v>
      </c>
      <c r="K15" s="178" cm="1">
        <f t="array" ref="K15">_xlfn.XLOOKUP(1,(LSM!$A$2:$A$370=K$4)*(LSM!$T$2:$T$370=K$5)*(LSM!$B$2:$B$370=$D15),LSM!$G$2:$G$370,"")</f>
        <v>102.67</v>
      </c>
      <c r="L15" s="177" t="str" cm="1">
        <f t="array" ref="L15">_xlfn.XLOOKUP(1,(LSM!$A$2:$A$370=K$4)*(LSM!$T$2:$T$370=K$5)*(LSM!$B$2:$B$370=$D15),LSM!$H$2:$H$370,"")</f>
        <v>A</v>
      </c>
      <c r="M15" s="178" cm="1">
        <f t="array" ref="M15">_xlfn.XLOOKUP(1,(LSM!$A$2:$A$370=M$4)*(LSM!$T$2:$T$370=M$5)*(LSM!$B$2:$B$370=$D15),LSM!$I$2:$I$370,"")</f>
        <v>48.666699999999999</v>
      </c>
      <c r="N15" s="56" t="str" cm="1">
        <f t="array" ref="N15">_xlfn.XLOOKUP(1,(LSM!$A$2:$A$370=M$4)*(LSM!$T$2:$T$370=M$5)*(LSM!$B$2:$B$370=$D15),LSM!$J$2:$J$370,"")</f>
        <v>A</v>
      </c>
      <c r="O15" s="178" cm="1">
        <f t="array" ref="O15">_xlfn.XLOOKUP(1,(LSM!$A$2:$A$370=O$4)*(LSM!$T$2:$T$370=O$5)*(LSM!$B$2:$B$370=$D15),LSM!$K$2:$K$370,"")</f>
        <v>0</v>
      </c>
      <c r="P15" s="252" cm="1">
        <f t="array" ref="P15">_xlfn.XLOOKUP(1,(LSM!$A$2:$A$370=P$4)*(LSM!$T$2:$T$370=P$5)*(LSM!$B$2:$B$370=$D15),LSM!$N$2:$N$370,"")</f>
        <v>0</v>
      </c>
      <c r="Q15" s="177" cm="1">
        <f t="array" ref="Q15">_xlfn.XLOOKUP(1,(LSM!$A$2:$A$370=P$4)*(LSM!$T$2:$T$370=P$5)*(LSM!$B$2:$B$370=$D15),LSM!$O$2:$O$370,"")</f>
        <v>0</v>
      </c>
      <c r="R15" s="163" cm="1">
        <f t="array" ref="R15">_xlfn.XLOOKUP(1,(LSM!$A$2:$A$370=R$4)*(LSM!$T$2:$T$370=R$5)*(LSM!$B$2:$B$370=$D15),LSM!$P$2:$P$370,"")</f>
        <v>0</v>
      </c>
      <c r="S15" s="56" cm="1">
        <f t="array" ref="S15">_xlfn.XLOOKUP(1,(LSM!$A$2:$A$370=R$4)*(LSM!$T$2:$T$370=R$5)*(LSM!$B$2:$B$370=$D15),LSM!$Q$2:$Q$370,"")</f>
        <v>0</v>
      </c>
      <c r="T15" s="163" cm="1">
        <f t="array" ref="T15">_xlfn.XLOOKUP(1,(LSM!$A$2:$A$370=T$4)*(LSM!$T$2:$T$370=T$5)*(LSM!$B$2:$B$370=$D15),LSM!$R$2:$R$370,"")</f>
        <v>0</v>
      </c>
      <c r="U15" s="56" cm="1">
        <f t="array" ref="U15">_xlfn.XLOOKUP(1,(LSM!$A$2:$A$370=T$4)*(LSM!$T$2:$T$370=T$5)*(LSM!$B$2:$B$370=$D15),LSM!$S$2:$S$370,"")</f>
        <v>0</v>
      </c>
    </row>
    <row r="16" spans="1:21" x14ac:dyDescent="0.3">
      <c r="A16" s="31" t="str">
        <f t="shared" si="0"/>
        <v>Dyna-Gro D50PN07RA</v>
      </c>
      <c r="B16" s="131" t="str">
        <f t="shared" si="1"/>
        <v>RR, LL, ENL, FOP</v>
      </c>
      <c r="C16" s="131" t="str">
        <f t="shared" si="2"/>
        <v>FOP</v>
      </c>
      <c r="D16" s="273" t="s">
        <v>283</v>
      </c>
      <c r="E16" s="178" cm="1">
        <f t="array" ref="E16">_xlfn.XLOOKUP(1,(LSM!$A$2:$A$370=E$4)*(LSM!$T$2:$T$370=E$5)*(LSM!$B$2:$B$370=$D16),LSM!$C$2:$C$370,"")</f>
        <v>143.32</v>
      </c>
      <c r="F16" s="179" t="str" cm="1">
        <f t="array" ref="F16">_xlfn.XLOOKUP(1,(LSM!$A$2:$A$370=E$4)*(LSM!$T$2:$T$370=E$5)*(LSM!$B$2:$B$370=$D16),LSM!$D$2:$D$370,"")</f>
        <v>D</v>
      </c>
      <c r="G16" s="164" cm="1">
        <f t="array" ref="G16">_xlfn.XLOOKUP(1,(LSM!$A$2:$A$370=G$4)*(LSM!$T$2:$T$370=G$5)*(LSM!$B$2:$B$370=$D16),LSM!$E$2:$E$370,"")</f>
        <v>13.2333</v>
      </c>
      <c r="H16" s="167" t="str" cm="1">
        <f t="array" ref="H16">_xlfn.XLOOKUP(1,(LSM!$A$2:$A$370=G$4)*(LSM!$T$2:$T$370=G$5)*(LSM!$B$2:$B$370=$D16),LSM!$F$2:$F$370,"")</f>
        <v>D</v>
      </c>
      <c r="I16" s="178" cm="1">
        <f t="array" ref="I16">_xlfn.XLOOKUP(1,(LSM!$A$2:$A$370=I$4)*(LSM!$T$2:$T$370=I$5)*(LSM!$B$2:$B$370=$D16),LSM!$L$2:$L$370,"")</f>
        <v>65.033299999999997</v>
      </c>
      <c r="J16" s="179" t="str" cm="1">
        <f t="array" ref="J16">_xlfn.XLOOKUP(1,(LSM!$A$2:$A$370=I$4)*(LSM!$T$2:$T$370=I$5)*(LSM!$B$2:$B$370=$D16),LSM!$M$2:$M$370,"")</f>
        <v>A</v>
      </c>
      <c r="K16" s="178" cm="1">
        <f t="array" ref="K16">_xlfn.XLOOKUP(1,(LSM!$A$2:$A$370=K$4)*(LSM!$T$2:$T$370=K$5)*(LSM!$B$2:$B$370=$D16),LSM!$G$2:$G$370,"")</f>
        <v>96</v>
      </c>
      <c r="L16" s="179" t="str" cm="1">
        <f t="array" ref="L16">_xlfn.XLOOKUP(1,(LSM!$A$2:$A$370=K$4)*(LSM!$T$2:$T$370=K$5)*(LSM!$B$2:$B$370=$D16),LSM!$H$2:$H$370,"")</f>
        <v>A</v>
      </c>
      <c r="M16" s="178" cm="1">
        <f t="array" ref="M16">_xlfn.XLOOKUP(1,(LSM!$A$2:$A$370=M$4)*(LSM!$T$2:$T$370=M$5)*(LSM!$B$2:$B$370=$D16),LSM!$I$2:$I$370,"")</f>
        <v>38.333300000000001</v>
      </c>
      <c r="N16" s="167" t="str" cm="1">
        <f t="array" ref="N16">_xlfn.XLOOKUP(1,(LSM!$A$2:$A$370=M$4)*(LSM!$T$2:$T$370=M$5)*(LSM!$B$2:$B$370=$D16),LSM!$J$2:$J$370,"")</f>
        <v>BC</v>
      </c>
      <c r="O16" s="178" cm="1">
        <f t="array" ref="O16">_xlfn.XLOOKUP(1,(LSM!$A$2:$A$370=O$4)*(LSM!$T$2:$T$370=O$5)*(LSM!$B$2:$B$370=$D16),LSM!$K$2:$K$370,"")</f>
        <v>0</v>
      </c>
      <c r="P16" s="253" cm="1">
        <f t="array" ref="P16">_xlfn.XLOOKUP(1,(LSM!$A$2:$A$370=P$4)*(LSM!$T$2:$T$370=P$5)*(LSM!$B$2:$B$370=$D16),LSM!$N$2:$N$370,"")</f>
        <v>0</v>
      </c>
      <c r="Q16" s="179" cm="1">
        <f t="array" ref="Q16">_xlfn.XLOOKUP(1,(LSM!$A$2:$A$370=P$4)*(LSM!$T$2:$T$370=P$5)*(LSM!$B$2:$B$370=$D16),LSM!$O$2:$O$370,"")</f>
        <v>0</v>
      </c>
      <c r="R16" s="164" cm="1">
        <f t="array" ref="R16">_xlfn.XLOOKUP(1,(LSM!$A$2:$A$370=R$4)*(LSM!$T$2:$T$370=R$5)*(LSM!$B$2:$B$370=$D16),LSM!$P$2:$P$370,"")</f>
        <v>0</v>
      </c>
      <c r="S16" s="167" cm="1">
        <f t="array" ref="S16">_xlfn.XLOOKUP(1,(LSM!$A$2:$A$370=R$4)*(LSM!$T$2:$T$370=R$5)*(LSM!$B$2:$B$370=$D16),LSM!$Q$2:$Q$370,"")</f>
        <v>0</v>
      </c>
      <c r="T16" s="164" cm="1">
        <f t="array" ref="T16">_xlfn.XLOOKUP(1,(LSM!$A$2:$A$370=T$4)*(LSM!$T$2:$T$370=T$5)*(LSM!$B$2:$B$370=$D16),LSM!$R$2:$R$370,"")</f>
        <v>0</v>
      </c>
      <c r="U16" s="167" cm="1">
        <f t="array" ref="U16">_xlfn.XLOOKUP(1,(LSM!$A$2:$A$370=T$4)*(LSM!$T$2:$T$370=T$5)*(LSM!$B$2:$B$370=$D16),LSM!$S$2:$S$370,"")</f>
        <v>0</v>
      </c>
    </row>
    <row r="17" spans="1:21" ht="12.75" customHeight="1" x14ac:dyDescent="0.3">
      <c r="A17" s="42" t="s">
        <v>127</v>
      </c>
      <c r="B17" s="42"/>
      <c r="C17" s="42"/>
      <c r="D17" s="41"/>
      <c r="E17" s="180" cm="1">
        <f t="array" ref="E17">_xlfn.XLOOKUP(1,(ANOVA!$L$2:$L$160=E$4)*(ANOVA!$Q$2:$Q$401=E$5)*(ANOVA!$M$2:$M$401=E$3),ANOVA!$A$2:$A$401,"")</f>
        <v>174.89</v>
      </c>
      <c r="F17" s="181"/>
      <c r="G17" s="77" cm="1">
        <f t="array" ref="G17">_xlfn.XLOOKUP(1,(ANOVA!$L$2:$L$160=G$4)*(ANOVA!$Q$2:$Q$401=G$5)*(ANOVA!$M$2:$M$401=G$3),ANOVA!$A$2:$A$401,"")</f>
        <v>17.378799999999998</v>
      </c>
      <c r="H17" s="62"/>
      <c r="I17" s="180" cm="1">
        <f t="array" ref="I17">_xlfn.XLOOKUP(1,(ANOVA!$L$2:$L$160=I$4)*(ANOVA!$Q$2:$Q$401=I$5)*(ANOVA!$M$2:$M$401=I$3),ANOVA!$A$2:$A$401,"")</f>
        <v>60.275799999999997</v>
      </c>
      <c r="J17" s="181"/>
      <c r="K17" s="180" cm="1">
        <f t="array" ref="K17">_xlfn.XLOOKUP(1,(ANOVA!$L$2:$L$160=K$4)*(ANOVA!$Q$2:$Q$401=K$5)*(ANOVA!$M$2:$M$401=K$3),ANOVA!$A$2:$A$401,"")</f>
        <v>93.969700000000003</v>
      </c>
      <c r="L17" s="181"/>
      <c r="M17" s="72" cm="1">
        <f t="array" ref="M17">_xlfn.XLOOKUP(1,(ANOVA!$L$2:$L$160=M$4)*(ANOVA!$Q$2:$Q$401=M$5)*(ANOVA!$M$2:$M$401=M$3),ANOVA!$A$2:$A$401,"")</f>
        <v>39.424199999999999</v>
      </c>
      <c r="N17" s="62"/>
      <c r="O17" s="278" cm="1">
        <f t="array" ref="O17">_xlfn.XLOOKUP(1,(ANOVA!$L$2:$L$160=O$4)*(ANOVA!$Q$2:$Q$401=O$5)*(ANOVA!$M$2:$M$401=O$3),ANOVA!$A$2:$A$401,"")</f>
        <v>0</v>
      </c>
      <c r="P17" s="77" t="str" cm="1">
        <f t="array" ref="P17">_xlfn.XLOOKUP(1,(ANOVA!$L$2:$L$160=P$4)*(ANOVA!$Q$2:$Q$401=P$5)*(ANOVA!$M$2:$M$401=P$3),ANOVA!$A$2:$A$401,"")</f>
        <v/>
      </c>
      <c r="Q17" s="181"/>
      <c r="R17" s="77" t="str" cm="1">
        <f t="array" ref="R17">_xlfn.XLOOKUP(1,(ANOVA!$L$2:$L$160=R$4)*(ANOVA!$Q$2:$Q$401=R$5)*(ANOVA!$M$2:$M$401=R$3),ANOVA!$A$2:$A$401,"")</f>
        <v/>
      </c>
      <c r="S17" s="62"/>
      <c r="T17" s="194" t="str" cm="1">
        <f t="array" ref="T17">_xlfn.XLOOKUP(1,(ANOVA!$L$2:$L$160=T$4)*(ANOVA!$Q$2:$Q$401=T$5)*(ANOVA!$M$2:$M$401=T$3),ANOVA!$A$2:$A$401,"")</f>
        <v/>
      </c>
      <c r="U17" s="62"/>
    </row>
    <row r="18" spans="1:21" ht="12.75" customHeight="1" x14ac:dyDescent="0.3">
      <c r="A18" s="33" t="s">
        <v>128</v>
      </c>
      <c r="B18" s="33"/>
      <c r="C18" s="33"/>
      <c r="D18" s="35"/>
      <c r="E18" s="182" cm="1">
        <f t="array" ref="E18">_xlfn.XLOOKUP(1,(ANOVA!$L$2:$L$160=E$4)*(ANOVA!$Q$2:$Q$401=E$5)*(ANOVA!$M$2:$M$401=E$3),ANOVA!$B$2:$B$401,"")</f>
        <v>20.855</v>
      </c>
      <c r="F18" s="183"/>
      <c r="G18" s="170" cm="1">
        <f t="array" ref="G18">_xlfn.XLOOKUP(1,(ANOVA!$L$2:$L$160=G$4)*(ANOVA!$Q$2:$Q$401=G$5)*(ANOVA!$M$2:$M$401=G$3),ANOVA!$B$2:$B$401,"")</f>
        <v>0.7419</v>
      </c>
      <c r="H18" s="169"/>
      <c r="I18" s="182" cm="1">
        <f t="array" ref="I18">_xlfn.XLOOKUP(1,(ANOVA!$L$2:$L$160=I$4)*(ANOVA!$Q$2:$Q$401=I$5)*(ANOVA!$M$2:$M$401=I$3),ANOVA!$B$2:$B$401,"")</f>
        <v>0.71040000000000003</v>
      </c>
      <c r="J18" s="183"/>
      <c r="K18" s="182" cm="1">
        <f t="array" ref="K18">_xlfn.XLOOKUP(1,(ANOVA!$L$2:$L$160=K$4)*(ANOVA!$Q$2:$Q$401=K$5)*(ANOVA!$M$2:$M$401=K$3),ANOVA!$B$2:$B$401,"")</f>
        <v>3.4422000000000001</v>
      </c>
      <c r="L18" s="183"/>
      <c r="M18" s="168" cm="1">
        <f t="array" ref="M18">_xlfn.XLOOKUP(1,(ANOVA!$L$2:$L$160=M$4)*(ANOVA!$Q$2:$Q$401=M$5)*(ANOVA!$M$2:$M$401=M$3),ANOVA!$B$2:$B$401,"")</f>
        <v>2.3268</v>
      </c>
      <c r="N18" s="169"/>
      <c r="O18" s="279" cm="1">
        <f t="array" ref="O18">_xlfn.XLOOKUP(1,(ANOVA!$L$2:$L$160=O$4)*(ANOVA!$Q$2:$Q$401=O$5)*(ANOVA!$M$2:$M$401=O$3),ANOVA!$B$2:$B$401,"")</f>
        <v>0</v>
      </c>
      <c r="P18" s="170" t="str" cm="1">
        <f t="array" ref="P18">_xlfn.XLOOKUP(1,(ANOVA!$L$2:$L$160=P$4)*(ANOVA!$Q$2:$Q$401=P$5)*(ANOVA!$M$2:$M$401=P$3),ANOVA!$B$2:$B$401,"")</f>
        <v/>
      </c>
      <c r="Q18" s="183"/>
      <c r="R18" s="170" t="str" cm="1">
        <f t="array" ref="R18">_xlfn.XLOOKUP(1,(ANOVA!$L$2:$L$160=R$4)*(ANOVA!$Q$2:$Q$401=R$5)*(ANOVA!$M$2:$M$401=R$3),ANOVA!$B$2:$B$401,"")</f>
        <v/>
      </c>
      <c r="S18" s="169"/>
      <c r="T18" s="195" t="str" cm="1">
        <f t="array" ref="T18">_xlfn.XLOOKUP(1,(ANOVA!$L$2:$L$160=T$4)*(ANOVA!$Q$2:$Q$401=T$5)*(ANOVA!$M$2:$M$401=T$3),ANOVA!$B$2:$B$401,"")</f>
        <v/>
      </c>
      <c r="U18" s="169"/>
    </row>
    <row r="19" spans="1:21" ht="12.75" customHeight="1" x14ac:dyDescent="0.45">
      <c r="A19" s="34" t="s">
        <v>129</v>
      </c>
      <c r="B19" s="134"/>
      <c r="C19" s="134"/>
      <c r="D19" s="22"/>
      <c r="E19" s="184" cm="1">
        <f t="array" ref="E19">_xlfn.XLOOKUP(1,(ANOVA!$L$2:$L$160=E$4)*(ANOVA!$Q$2:$Q$401=E$5)*(ANOVA!$M$2:$M$401=E$3),ANOVA!$C$2:$C$401,"")</f>
        <v>34.6</v>
      </c>
      <c r="F19" s="185"/>
      <c r="G19" s="173" cm="1">
        <f t="array" ref="G19">_xlfn.XLOOKUP(1,(ANOVA!$L$2:$L$160=G$4)*(ANOVA!$Q$2:$Q$401=G$5)*(ANOVA!$M$2:$M$401=G$3),ANOVA!$C$2:$C$401,"")</f>
        <v>1.95</v>
      </c>
      <c r="H19" s="172"/>
      <c r="I19" s="184" cm="1">
        <f t="array" ref="I19">_xlfn.XLOOKUP(1,(ANOVA!$L$2:$L$160=I$4)*(ANOVA!$Q$2:$Q$401=I$5)*(ANOVA!$M$2:$M$401=I$3),ANOVA!$C$2:$C$401,"")</f>
        <v>1.79</v>
      </c>
      <c r="J19" s="185"/>
      <c r="K19" s="184" t="str" cm="1">
        <f t="array" ref="K19">_xlfn.XLOOKUP(1,(ANOVA!$L$2:$L$160=K$4)*(ANOVA!$Q$2:$Q$401=K$5)*(ANOVA!$M$2:$M$401=K$3),ANOVA!$C$2:$C$401,"")</f>
        <v>N.S.</v>
      </c>
      <c r="L19" s="185"/>
      <c r="M19" s="171" cm="1">
        <f t="array" ref="M19">_xlfn.XLOOKUP(1,(ANOVA!$L$2:$L$160=M$4)*(ANOVA!$Q$2:$Q$401=M$5)*(ANOVA!$M$2:$M$401=M$3),ANOVA!$C$2:$C$401,"")</f>
        <v>6.54</v>
      </c>
      <c r="N19" s="172"/>
      <c r="O19" s="280" cm="1">
        <f t="array" ref="O19">_xlfn.XLOOKUP(1,(ANOVA!$L$2:$L$160=O$4)*(ANOVA!$Q$2:$Q$401=O$5)*(ANOVA!$M$2:$M$401=O$3),ANOVA!$C$2:$C$401,"")</f>
        <v>0</v>
      </c>
      <c r="P19" s="173" t="str" cm="1">
        <f t="array" ref="P19">_xlfn.XLOOKUP(1,(ANOVA!$L$2:$L$160=P$4)*(ANOVA!$Q$2:$Q$401=P$5)*(ANOVA!$M$2:$M$401=P$3),ANOVA!$C$2:$C$401,"")</f>
        <v/>
      </c>
      <c r="Q19" s="185"/>
      <c r="R19" s="173" t="str" cm="1">
        <f t="array" ref="R19">_xlfn.XLOOKUP(1,(ANOVA!$L$2:$L$160=R$4)*(ANOVA!$Q$2:$Q$401=R$5)*(ANOVA!$M$2:$M$401=R$3),ANOVA!$C$2:$C$401,"")</f>
        <v/>
      </c>
      <c r="S19" s="172"/>
      <c r="T19" s="196" t="str" cm="1">
        <f t="array" ref="T19">_xlfn.XLOOKUP(1,(ANOVA!$L$2:$L$160=T$4)*(ANOVA!$Q$2:$Q$401=T$5)*(ANOVA!$M$2:$M$401=T$3),ANOVA!$C$2:$C$401,"")</f>
        <v/>
      </c>
      <c r="U19" s="172"/>
    </row>
    <row r="20" spans="1:21" ht="12.75" customHeight="1" thickBot="1" x14ac:dyDescent="0.35">
      <c r="A20" s="245" t="s">
        <v>130</v>
      </c>
      <c r="B20" s="246"/>
      <c r="C20" s="246"/>
      <c r="D20" s="247"/>
      <c r="E20" s="242" cm="1">
        <f t="array" ref="E20">_xlfn.XLOOKUP(1,(ANOVA!$L$2:$L$160=E$4)*(ANOVA!$Q$2:$Q$401=E$5)*(ANOVA!$M$2:$M$401=E$3),ANOVA!$D$2:$D$401,"")</f>
        <v>11.601418294</v>
      </c>
      <c r="F20" s="248"/>
      <c r="G20" s="249" cm="1">
        <f t="array" ref="G20">_xlfn.XLOOKUP(1,(ANOVA!$L$2:$L$160=G$4)*(ANOVA!$Q$2:$Q$401=G$5)*(ANOVA!$M$2:$M$401=G$3),ANOVA!$D$2:$D$401,"")</f>
        <v>6.5720375660999997</v>
      </c>
      <c r="H20" s="243"/>
      <c r="I20" s="242" cm="1">
        <f t="array" ref="I20">_xlfn.XLOOKUP(1,(ANOVA!$L$2:$L$160=I$4)*(ANOVA!$Q$2:$Q$401=I$5)*(ANOVA!$M$2:$M$401=I$3),ANOVA!$D$2:$D$401,"")</f>
        <v>1.7390347637000001</v>
      </c>
      <c r="J20" s="248"/>
      <c r="K20" s="242" cm="1">
        <f t="array" ref="K20">_xlfn.XLOOKUP(1,(ANOVA!$L$2:$L$160=K$4)*(ANOVA!$Q$2:$Q$401=K$5)*(ANOVA!$M$2:$M$401=K$3),ANOVA!$D$2:$D$401,"")</f>
        <v>5.6572179312999999</v>
      </c>
      <c r="L20" s="248"/>
      <c r="M20" s="249" cm="1">
        <f t="array" ref="M20">_xlfn.XLOOKUP(1,(ANOVA!$L$2:$L$160=M$4)*(ANOVA!$Q$2:$Q$401=M$5)*(ANOVA!$M$2:$M$401=M$3),ANOVA!$D$2:$D$401,"")</f>
        <v>9.7431538563999993</v>
      </c>
      <c r="N20" s="243"/>
      <c r="O20" s="281" cm="1">
        <f t="array" ref="O20">_xlfn.XLOOKUP(1,(ANOVA!$L$2:$L$160=O$4)*(ANOVA!$Q$2:$Q$401=O$5)*(ANOVA!$M$2:$M$401=O$3),ANOVA!$D$2:$D$401,"")</f>
        <v>0</v>
      </c>
      <c r="P20" s="173" t="str" cm="1">
        <f t="array" ref="P20">_xlfn.XLOOKUP(1,(ANOVA!$L$2:$L$160=P$4)*(ANOVA!$Q$2:$Q$401=P$5)*(ANOVA!$M$2:$M$401=P$3),ANOVA!$D$2:$D$401,"")</f>
        <v/>
      </c>
      <c r="Q20" s="185"/>
      <c r="R20" s="173" t="str" cm="1">
        <f t="array" ref="R20">_xlfn.XLOOKUP(1,(ANOVA!$L$2:$L$160=R$4)*(ANOVA!$Q$2:$Q$401=R$5)*(ANOVA!$M$2:$M$401=R$3),ANOVA!$D$2:$D$401,"")</f>
        <v/>
      </c>
      <c r="S20" s="172"/>
      <c r="T20" s="196" t="str" cm="1">
        <f t="array" ref="T20">_xlfn.XLOOKUP(1,(ANOVA!$L$2:$L$160=T$4)*(ANOVA!$Q$2:$Q$401=T$5)*(ANOVA!$M$2:$M$401=T$3),ANOVA!$D$2:$D$401,"")</f>
        <v/>
      </c>
      <c r="U20" s="172"/>
    </row>
    <row r="21" spans="1:21" s="1" customFormat="1" ht="13.5" customHeight="1" x14ac:dyDescent="0.3">
      <c r="A21" s="6"/>
      <c r="B21" s="7"/>
      <c r="C21" s="7"/>
      <c r="D21" s="6"/>
      <c r="E21" s="68"/>
      <c r="F21" s="58"/>
      <c r="G21" s="73"/>
      <c r="H21" s="63"/>
      <c r="I21" s="74"/>
      <c r="J21" s="40"/>
      <c r="K21" s="74"/>
      <c r="L21" s="40"/>
      <c r="M21" s="78"/>
      <c r="N21" s="66"/>
      <c r="O21" s="10"/>
      <c r="P21" s="74"/>
      <c r="Q21" s="40"/>
      <c r="R21" s="74"/>
      <c r="S21" s="40"/>
      <c r="T21" s="74"/>
      <c r="U21" s="40"/>
    </row>
    <row r="22" spans="1:21" s="1" customFormat="1" x14ac:dyDescent="0.3">
      <c r="A22" s="9"/>
      <c r="B22" s="7"/>
      <c r="C22" s="7"/>
      <c r="D22" s="6"/>
      <c r="E22" s="38"/>
      <c r="F22" s="39"/>
      <c r="G22" s="74"/>
      <c r="H22" s="40"/>
      <c r="I22" s="74"/>
      <c r="J22" s="40"/>
      <c r="K22" s="78"/>
      <c r="L22" s="66"/>
      <c r="M22" s="74"/>
      <c r="N22" s="40"/>
      <c r="O22" s="3"/>
      <c r="P22" s="74"/>
      <c r="Q22" s="40"/>
      <c r="R22" s="74"/>
      <c r="S22" s="40"/>
      <c r="T22" s="74"/>
      <c r="U22" s="40"/>
    </row>
    <row r="23" spans="1:21" s="1" customFormat="1" x14ac:dyDescent="0.3">
      <c r="A23" s="9"/>
      <c r="B23" s="7"/>
      <c r="C23" s="7"/>
      <c r="D23" s="6"/>
      <c r="E23" s="38"/>
      <c r="F23" s="39"/>
      <c r="G23" s="74"/>
      <c r="H23" s="40"/>
      <c r="I23" s="74"/>
      <c r="J23" s="40"/>
      <c r="K23" s="79"/>
      <c r="L23" s="7"/>
      <c r="M23" s="74"/>
      <c r="N23" s="40"/>
      <c r="O23" s="3"/>
      <c r="P23" s="74"/>
      <c r="Q23" s="40"/>
      <c r="R23" s="74"/>
      <c r="S23" s="40"/>
      <c r="T23" s="74"/>
      <c r="U23" s="40"/>
    </row>
    <row r="24" spans="1:21" s="1" customFormat="1" x14ac:dyDescent="0.3">
      <c r="A24" s="9"/>
      <c r="B24" s="7"/>
      <c r="C24" s="7"/>
      <c r="D24" s="6"/>
      <c r="E24" s="38"/>
      <c r="F24" s="39"/>
      <c r="G24" s="74"/>
      <c r="H24" s="40"/>
      <c r="I24" s="74"/>
      <c r="J24" s="40"/>
      <c r="K24" s="74"/>
      <c r="L24" s="40"/>
      <c r="M24" s="74"/>
      <c r="N24" s="40"/>
      <c r="O24" s="3"/>
      <c r="P24" s="74"/>
      <c r="Q24" s="40"/>
      <c r="R24" s="74"/>
      <c r="S24" s="40"/>
      <c r="T24" s="74"/>
      <c r="U24" s="40"/>
    </row>
    <row r="25" spans="1:21" s="1" customFormat="1" x14ac:dyDescent="0.3">
      <c r="A25" s="9"/>
      <c r="B25" s="7"/>
      <c r="C25" s="7"/>
      <c r="D25" s="6"/>
      <c r="E25" s="38"/>
      <c r="F25" s="39"/>
      <c r="G25" s="74"/>
      <c r="H25" s="40"/>
      <c r="I25" s="74"/>
      <c r="J25" s="40"/>
      <c r="K25" s="74"/>
      <c r="L25" s="40"/>
      <c r="M25" s="74"/>
      <c r="N25" s="40"/>
      <c r="O25" s="3"/>
      <c r="P25" s="74"/>
      <c r="Q25" s="40"/>
      <c r="R25" s="74"/>
      <c r="S25" s="40"/>
      <c r="T25" s="74"/>
      <c r="U25" s="40"/>
    </row>
    <row r="26" spans="1:21" s="1" customFormat="1" x14ac:dyDescent="0.3">
      <c r="A26" s="9"/>
      <c r="B26" s="7"/>
      <c r="C26" s="7"/>
      <c r="D26" s="6"/>
      <c r="E26" s="38"/>
      <c r="F26" s="39"/>
      <c r="G26" s="74"/>
      <c r="H26" s="40"/>
      <c r="I26" s="74"/>
      <c r="J26" s="40"/>
      <c r="K26" s="74"/>
      <c r="L26" s="40"/>
      <c r="M26" s="74"/>
      <c r="N26" s="40"/>
      <c r="O26" s="3"/>
      <c r="P26" s="74"/>
      <c r="Q26" s="40"/>
      <c r="R26" s="74"/>
      <c r="S26" s="40"/>
      <c r="T26" s="74"/>
      <c r="U26" s="40"/>
    </row>
    <row r="27" spans="1:21" s="1" customFormat="1" x14ac:dyDescent="0.3">
      <c r="A27" s="9"/>
      <c r="B27" s="7"/>
      <c r="C27" s="7"/>
      <c r="D27" s="6"/>
      <c r="E27" s="38"/>
      <c r="F27" s="39"/>
      <c r="G27" s="74"/>
      <c r="H27" s="40"/>
      <c r="I27" s="74"/>
      <c r="J27" s="40"/>
      <c r="K27" s="74"/>
      <c r="L27" s="40"/>
      <c r="M27" s="74"/>
      <c r="N27" s="40"/>
      <c r="O27" s="3"/>
      <c r="P27" s="74"/>
      <c r="Q27" s="40"/>
      <c r="R27" s="74"/>
      <c r="S27" s="40"/>
      <c r="T27" s="74"/>
      <c r="U27" s="40"/>
    </row>
    <row r="28" spans="1:21" s="1" customFormat="1" x14ac:dyDescent="0.3">
      <c r="A28" s="9"/>
      <c r="B28" s="7"/>
      <c r="C28" s="7"/>
      <c r="D28" s="6"/>
      <c r="E28" s="38"/>
      <c r="F28" s="39"/>
      <c r="G28" s="74"/>
      <c r="H28" s="40"/>
      <c r="I28" s="74"/>
      <c r="J28" s="40"/>
      <c r="K28" s="74"/>
      <c r="L28" s="40"/>
      <c r="M28" s="74"/>
      <c r="N28" s="40"/>
      <c r="O28" s="3"/>
      <c r="P28" s="74"/>
      <c r="Q28" s="40"/>
      <c r="R28" s="74"/>
      <c r="S28" s="40"/>
      <c r="T28" s="74"/>
      <c r="U28" s="40"/>
    </row>
    <row r="29" spans="1:21" s="1" customFormat="1" x14ac:dyDescent="0.3">
      <c r="A29" s="8"/>
      <c r="B29" s="7"/>
      <c r="C29" s="7"/>
      <c r="D29" s="6"/>
      <c r="E29" s="69"/>
      <c r="F29" s="59"/>
      <c r="G29" s="75"/>
      <c r="H29" s="64"/>
      <c r="I29" s="74"/>
      <c r="J29" s="40"/>
      <c r="K29" s="75"/>
      <c r="L29" s="64"/>
      <c r="M29" s="75"/>
      <c r="N29" s="64"/>
      <c r="O29" s="3"/>
      <c r="P29" s="74"/>
      <c r="Q29" s="40"/>
      <c r="R29" s="74"/>
      <c r="S29" s="40"/>
      <c r="T29" s="74"/>
      <c r="U29" s="40"/>
    </row>
    <row r="30" spans="1:21" x14ac:dyDescent="0.3">
      <c r="A30" s="9"/>
      <c r="B30" s="7"/>
      <c r="C30" s="7"/>
      <c r="D30" s="6"/>
      <c r="E30" s="38"/>
      <c r="F30" s="39"/>
      <c r="M30" s="74"/>
      <c r="N30" s="40"/>
      <c r="O30" s="3"/>
    </row>
    <row r="31" spans="1:21" ht="14.15" x14ac:dyDescent="0.3">
      <c r="A31" s="4"/>
      <c r="B31" s="7"/>
      <c r="C31" s="7"/>
      <c r="D31" s="6"/>
      <c r="E31" s="70"/>
      <c r="F31" s="60"/>
      <c r="G31" s="76"/>
      <c r="H31" s="65"/>
      <c r="K31" s="76"/>
      <c r="L31" s="65"/>
    </row>
    <row r="32" spans="1:21" x14ac:dyDescent="0.3">
      <c r="B32" s="46"/>
      <c r="C32" s="46"/>
      <c r="D32" s="13"/>
    </row>
    <row r="36" spans="16:16" x14ac:dyDescent="0.3">
      <c r="P36" s="165" t="s">
        <v>19</v>
      </c>
    </row>
  </sheetData>
  <sortState xmlns:xlrd2="http://schemas.microsoft.com/office/spreadsheetml/2017/richdata2" ref="A6:U16">
    <sortCondition descending="1" ref="E6:E16"/>
  </sortState>
  <mergeCells count="9">
    <mergeCell ref="A1:U1"/>
    <mergeCell ref="E2:F2"/>
    <mergeCell ref="G2:H2"/>
    <mergeCell ref="I2:J2"/>
    <mergeCell ref="K2:L2"/>
    <mergeCell ref="M2:N2"/>
    <mergeCell ref="P2:Q2"/>
    <mergeCell ref="R2:S2"/>
    <mergeCell ref="T2:U2"/>
  </mergeCells>
  <conditionalFormatting sqref="A6:D16">
    <cfRule type="expression" dxfId="451" priority="11">
      <formula>MOD(ROW(),2)=0</formula>
    </cfRule>
  </conditionalFormatting>
  <conditionalFormatting sqref="E6:E16">
    <cfRule type="aboveAverage" dxfId="450" priority="2189" stopIfTrue="1"/>
    <cfRule type="top10" dxfId="449" priority="46" stopIfTrue="1" percent="1" rank="25"/>
  </conditionalFormatting>
  <conditionalFormatting sqref="E6:U16">
    <cfRule type="expression" dxfId="448" priority="2190">
      <formula>MOD(ROW(),2)=0</formula>
    </cfRule>
  </conditionalFormatting>
  <conditionalFormatting sqref="F6:F16">
    <cfRule type="containsText" dxfId="447" priority="43" stopIfTrue="1" operator="containsText" text="A">
      <formula>NOT(ISERROR(SEARCH("A",F6)))</formula>
    </cfRule>
    <cfRule type="containsText" priority="42" stopIfTrue="1" operator="containsText" text="AA">
      <formula>NOT(ISERROR(SEARCH("AA",F6)))</formula>
    </cfRule>
  </conditionalFormatting>
  <conditionalFormatting sqref="G6:G16">
    <cfRule type="aboveAverage" dxfId="446" priority="2" stopIfTrue="1"/>
    <cfRule type="top10" dxfId="445" priority="2191" stopIfTrue="1" percent="1" rank="25"/>
    <cfRule type="top10" dxfId="444" priority="1" stopIfTrue="1" percent="1" rank="25"/>
    <cfRule type="aboveAverage" dxfId="443" priority="2192" stopIfTrue="1"/>
  </conditionalFormatting>
  <conditionalFormatting sqref="H6:H16">
    <cfRule type="containsText" dxfId="442" priority="41" stopIfTrue="1" operator="containsText" text="A">
      <formula>NOT(ISERROR(SEARCH("A",H6)))</formula>
    </cfRule>
    <cfRule type="containsText" priority="40" stopIfTrue="1" operator="containsText" text="AA">
      <formula>NOT(ISERROR(SEARCH("AA",H6)))</formula>
    </cfRule>
  </conditionalFormatting>
  <conditionalFormatting sqref="I6:I16">
    <cfRule type="top10" dxfId="441" priority="3" stopIfTrue="1" percent="1" rank="25"/>
    <cfRule type="aboveAverage" dxfId="440" priority="4" stopIfTrue="1"/>
    <cfRule type="aboveAverage" dxfId="439" priority="2194" stopIfTrue="1"/>
    <cfRule type="top10" dxfId="438" priority="2193" stopIfTrue="1" percent="1" rank="25"/>
  </conditionalFormatting>
  <conditionalFormatting sqref="J6:J16">
    <cfRule type="containsText" priority="14" stopIfTrue="1" operator="containsText" text="AA">
      <formula>NOT(ISERROR(SEARCH("AA",J6)))</formula>
    </cfRule>
    <cfRule type="containsText" dxfId="437" priority="15" stopIfTrue="1" operator="containsText" text="A">
      <formula>NOT(ISERROR(SEARCH("A",J6)))</formula>
    </cfRule>
  </conditionalFormatting>
  <conditionalFormatting sqref="K6:K16">
    <cfRule type="top10" dxfId="436" priority="5" stopIfTrue="1" percent="1" rank="25"/>
    <cfRule type="aboveAverage" dxfId="435" priority="6" stopIfTrue="1"/>
    <cfRule type="aboveAverage" dxfId="434" priority="2196" stopIfTrue="1"/>
    <cfRule type="top10" dxfId="433" priority="2195" stopIfTrue="1" percent="1" rank="25"/>
  </conditionalFormatting>
  <conditionalFormatting sqref="L6:L16">
    <cfRule type="containsText" dxfId="432" priority="39" stopIfTrue="1" operator="containsText" text="A">
      <formula>NOT(ISERROR(SEARCH("A",L6)))</formula>
    </cfRule>
    <cfRule type="containsText" priority="38" stopIfTrue="1" operator="containsText" text="AA">
      <formula>NOT(ISERROR(SEARCH("AA",L6)))</formula>
    </cfRule>
  </conditionalFormatting>
  <conditionalFormatting sqref="M6:M16">
    <cfRule type="top10" dxfId="431" priority="7" stopIfTrue="1" percent="1" rank="25"/>
    <cfRule type="aboveAverage" dxfId="430" priority="8" stopIfTrue="1"/>
    <cfRule type="aboveAverage" dxfId="429" priority="2198" stopIfTrue="1"/>
    <cfRule type="top10" dxfId="428" priority="2197" stopIfTrue="1" percent="1" rank="25"/>
  </conditionalFormatting>
  <conditionalFormatting sqref="N6:N16">
    <cfRule type="containsText" dxfId="427" priority="37" stopIfTrue="1" operator="containsText" text="A">
      <formula>NOT(ISERROR(SEARCH("A",N6)))</formula>
    </cfRule>
    <cfRule type="containsText" priority="36" stopIfTrue="1" operator="containsText" text="AA">
      <formula>NOT(ISERROR(SEARCH("AA",N6)))</formula>
    </cfRule>
  </conditionalFormatting>
  <conditionalFormatting sqref="O6:O16">
    <cfRule type="aboveAverage" dxfId="426" priority="10" stopIfTrue="1"/>
    <cfRule type="top10" dxfId="425" priority="9" stopIfTrue="1" percent="1" rank="25"/>
    <cfRule type="top10" dxfId="424" priority="2199" stopIfTrue="1" percent="1" rank="25"/>
    <cfRule type="aboveAverage" dxfId="423" priority="2200" stopIfTrue="1"/>
  </conditionalFormatting>
  <conditionalFormatting sqref="P6:P16">
    <cfRule type="top10" dxfId="422" priority="2201" stopIfTrue="1" percent="1" rank="25"/>
    <cfRule type="aboveAverage" dxfId="421" priority="2202" stopIfTrue="1"/>
  </conditionalFormatting>
  <conditionalFormatting sqref="Q6:Q16">
    <cfRule type="containsText" priority="34" stopIfTrue="1" operator="containsText" text="AA">
      <formula>NOT(ISERROR(SEARCH("AA",Q6)))</formula>
    </cfRule>
    <cfRule type="containsText" dxfId="420" priority="35" stopIfTrue="1" operator="containsText" text="A">
      <formula>NOT(ISERROR(SEARCH("A",Q6)))</formula>
    </cfRule>
  </conditionalFormatting>
  <conditionalFormatting sqref="R6:R16">
    <cfRule type="top10" dxfId="419" priority="2203" stopIfTrue="1" percent="1" rank="25"/>
    <cfRule type="aboveAverage" dxfId="418" priority="2204" stopIfTrue="1"/>
  </conditionalFormatting>
  <conditionalFormatting sqref="S6:S16">
    <cfRule type="containsText" dxfId="417" priority="33" stopIfTrue="1" operator="containsText" text="A">
      <formula>NOT(ISERROR(SEARCH("A",S6)))</formula>
    </cfRule>
    <cfRule type="containsText" priority="32" stopIfTrue="1" operator="containsText" text="AA">
      <formula>NOT(ISERROR(SEARCH("AA",S6)))</formula>
    </cfRule>
  </conditionalFormatting>
  <conditionalFormatting sqref="T6:T16">
    <cfRule type="top10" dxfId="416" priority="2205" stopIfTrue="1" percent="1" rank="25"/>
    <cfRule type="aboveAverage" dxfId="415" priority="2206" stopIfTrue="1"/>
  </conditionalFormatting>
  <conditionalFormatting sqref="U6:U16">
    <cfRule type="containsText" dxfId="414" priority="31" stopIfTrue="1" operator="containsText" text="A">
      <formula>NOT(ISERROR(SEARCH("A",U6)))</formula>
    </cfRule>
    <cfRule type="containsText" priority="30" stopIfTrue="1" operator="containsText" text="AA">
      <formula>NOT(ISERROR(SEARCH("AA",U6)))</formula>
    </cfRule>
  </conditionalFormatting>
  <pageMargins left="0.5" right="0.5" top="0.5" bottom="0.5" header="0.3" footer="0.3"/>
  <pageSetup paperSize="5"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BCB4A-7F19-4AF9-82F1-DA542DA21907}">
  <sheetPr>
    <tabColor theme="6" tint="0.59999389629810485"/>
    <pageSetUpPr fitToPage="1"/>
  </sheetPr>
  <dimension ref="A1:U35"/>
  <sheetViews>
    <sheetView zoomScaleNormal="100" workbookViewId="0">
      <selection activeCell="E15" sqref="E15"/>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359</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254" t="s">
        <v>61</v>
      </c>
      <c r="P2" s="297" t="s">
        <v>46</v>
      </c>
      <c r="Q2" s="296"/>
      <c r="R2" s="297" t="s">
        <v>47</v>
      </c>
      <c r="S2" s="297"/>
      <c r="T2" s="295" t="s">
        <v>48</v>
      </c>
      <c r="U2" s="296"/>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31" t="s">
        <v>227</v>
      </c>
      <c r="Q3" s="230"/>
      <c r="R3" s="231" t="s">
        <v>228</v>
      </c>
      <c r="S3" s="231"/>
      <c r="T3" s="229" t="s">
        <v>229</v>
      </c>
      <c r="U3" s="230"/>
    </row>
    <row r="4" spans="1:21" ht="12.55" hidden="1" customHeight="1" x14ac:dyDescent="0.3">
      <c r="A4" s="223"/>
      <c r="B4" s="224"/>
      <c r="C4" s="34"/>
      <c r="D4" s="225"/>
      <c r="E4" s="226" t="s">
        <v>192</v>
      </c>
      <c r="F4" s="227"/>
      <c r="G4" s="226" t="s">
        <v>192</v>
      </c>
      <c r="H4" s="228"/>
      <c r="I4" s="226" t="s">
        <v>192</v>
      </c>
      <c r="J4" s="227"/>
      <c r="K4" s="226" t="s">
        <v>192</v>
      </c>
      <c r="L4" s="227"/>
      <c r="M4" s="226" t="s">
        <v>192</v>
      </c>
      <c r="N4" s="228"/>
      <c r="O4" s="226" t="s">
        <v>192</v>
      </c>
      <c r="P4" s="228" t="s">
        <v>100</v>
      </c>
      <c r="Q4" s="230"/>
      <c r="R4" s="226" t="s">
        <v>100</v>
      </c>
      <c r="S4" s="231"/>
      <c r="T4" s="226" t="s">
        <v>100</v>
      </c>
      <c r="U4" s="231"/>
    </row>
    <row r="5" spans="1:21" ht="12.55" hidden="1" customHeight="1" x14ac:dyDescent="0.3">
      <c r="A5" s="223"/>
      <c r="B5" s="224"/>
      <c r="C5" s="34"/>
      <c r="D5" s="225"/>
      <c r="E5" s="226" t="s">
        <v>233</v>
      </c>
      <c r="F5" s="227"/>
      <c r="G5" s="226" t="s">
        <v>233</v>
      </c>
      <c r="H5" s="227"/>
      <c r="I5" s="226" t="s">
        <v>233</v>
      </c>
      <c r="J5" s="228"/>
      <c r="K5" s="226" t="s">
        <v>233</v>
      </c>
      <c r="L5" s="227"/>
      <c r="M5" s="226" t="s">
        <v>233</v>
      </c>
      <c r="N5" s="228"/>
      <c r="O5" s="226" t="s">
        <v>233</v>
      </c>
      <c r="P5" s="228" t="s">
        <v>233</v>
      </c>
      <c r="Q5" s="230"/>
      <c r="R5" s="226" t="s">
        <v>233</v>
      </c>
      <c r="S5" s="231"/>
      <c r="T5" s="226" t="s">
        <v>233</v>
      </c>
      <c r="U5" s="230"/>
    </row>
    <row r="6" spans="1:21" ht="12.55" customHeight="1" x14ac:dyDescent="0.3">
      <c r="A6" s="50" t="str">
        <f t="shared" ref="A6:A14" si="0">VLOOKUP(D6,VL_2020,2,FALSE)</f>
        <v>Pioneer P15395PWE</v>
      </c>
      <c r="B6" s="130" t="str">
        <f t="shared" ref="B6:B14" si="1">VLOOKUP(D6,VL_2020,3,FALSE)</f>
        <v>RR, LL, ENL, FOP</v>
      </c>
      <c r="C6" s="130" t="str">
        <f t="shared" ref="C6:C14" si="2">VLOOKUP(D6,VL_2020,4,FALSE)</f>
        <v>VT2P, HX1</v>
      </c>
      <c r="D6" s="273" t="s">
        <v>293</v>
      </c>
      <c r="E6" s="199" cm="1">
        <f t="array" ref="E6">_xlfn.XLOOKUP(1,(LSM!$A$2:$A$370=E$4)*(LSM!$T$2:$T$370=E$5)*(LSM!$B$2:$B$370=$D6),LSM!$C$2:$C$370,"")</f>
        <v>188.15</v>
      </c>
      <c r="F6" s="200" t="str" cm="1">
        <f t="array" ref="F6">_xlfn.XLOOKUP(1,(LSM!$A$2:$A$370=E$4)*(LSM!$T$2:$T$370=E$5)*(LSM!$B$2:$B$370=$D6),LSM!$D$2:$D$370,"")</f>
        <v>A</v>
      </c>
      <c r="G6" s="201" cm="1">
        <f t="array" ref="G6">_xlfn.XLOOKUP(1,(LSM!$A$2:$A$370=G$4)*(LSM!$T$2:$T$370=G$5)*(LSM!$B$2:$B$370=$D6),LSM!$E$2:$E$370,"")</f>
        <v>16.7</v>
      </c>
      <c r="H6" s="200" t="str" cm="1">
        <f t="array" ref="H6">_xlfn.XLOOKUP(1,(LSM!$A$2:$A$370=G$4)*(LSM!$T$2:$T$370=G$5)*(LSM!$B$2:$B$370=$D6),LSM!$F$2:$F$370,"")</f>
        <v>E</v>
      </c>
      <c r="I6" s="199" cm="1">
        <f t="array" ref="I6">_xlfn.XLOOKUP(1,(LSM!$A$2:$A$370=I$4)*(LSM!$T$2:$T$370=I$5)*(LSM!$B$2:$B$370=$D6),LSM!$L$2:$L$370,"")</f>
        <v>60.633299999999998</v>
      </c>
      <c r="J6" s="202" t="str" cm="1">
        <f t="array" ref="J6">_xlfn.XLOOKUP(1,(LSM!$A$2:$A$370=I$4)*(LSM!$T$2:$T$370=I$5)*(LSM!$B$2:$B$370=$D6),LSM!$M$2:$M$370,"")</f>
        <v>B</v>
      </c>
      <c r="K6" s="199" cm="1">
        <f t="array" ref="K6">_xlfn.XLOOKUP(1,(LSM!$A$2:$A$370=K$4)*(LSM!$T$2:$T$370=K$5)*(LSM!$B$2:$B$370=$D6),LSM!$G$2:$G$370,"")</f>
        <v>103.67</v>
      </c>
      <c r="L6" s="200" t="str" cm="1">
        <f t="array" ref="L6">_xlfn.XLOOKUP(1,(LSM!$A$2:$A$370=K$4)*(LSM!$T$2:$T$370=K$5)*(LSM!$B$2:$B$370=$D6),LSM!$H$2:$H$370,"")</f>
        <v>A</v>
      </c>
      <c r="M6" s="199" cm="1">
        <f t="array" ref="M6">_xlfn.XLOOKUP(1,(LSM!$A$2:$A$370=M$4)*(LSM!$T$2:$T$370=M$5)*(LSM!$B$2:$B$370=$D6),LSM!$I$2:$I$370,"")</f>
        <v>42.333300000000001</v>
      </c>
      <c r="N6" s="202" t="str" cm="1">
        <f t="array" ref="N6">_xlfn.XLOOKUP(1,(LSM!$A$2:$A$370=M$4)*(LSM!$T$2:$T$370=M$5)*(LSM!$B$2:$B$370=$D6),LSM!$J$2:$J$370,"")</f>
        <v>A-C</v>
      </c>
      <c r="O6" s="199" cm="1">
        <f t="array" ref="O6">_xlfn.XLOOKUP(1,(LSM!$A$2:$A$370=O$4)*(LSM!$T$2:$T$370=O$5)*(LSM!$B$2:$B$370=$D6),LSM!$K$2:$K$370,"")</f>
        <v>0</v>
      </c>
      <c r="P6" s="203" cm="1">
        <f t="array" ref="P6">_xlfn.XLOOKUP(1,(LSM!$A$2:$A$370=P$4)*(LSM!$T$2:$T$370=P$5)*(LSM!$B$2:$B$370=$D6),LSM!$N$2:$N$370,"")</f>
        <v>0</v>
      </c>
      <c r="Q6" s="200" cm="1">
        <f t="array" ref="Q6">_xlfn.XLOOKUP(1,(LSM!$A$2:$A$370=P$4)*(LSM!$T$2:$T$370=P$5)*(LSM!$B$2:$B$370=$D6),LSM!$O$2:$O$370,"")</f>
        <v>0</v>
      </c>
      <c r="R6" s="201" cm="1">
        <f t="array" ref="R6">_xlfn.XLOOKUP(1,(LSM!$A$2:$A$370=R$4)*(LSM!$T$2:$T$370=R$5)*(LSM!$B$2:$B$370=$D6),LSM!$P$2:$P$370,"")</f>
        <v>0</v>
      </c>
      <c r="S6" s="202" cm="1">
        <f t="array" ref="S6">_xlfn.XLOOKUP(1,(LSM!$A$2:$A$370=R$4)*(LSM!$T$2:$T$370=R$5)*(LSM!$B$2:$B$370=$D6),LSM!$Q$2:$Q$370,"")</f>
        <v>0</v>
      </c>
      <c r="T6" s="201" cm="1">
        <f t="array" ref="T6">_xlfn.XLOOKUP(1,(LSM!$A$2:$A$370=T$4)*(LSM!$T$2:$T$370=T$5)*(LSM!$B$2:$B$370=$D6),LSM!$R$2:$R$370,"")</f>
        <v>0</v>
      </c>
      <c r="U6" s="200" cm="1">
        <f t="array" ref="U6">_xlfn.XLOOKUP(1,(LSM!$A$2:$A$370=T$4)*(LSM!$T$2:$T$370=T$5)*(LSM!$B$2:$B$370=$D6),LSM!$S$2:$S$370,"")</f>
        <v>0</v>
      </c>
    </row>
    <row r="7" spans="1:21" ht="12.55" customHeight="1" x14ac:dyDescent="0.3">
      <c r="A7" s="31" t="str">
        <f t="shared" si="0"/>
        <v>Dyna-Gro D55VC86RIB</v>
      </c>
      <c r="B7" s="131" t="str">
        <f t="shared" si="1"/>
        <v>RR</v>
      </c>
      <c r="C7" s="131">
        <f t="shared" si="2"/>
        <v>0</v>
      </c>
      <c r="D7" s="273" t="s">
        <v>291</v>
      </c>
      <c r="E7" s="178" cm="1">
        <f t="array" ref="E7">_xlfn.XLOOKUP(1,(LSM!$A$2:$A$370=E$4)*(LSM!$T$2:$T$370=E$5)*(LSM!$B$2:$B$370=$D7),LSM!$C$2:$C$370,"")</f>
        <v>185.13</v>
      </c>
      <c r="F7" s="179" t="str" cm="1">
        <f t="array" ref="F7">_xlfn.XLOOKUP(1,(LSM!$A$2:$A$370=E$4)*(LSM!$T$2:$T$370=E$5)*(LSM!$B$2:$B$370=$D7),LSM!$D$2:$D$370,"")</f>
        <v>A</v>
      </c>
      <c r="G7" s="164" cm="1">
        <f t="array" ref="G7">_xlfn.XLOOKUP(1,(LSM!$A$2:$A$370=G$4)*(LSM!$T$2:$T$370=G$5)*(LSM!$B$2:$B$370=$D7),LSM!$E$2:$E$370,"")</f>
        <v>18.7</v>
      </c>
      <c r="H7" s="179" t="str" cm="1">
        <f t="array" ref="H7">_xlfn.XLOOKUP(1,(LSM!$A$2:$A$370=G$4)*(LSM!$T$2:$T$370=G$5)*(LSM!$B$2:$B$370=$D7),LSM!$F$2:$F$370,"")</f>
        <v>BC</v>
      </c>
      <c r="I7" s="178" cm="1">
        <f t="array" ref="I7">_xlfn.XLOOKUP(1,(LSM!$A$2:$A$370=I$4)*(LSM!$T$2:$T$370=I$5)*(LSM!$B$2:$B$370=$D7),LSM!$L$2:$L$370,"")</f>
        <v>58.6</v>
      </c>
      <c r="J7" s="167" t="str" cm="1">
        <f t="array" ref="J7">_xlfn.XLOOKUP(1,(LSM!$A$2:$A$370=I$4)*(LSM!$T$2:$T$370=I$5)*(LSM!$B$2:$B$370=$D7),LSM!$M$2:$M$370,"")</f>
        <v>DE</v>
      </c>
      <c r="K7" s="178" cm="1">
        <f t="array" ref="K7">_xlfn.XLOOKUP(1,(LSM!$A$2:$A$370=K$4)*(LSM!$T$2:$T$370=K$5)*(LSM!$B$2:$B$370=$D7),LSM!$G$2:$G$370,"")</f>
        <v>102.67</v>
      </c>
      <c r="L7" s="179" t="str" cm="1">
        <f t="array" ref="L7">_xlfn.XLOOKUP(1,(LSM!$A$2:$A$370=K$4)*(LSM!$T$2:$T$370=K$5)*(LSM!$B$2:$B$370=$D7),LSM!$H$2:$H$370,"")</f>
        <v>A</v>
      </c>
      <c r="M7" s="178" cm="1">
        <f t="array" ref="M7">_xlfn.XLOOKUP(1,(LSM!$A$2:$A$370=M$4)*(LSM!$T$2:$T$370=M$5)*(LSM!$B$2:$B$370=$D7),LSM!$I$2:$I$370,"")</f>
        <v>44.666699999999999</v>
      </c>
      <c r="N7" s="167" t="str" cm="1">
        <f t="array" ref="N7">_xlfn.XLOOKUP(1,(LSM!$A$2:$A$370=M$4)*(LSM!$T$2:$T$370=M$5)*(LSM!$B$2:$B$370=$D7),LSM!$J$2:$J$370,"")</f>
        <v>AB</v>
      </c>
      <c r="O7" s="178" cm="1">
        <f t="array" ref="O7">_xlfn.XLOOKUP(1,(LSM!$A$2:$A$370=O$4)*(LSM!$T$2:$T$370=O$5)*(LSM!$B$2:$B$370=$D7),LSM!$K$2:$K$370,"")</f>
        <v>0</v>
      </c>
      <c r="P7" s="253" cm="1">
        <f t="array" ref="P7">_xlfn.XLOOKUP(1,(LSM!$A$2:$A$370=P$4)*(LSM!$T$2:$T$370=P$5)*(LSM!$B$2:$B$370=$D7),LSM!$N$2:$N$370,"")</f>
        <v>0</v>
      </c>
      <c r="Q7" s="179" cm="1">
        <f t="array" ref="Q7">_xlfn.XLOOKUP(1,(LSM!$A$2:$A$370=P$4)*(LSM!$T$2:$T$370=P$5)*(LSM!$B$2:$B$370=$D7),LSM!$O$2:$O$370,"")</f>
        <v>0</v>
      </c>
      <c r="R7" s="164" cm="1">
        <f t="array" ref="R7">_xlfn.XLOOKUP(1,(LSM!$A$2:$A$370=R$4)*(LSM!$T$2:$T$370=R$5)*(LSM!$B$2:$B$370=$D7),LSM!$P$2:$P$370,"")</f>
        <v>0</v>
      </c>
      <c r="S7" s="167" cm="1">
        <f t="array" ref="S7">_xlfn.XLOOKUP(1,(LSM!$A$2:$A$370=R$4)*(LSM!$T$2:$T$370=R$5)*(LSM!$B$2:$B$370=$D7),LSM!$Q$2:$Q$370,"")</f>
        <v>0</v>
      </c>
      <c r="T7" s="164" cm="1">
        <f t="array" ref="T7">_xlfn.XLOOKUP(1,(LSM!$A$2:$A$370=T$4)*(LSM!$T$2:$T$370=T$5)*(LSM!$B$2:$B$370=$D7),LSM!$R$2:$R$370,"")</f>
        <v>0</v>
      </c>
      <c r="U7" s="179" cm="1">
        <f t="array" ref="U7">_xlfn.XLOOKUP(1,(LSM!$A$2:$A$370=T$4)*(LSM!$T$2:$T$370=T$5)*(LSM!$B$2:$B$370=$D7),LSM!$S$2:$S$370,"")</f>
        <v>0</v>
      </c>
    </row>
    <row r="8" spans="1:21" x14ac:dyDescent="0.3">
      <c r="A8" s="101" t="str">
        <f t="shared" si="0"/>
        <v>Dyna-Gro D54TC77</v>
      </c>
      <c r="B8" s="132" t="str">
        <f t="shared" si="1"/>
        <v>RR</v>
      </c>
      <c r="C8" s="132">
        <f t="shared" si="2"/>
        <v>0</v>
      </c>
      <c r="D8" s="273" t="s">
        <v>290</v>
      </c>
      <c r="E8" s="176" cm="1">
        <f t="array" ref="E8">_xlfn.XLOOKUP(1,(LSM!$A$2:$A$370=E$4)*(LSM!$T$2:$T$370=E$5)*(LSM!$B$2:$B$370=$D8),LSM!$C$2:$C$370,"")</f>
        <v>181.44</v>
      </c>
      <c r="F8" s="177" t="str" cm="1">
        <f t="array" ref="F8">_xlfn.XLOOKUP(1,(LSM!$A$2:$A$370=E$4)*(LSM!$T$2:$T$370=E$5)*(LSM!$B$2:$B$370=$D8),LSM!$D$2:$D$370,"")</f>
        <v>A</v>
      </c>
      <c r="G8" s="163" cm="1">
        <f t="array" ref="G8">_xlfn.XLOOKUP(1,(LSM!$A$2:$A$370=G$4)*(LSM!$T$2:$T$370=G$5)*(LSM!$B$2:$B$370=$D8),LSM!$E$2:$E$370,"")</f>
        <v>17.966699999999999</v>
      </c>
      <c r="H8" s="177" t="str" cm="1">
        <f t="array" ref="H8">_xlfn.XLOOKUP(1,(LSM!$A$2:$A$370=G$4)*(LSM!$T$2:$T$370=G$5)*(LSM!$B$2:$B$370=$D8),LSM!$F$2:$F$370,"")</f>
        <v>C-E</v>
      </c>
      <c r="I8" s="176" cm="1">
        <f t="array" ref="I8">_xlfn.XLOOKUP(1,(LSM!$A$2:$A$370=I$4)*(LSM!$T$2:$T$370=I$5)*(LSM!$B$2:$B$370=$D8),LSM!$L$2:$L$370,"")</f>
        <v>60.333300000000001</v>
      </c>
      <c r="J8" s="56" t="str" cm="1">
        <f t="array" ref="J8">_xlfn.XLOOKUP(1,(LSM!$A$2:$A$370=I$4)*(LSM!$T$2:$T$370=I$5)*(LSM!$B$2:$B$370=$D8),LSM!$M$2:$M$370,"")</f>
        <v>BC</v>
      </c>
      <c r="K8" s="176" cm="1">
        <f t="array" ref="K8">_xlfn.XLOOKUP(1,(LSM!$A$2:$A$370=K$4)*(LSM!$T$2:$T$370=K$5)*(LSM!$B$2:$B$370=$D8),LSM!$G$2:$G$370,"")</f>
        <v>100.33</v>
      </c>
      <c r="L8" s="177" t="str" cm="1">
        <f t="array" ref="L8">_xlfn.XLOOKUP(1,(LSM!$A$2:$A$370=K$4)*(LSM!$T$2:$T$370=K$5)*(LSM!$B$2:$B$370=$D8),LSM!$H$2:$H$370,"")</f>
        <v>A</v>
      </c>
      <c r="M8" s="176" cm="1">
        <f t="array" ref="M8">_xlfn.XLOOKUP(1,(LSM!$A$2:$A$370=M$4)*(LSM!$T$2:$T$370=M$5)*(LSM!$B$2:$B$370=$D8),LSM!$I$2:$I$370,"")</f>
        <v>38.666699999999999</v>
      </c>
      <c r="N8" s="56" t="str" cm="1">
        <f t="array" ref="N8">_xlfn.XLOOKUP(1,(LSM!$A$2:$A$370=M$4)*(LSM!$T$2:$T$370=M$5)*(LSM!$B$2:$B$370=$D8),LSM!$J$2:$J$370,"")</f>
        <v>C</v>
      </c>
      <c r="O8" s="176" cm="1">
        <f t="array" ref="O8">_xlfn.XLOOKUP(1,(LSM!$A$2:$A$370=O$4)*(LSM!$T$2:$T$370=O$5)*(LSM!$B$2:$B$370=$D8),LSM!$K$2:$K$370,"")</f>
        <v>0</v>
      </c>
      <c r="P8" s="252" cm="1">
        <f t="array" ref="P8">_xlfn.XLOOKUP(1,(LSM!$A$2:$A$370=P$4)*(LSM!$T$2:$T$370=P$5)*(LSM!$B$2:$B$370=$D8),LSM!$N$2:$N$370,"")</f>
        <v>0</v>
      </c>
      <c r="Q8" s="177" cm="1">
        <f t="array" ref="Q8">_xlfn.XLOOKUP(1,(LSM!$A$2:$A$370=P$4)*(LSM!$T$2:$T$370=P$5)*(LSM!$B$2:$B$370=$D8),LSM!$O$2:$O$370,"")</f>
        <v>0</v>
      </c>
      <c r="R8" s="163" cm="1">
        <f t="array" ref="R8">_xlfn.XLOOKUP(1,(LSM!$A$2:$A$370=R$4)*(LSM!$T$2:$T$370=R$5)*(LSM!$B$2:$B$370=$D8),LSM!$P$2:$P$370,"")</f>
        <v>0</v>
      </c>
      <c r="S8" s="56" cm="1">
        <f t="array" ref="S8">_xlfn.XLOOKUP(1,(LSM!$A$2:$A$370=R$4)*(LSM!$T$2:$T$370=R$5)*(LSM!$B$2:$B$370=$D8),LSM!$Q$2:$Q$370,"")</f>
        <v>0</v>
      </c>
      <c r="T8" s="163" cm="1">
        <f t="array" ref="T8">_xlfn.XLOOKUP(1,(LSM!$A$2:$A$370=T$4)*(LSM!$T$2:$T$370=T$5)*(LSM!$B$2:$B$370=$D8),LSM!$R$2:$R$370,"")</f>
        <v>0</v>
      </c>
      <c r="U8" s="177" cm="1">
        <f t="array" ref="U8">_xlfn.XLOOKUP(1,(LSM!$A$2:$A$370=T$4)*(LSM!$T$2:$T$370=T$5)*(LSM!$B$2:$B$370=$D8),LSM!$S$2:$S$370,"")</f>
        <v>0</v>
      </c>
    </row>
    <row r="9" spans="1:21" x14ac:dyDescent="0.3">
      <c r="A9" s="31" t="str">
        <f t="shared" si="0"/>
        <v>Gateway 4914TRE</v>
      </c>
      <c r="B9" s="131" t="str">
        <f t="shared" si="1"/>
        <v>RR</v>
      </c>
      <c r="C9" s="131" t="str">
        <f t="shared" si="2"/>
        <v>TRE</v>
      </c>
      <c r="D9" s="273" t="s">
        <v>292</v>
      </c>
      <c r="E9" s="176" cm="1">
        <f t="array" ref="E9">_xlfn.XLOOKUP(1,(LSM!$A$2:$A$370=E$4)*(LSM!$T$2:$T$370=E$5)*(LSM!$B$2:$B$370=$D9),LSM!$C$2:$C$370,"")</f>
        <v>179.89</v>
      </c>
      <c r="F9" s="177" t="str" cm="1">
        <f t="array" ref="F9">_xlfn.XLOOKUP(1,(LSM!$A$2:$A$370=E$4)*(LSM!$T$2:$T$370=E$5)*(LSM!$B$2:$B$370=$D9),LSM!$D$2:$D$370,"")</f>
        <v>A</v>
      </c>
      <c r="G9" s="163" cm="1">
        <f t="array" ref="G9">_xlfn.XLOOKUP(1,(LSM!$A$2:$A$370=G$4)*(LSM!$T$2:$T$370=G$5)*(LSM!$B$2:$B$370=$D9),LSM!$E$2:$E$370,"")</f>
        <v>19.566700000000001</v>
      </c>
      <c r="H9" s="177" t="str" cm="1">
        <f t="array" ref="H9">_xlfn.XLOOKUP(1,(LSM!$A$2:$A$370=G$4)*(LSM!$T$2:$T$370=G$5)*(LSM!$B$2:$B$370=$D9),LSM!$F$2:$F$370,"")</f>
        <v>AB</v>
      </c>
      <c r="I9" s="176" cm="1">
        <f t="array" ref="I9">_xlfn.XLOOKUP(1,(LSM!$A$2:$A$370=I$4)*(LSM!$T$2:$T$370=I$5)*(LSM!$B$2:$B$370=$D9),LSM!$L$2:$L$370,"")</f>
        <v>58.133299999999998</v>
      </c>
      <c r="J9" s="56" t="str" cm="1">
        <f t="array" ref="J9">_xlfn.XLOOKUP(1,(LSM!$A$2:$A$370=I$4)*(LSM!$T$2:$T$370=I$5)*(LSM!$B$2:$B$370=$D9),LSM!$M$2:$M$370,"")</f>
        <v>E</v>
      </c>
      <c r="K9" s="176" cm="1">
        <f t="array" ref="K9">_xlfn.XLOOKUP(1,(LSM!$A$2:$A$370=K$4)*(LSM!$T$2:$T$370=K$5)*(LSM!$B$2:$B$370=$D9),LSM!$G$2:$G$370,"")</f>
        <v>100.33</v>
      </c>
      <c r="L9" s="177" t="str" cm="1">
        <f t="array" ref="L9">_xlfn.XLOOKUP(1,(LSM!$A$2:$A$370=K$4)*(LSM!$T$2:$T$370=K$5)*(LSM!$B$2:$B$370=$D9),LSM!$H$2:$H$370,"")</f>
        <v>A</v>
      </c>
      <c r="M9" s="176" cm="1">
        <f t="array" ref="M9">_xlfn.XLOOKUP(1,(LSM!$A$2:$A$370=M$4)*(LSM!$T$2:$T$370=M$5)*(LSM!$B$2:$B$370=$D9),LSM!$I$2:$I$370,"")</f>
        <v>38.666699999999999</v>
      </c>
      <c r="N9" s="56" t="str" cm="1">
        <f t="array" ref="N9">_xlfn.XLOOKUP(1,(LSM!$A$2:$A$370=M$4)*(LSM!$T$2:$T$370=M$5)*(LSM!$B$2:$B$370=$D9),LSM!$J$2:$J$370,"")</f>
        <v>C</v>
      </c>
      <c r="O9" s="176" cm="1">
        <f t="array" ref="O9">_xlfn.XLOOKUP(1,(LSM!$A$2:$A$370=O$4)*(LSM!$T$2:$T$370=O$5)*(LSM!$B$2:$B$370=$D9),LSM!$K$2:$K$370,"")</f>
        <v>0</v>
      </c>
      <c r="P9" s="252" cm="1">
        <f t="array" ref="P9">_xlfn.XLOOKUP(1,(LSM!$A$2:$A$370=P$4)*(LSM!$T$2:$T$370=P$5)*(LSM!$B$2:$B$370=$D9),LSM!$N$2:$N$370,"")</f>
        <v>0</v>
      </c>
      <c r="Q9" s="177" cm="1">
        <f t="array" ref="Q9">_xlfn.XLOOKUP(1,(LSM!$A$2:$A$370=P$4)*(LSM!$T$2:$T$370=P$5)*(LSM!$B$2:$B$370=$D9),LSM!$O$2:$O$370,"")</f>
        <v>0</v>
      </c>
      <c r="R9" s="163" cm="1">
        <f t="array" ref="R9">_xlfn.XLOOKUP(1,(LSM!$A$2:$A$370=R$4)*(LSM!$T$2:$T$370=R$5)*(LSM!$B$2:$B$370=$D9),LSM!$P$2:$P$370,"")</f>
        <v>0</v>
      </c>
      <c r="S9" s="56" cm="1">
        <f t="array" ref="S9">_xlfn.XLOOKUP(1,(LSM!$A$2:$A$370=R$4)*(LSM!$T$2:$T$370=R$5)*(LSM!$B$2:$B$370=$D9),LSM!$Q$2:$Q$370,"")</f>
        <v>0</v>
      </c>
      <c r="T9" s="163" cm="1">
        <f t="array" ref="T9">_xlfn.XLOOKUP(1,(LSM!$A$2:$A$370=T$4)*(LSM!$T$2:$T$370=T$5)*(LSM!$B$2:$B$370=$D9),LSM!$R$2:$R$370,"")</f>
        <v>0</v>
      </c>
      <c r="U9" s="177" cm="1">
        <f t="array" ref="U9">_xlfn.XLOOKUP(1,(LSM!$A$2:$A$370=T$4)*(LSM!$T$2:$T$370=T$5)*(LSM!$B$2:$B$370=$D9),LSM!$S$2:$S$370,"")</f>
        <v>0</v>
      </c>
    </row>
    <row r="10" spans="1:21" x14ac:dyDescent="0.3">
      <c r="A10" s="31" t="str">
        <f t="shared" si="0"/>
        <v>Dekalb DKC 114-99</v>
      </c>
      <c r="B10" s="131" t="str">
        <f t="shared" si="1"/>
        <v>RR</v>
      </c>
      <c r="C10" s="131" t="str">
        <f t="shared" si="2"/>
        <v>VT4P</v>
      </c>
      <c r="D10" s="273" t="s">
        <v>198</v>
      </c>
      <c r="E10" s="178" cm="1">
        <f t="array" ref="E10">_xlfn.XLOOKUP(1,(LSM!$A$2:$A$370=E$4)*(LSM!$T$2:$T$370=E$5)*(LSM!$B$2:$B$370=$D10),LSM!$C$2:$C$370,"")</f>
        <v>178.93</v>
      </c>
      <c r="F10" s="179" t="str" cm="1">
        <f t="array" ref="F10">_xlfn.XLOOKUP(1,(LSM!$A$2:$A$370=E$4)*(LSM!$T$2:$T$370=E$5)*(LSM!$B$2:$B$370=$D10),LSM!$D$2:$D$370,"")</f>
        <v>A</v>
      </c>
      <c r="G10" s="164" cm="1">
        <f t="array" ref="G10">_xlfn.XLOOKUP(1,(LSM!$A$2:$A$370=G$4)*(LSM!$T$2:$T$370=G$5)*(LSM!$B$2:$B$370=$D10),LSM!$E$2:$E$370,"")</f>
        <v>19.102499999999999</v>
      </c>
      <c r="H10" s="179" t="str" cm="1">
        <f t="array" ref="H10">_xlfn.XLOOKUP(1,(LSM!$A$2:$A$370=G$4)*(LSM!$T$2:$T$370=G$5)*(LSM!$B$2:$B$370=$D10),LSM!$F$2:$F$370,"")</f>
        <v>A-C</v>
      </c>
      <c r="I10" s="178" cm="1">
        <f t="array" ref="I10">_xlfn.XLOOKUP(1,(LSM!$A$2:$A$370=I$4)*(LSM!$T$2:$T$370=I$5)*(LSM!$B$2:$B$370=$D10),LSM!$L$2:$L$370,"")</f>
        <v>59.951500000000003</v>
      </c>
      <c r="J10" s="167" t="str" cm="1">
        <f t="array" ref="J10">_xlfn.XLOOKUP(1,(LSM!$A$2:$A$370=I$4)*(LSM!$T$2:$T$370=I$5)*(LSM!$B$2:$B$370=$D10),LSM!$M$2:$M$370,"")</f>
        <v>B-D</v>
      </c>
      <c r="K10" s="178" cm="1">
        <f t="array" ref="K10">_xlfn.XLOOKUP(1,(LSM!$A$2:$A$370=K$4)*(LSM!$T$2:$T$370=K$5)*(LSM!$B$2:$B$370=$D10),LSM!$G$2:$G$370,"")</f>
        <v>98</v>
      </c>
      <c r="L10" s="179" t="str" cm="1">
        <f t="array" ref="L10">_xlfn.XLOOKUP(1,(LSM!$A$2:$A$370=K$4)*(LSM!$T$2:$T$370=K$5)*(LSM!$B$2:$B$370=$D10),LSM!$H$2:$H$370,"")</f>
        <v>A</v>
      </c>
      <c r="M10" s="178" cm="1">
        <f t="array" ref="M10">_xlfn.XLOOKUP(1,(LSM!$A$2:$A$370=M$4)*(LSM!$T$2:$T$370=M$5)*(LSM!$B$2:$B$370=$D10),LSM!$I$2:$I$370,"")</f>
        <v>44.666699999999999</v>
      </c>
      <c r="N10" s="167" t="str" cm="1">
        <f t="array" ref="N10">_xlfn.XLOOKUP(1,(LSM!$A$2:$A$370=M$4)*(LSM!$T$2:$T$370=M$5)*(LSM!$B$2:$B$370=$D10),LSM!$J$2:$J$370,"")</f>
        <v>AB</v>
      </c>
      <c r="O10" s="178" cm="1">
        <f t="array" ref="O10">_xlfn.XLOOKUP(1,(LSM!$A$2:$A$370=O$4)*(LSM!$T$2:$T$370=O$5)*(LSM!$B$2:$B$370=$D10),LSM!$K$2:$K$370,"")</f>
        <v>0</v>
      </c>
      <c r="P10" s="253" cm="1">
        <f t="array" ref="P10">_xlfn.XLOOKUP(1,(LSM!$A$2:$A$370=P$4)*(LSM!$T$2:$T$370=P$5)*(LSM!$B$2:$B$370=$D10),LSM!$N$2:$N$370,"")</f>
        <v>0</v>
      </c>
      <c r="Q10" s="179" cm="1">
        <f t="array" ref="Q10">_xlfn.XLOOKUP(1,(LSM!$A$2:$A$370=P$4)*(LSM!$T$2:$T$370=P$5)*(LSM!$B$2:$B$370=$D10),LSM!$O$2:$O$370,"")</f>
        <v>0</v>
      </c>
      <c r="R10" s="164" cm="1">
        <f t="array" ref="R10">_xlfn.XLOOKUP(1,(LSM!$A$2:$A$370=R$4)*(LSM!$T$2:$T$370=R$5)*(LSM!$B$2:$B$370=$D10),LSM!$P$2:$P$370,"")</f>
        <v>0</v>
      </c>
      <c r="S10" s="167" cm="1">
        <f t="array" ref="S10">_xlfn.XLOOKUP(1,(LSM!$A$2:$A$370=R$4)*(LSM!$T$2:$T$370=R$5)*(LSM!$B$2:$B$370=$D10),LSM!$Q$2:$Q$370,"")</f>
        <v>0</v>
      </c>
      <c r="T10" s="164" cm="1">
        <f t="array" ref="T10">_xlfn.XLOOKUP(1,(LSM!$A$2:$A$370=T$4)*(LSM!$T$2:$T$370=T$5)*(LSM!$B$2:$B$370=$D10),LSM!$R$2:$R$370,"")</f>
        <v>0</v>
      </c>
      <c r="U10" s="179" cm="1">
        <f t="array" ref="U10">_xlfn.XLOOKUP(1,(LSM!$A$2:$A$370=T$4)*(LSM!$T$2:$T$370=T$5)*(LSM!$B$2:$B$370=$D10),LSM!$S$2:$S$370,"")</f>
        <v>0</v>
      </c>
    </row>
    <row r="11" spans="1:21" x14ac:dyDescent="0.3">
      <c r="A11" s="31" t="str">
        <f t="shared" si="0"/>
        <v>Pioneer P16647PWE</v>
      </c>
      <c r="B11" s="131" t="str">
        <f t="shared" si="1"/>
        <v>RR, LL, ENL, FOP</v>
      </c>
      <c r="C11" s="131" t="str">
        <f t="shared" si="2"/>
        <v>VT2P, HX1</v>
      </c>
      <c r="D11" s="273" t="s">
        <v>294</v>
      </c>
      <c r="E11" s="176" cm="1">
        <f t="array" ref="E11">_xlfn.XLOOKUP(1,(LSM!$A$2:$A$370=E$4)*(LSM!$T$2:$T$370=E$5)*(LSM!$B$2:$B$370=$D11),LSM!$C$2:$C$370,"")</f>
        <v>175.6</v>
      </c>
      <c r="F11" s="177" t="str" cm="1">
        <f t="array" ref="F11">_xlfn.XLOOKUP(1,(LSM!$A$2:$A$370=E$4)*(LSM!$T$2:$T$370=E$5)*(LSM!$B$2:$B$370=$D11),LSM!$D$2:$D$370,"")</f>
        <v>A</v>
      </c>
      <c r="G11" s="163" cm="1">
        <f t="array" ref="G11">_xlfn.XLOOKUP(1,(LSM!$A$2:$A$370=G$4)*(LSM!$T$2:$T$370=G$5)*(LSM!$B$2:$B$370=$D11),LSM!$E$2:$E$370,"")</f>
        <v>17.166699999999999</v>
      </c>
      <c r="H11" s="177" t="str" cm="1">
        <f t="array" ref="H11">_xlfn.XLOOKUP(1,(LSM!$A$2:$A$370=G$4)*(LSM!$T$2:$T$370=G$5)*(LSM!$B$2:$B$370=$D11),LSM!$F$2:$F$370,"")</f>
        <v>DE</v>
      </c>
      <c r="I11" s="176" cm="1">
        <f t="array" ref="I11">_xlfn.XLOOKUP(1,(LSM!$A$2:$A$370=I$4)*(LSM!$T$2:$T$370=I$5)*(LSM!$B$2:$B$370=$D11),LSM!$L$2:$L$370,"")</f>
        <v>62.2</v>
      </c>
      <c r="J11" s="56" t="str" cm="1">
        <f t="array" ref="J11">_xlfn.XLOOKUP(1,(LSM!$A$2:$A$370=I$4)*(LSM!$T$2:$T$370=I$5)*(LSM!$B$2:$B$370=$D11),LSM!$M$2:$M$370,"")</f>
        <v>A</v>
      </c>
      <c r="K11" s="176" cm="1">
        <f t="array" ref="K11">_xlfn.XLOOKUP(1,(LSM!$A$2:$A$370=K$4)*(LSM!$T$2:$T$370=K$5)*(LSM!$B$2:$B$370=$D11),LSM!$G$2:$G$370,"")</f>
        <v>105.67</v>
      </c>
      <c r="L11" s="177" t="str" cm="1">
        <f t="array" ref="L11">_xlfn.XLOOKUP(1,(LSM!$A$2:$A$370=K$4)*(LSM!$T$2:$T$370=K$5)*(LSM!$B$2:$B$370=$D11),LSM!$H$2:$H$370,"")</f>
        <v>A</v>
      </c>
      <c r="M11" s="176" cm="1">
        <f t="array" ref="M11">_xlfn.XLOOKUP(1,(LSM!$A$2:$A$370=M$4)*(LSM!$T$2:$T$370=M$5)*(LSM!$B$2:$B$370=$D11),LSM!$I$2:$I$370,"")</f>
        <v>46</v>
      </c>
      <c r="N11" s="56" t="str" cm="1">
        <f t="array" ref="N11">_xlfn.XLOOKUP(1,(LSM!$A$2:$A$370=M$4)*(LSM!$T$2:$T$370=M$5)*(LSM!$B$2:$B$370=$D11),LSM!$J$2:$J$370,"")</f>
        <v>A</v>
      </c>
      <c r="O11" s="176" cm="1">
        <f t="array" ref="O11">_xlfn.XLOOKUP(1,(LSM!$A$2:$A$370=O$4)*(LSM!$T$2:$T$370=O$5)*(LSM!$B$2:$B$370=$D11),LSM!$K$2:$K$370,"")</f>
        <v>0</v>
      </c>
      <c r="P11" s="252" cm="1">
        <f t="array" ref="P11">_xlfn.XLOOKUP(1,(LSM!$A$2:$A$370=P$4)*(LSM!$T$2:$T$370=P$5)*(LSM!$B$2:$B$370=$D11),LSM!$N$2:$N$370,"")</f>
        <v>0</v>
      </c>
      <c r="Q11" s="177" cm="1">
        <f t="array" ref="Q11">_xlfn.XLOOKUP(1,(LSM!$A$2:$A$370=P$4)*(LSM!$T$2:$T$370=P$5)*(LSM!$B$2:$B$370=$D11),LSM!$O$2:$O$370,"")</f>
        <v>0</v>
      </c>
      <c r="R11" s="163" cm="1">
        <f t="array" ref="R11">_xlfn.XLOOKUP(1,(LSM!$A$2:$A$370=R$4)*(LSM!$T$2:$T$370=R$5)*(LSM!$B$2:$B$370=$D11),LSM!$P$2:$P$370,"")</f>
        <v>0</v>
      </c>
      <c r="S11" s="56" cm="1">
        <f t="array" ref="S11">_xlfn.XLOOKUP(1,(LSM!$A$2:$A$370=R$4)*(LSM!$T$2:$T$370=R$5)*(LSM!$B$2:$B$370=$D11),LSM!$Q$2:$Q$370,"")</f>
        <v>0</v>
      </c>
      <c r="T11" s="163" cm="1">
        <f t="array" ref="T11">_xlfn.XLOOKUP(1,(LSM!$A$2:$A$370=T$4)*(LSM!$T$2:$T$370=T$5)*(LSM!$B$2:$B$370=$D11),LSM!$R$2:$R$370,"")</f>
        <v>0</v>
      </c>
      <c r="U11" s="177" cm="1">
        <f t="array" ref="U11">_xlfn.XLOOKUP(1,(LSM!$A$2:$A$370=T$4)*(LSM!$T$2:$T$370=T$5)*(LSM!$B$2:$B$370=$D11),LSM!$S$2:$S$370,"")</f>
        <v>0</v>
      </c>
    </row>
    <row r="12" spans="1:21" x14ac:dyDescent="0.3">
      <c r="A12" s="31" t="str">
        <f t="shared" si="0"/>
        <v>Revere 116-P44</v>
      </c>
      <c r="B12" s="131" t="str">
        <f t="shared" si="1"/>
        <v>RR</v>
      </c>
      <c r="C12" s="131" t="str">
        <f t="shared" si="2"/>
        <v>VT2P</v>
      </c>
      <c r="D12" s="273" t="s">
        <v>295</v>
      </c>
      <c r="E12" s="178" cm="1">
        <f t="array" ref="E12">_xlfn.XLOOKUP(1,(LSM!$A$2:$A$370=E$4)*(LSM!$T$2:$T$370=E$5)*(LSM!$B$2:$B$370=$D12),LSM!$C$2:$C$370,"")</f>
        <v>169.95</v>
      </c>
      <c r="F12" s="179" t="str" cm="1">
        <f t="array" ref="F12">_xlfn.XLOOKUP(1,(LSM!$A$2:$A$370=E$4)*(LSM!$T$2:$T$370=E$5)*(LSM!$B$2:$B$370=$D12),LSM!$D$2:$D$370,"")</f>
        <v>A</v>
      </c>
      <c r="G12" s="164" cm="1">
        <f t="array" ref="G12">_xlfn.XLOOKUP(1,(LSM!$A$2:$A$370=G$4)*(LSM!$T$2:$T$370=G$5)*(LSM!$B$2:$B$370=$D12),LSM!$E$2:$E$370,"")</f>
        <v>20.133299999999998</v>
      </c>
      <c r="H12" s="179" t="str" cm="1">
        <f t="array" ref="H12">_xlfn.XLOOKUP(1,(LSM!$A$2:$A$370=G$4)*(LSM!$T$2:$T$370=G$5)*(LSM!$B$2:$B$370=$D12),LSM!$F$2:$F$370,"")</f>
        <v>A</v>
      </c>
      <c r="I12" s="178" cm="1">
        <f t="array" ref="I12">_xlfn.XLOOKUP(1,(LSM!$A$2:$A$370=I$4)*(LSM!$T$2:$T$370=I$5)*(LSM!$B$2:$B$370=$D12),LSM!$L$2:$L$370,"")</f>
        <v>59.533299999999997</v>
      </c>
      <c r="J12" s="167" t="str" cm="1">
        <f t="array" ref="J12">_xlfn.XLOOKUP(1,(LSM!$A$2:$A$370=I$4)*(LSM!$T$2:$T$370=I$5)*(LSM!$B$2:$B$370=$D12),LSM!$M$2:$M$370,"")</f>
        <v>B-E</v>
      </c>
      <c r="K12" s="178" cm="1">
        <f t="array" ref="K12">_xlfn.XLOOKUP(1,(LSM!$A$2:$A$370=K$4)*(LSM!$T$2:$T$370=K$5)*(LSM!$B$2:$B$370=$D12),LSM!$G$2:$G$370,"")</f>
        <v>100</v>
      </c>
      <c r="L12" s="179" t="str" cm="1">
        <f t="array" ref="L12">_xlfn.XLOOKUP(1,(LSM!$A$2:$A$370=K$4)*(LSM!$T$2:$T$370=K$5)*(LSM!$B$2:$B$370=$D12),LSM!$H$2:$H$370,"")</f>
        <v>A</v>
      </c>
      <c r="M12" s="178" cm="1">
        <f t="array" ref="M12">_xlfn.XLOOKUP(1,(LSM!$A$2:$A$370=M$4)*(LSM!$T$2:$T$370=M$5)*(LSM!$B$2:$B$370=$D12),LSM!$I$2:$I$370,"")</f>
        <v>43.333300000000001</v>
      </c>
      <c r="N12" s="167" t="str" cm="1">
        <f t="array" ref="N12">_xlfn.XLOOKUP(1,(LSM!$A$2:$A$370=M$4)*(LSM!$T$2:$T$370=M$5)*(LSM!$B$2:$B$370=$D12),LSM!$J$2:$J$370,"")</f>
        <v>A-C</v>
      </c>
      <c r="O12" s="178" cm="1">
        <f t="array" ref="O12">_xlfn.XLOOKUP(1,(LSM!$A$2:$A$370=O$4)*(LSM!$T$2:$T$370=O$5)*(LSM!$B$2:$B$370=$D12),LSM!$K$2:$K$370,"")</f>
        <v>0</v>
      </c>
      <c r="P12" s="253" cm="1">
        <f t="array" ref="P12">_xlfn.XLOOKUP(1,(LSM!$A$2:$A$370=P$4)*(LSM!$T$2:$T$370=P$5)*(LSM!$B$2:$B$370=$D12),LSM!$N$2:$N$370,"")</f>
        <v>0</v>
      </c>
      <c r="Q12" s="179" cm="1">
        <f t="array" ref="Q12">_xlfn.XLOOKUP(1,(LSM!$A$2:$A$370=P$4)*(LSM!$T$2:$T$370=P$5)*(LSM!$B$2:$B$370=$D12),LSM!$O$2:$O$370,"")</f>
        <v>0</v>
      </c>
      <c r="R12" s="164" cm="1">
        <f t="array" ref="R12">_xlfn.XLOOKUP(1,(LSM!$A$2:$A$370=R$4)*(LSM!$T$2:$T$370=R$5)*(LSM!$B$2:$B$370=$D12),LSM!$P$2:$P$370,"")</f>
        <v>0</v>
      </c>
      <c r="S12" s="167" cm="1">
        <f t="array" ref="S12">_xlfn.XLOOKUP(1,(LSM!$A$2:$A$370=R$4)*(LSM!$T$2:$T$370=R$5)*(LSM!$B$2:$B$370=$D12),LSM!$Q$2:$Q$370,"")</f>
        <v>0</v>
      </c>
      <c r="T12" s="164" cm="1">
        <f t="array" ref="T12">_xlfn.XLOOKUP(1,(LSM!$A$2:$A$370=T$4)*(LSM!$T$2:$T$370=T$5)*(LSM!$B$2:$B$370=$D12),LSM!$R$2:$R$370,"")</f>
        <v>0</v>
      </c>
      <c r="U12" s="179" cm="1">
        <f t="array" ref="U12">_xlfn.XLOOKUP(1,(LSM!$A$2:$A$370=T$4)*(LSM!$T$2:$T$370=T$5)*(LSM!$B$2:$B$370=$D12),LSM!$S$2:$S$370,"")</f>
        <v>0</v>
      </c>
    </row>
    <row r="13" spans="1:21" x14ac:dyDescent="0.3">
      <c r="A13" s="31" t="str">
        <f t="shared" si="0"/>
        <v>Innvictis A1414T</v>
      </c>
      <c r="B13" s="131" t="str">
        <f t="shared" si="1"/>
        <v>RR</v>
      </c>
      <c r="C13" s="131" t="str">
        <f t="shared" si="2"/>
        <v>TRE</v>
      </c>
      <c r="D13" s="273" t="s">
        <v>199</v>
      </c>
      <c r="E13" s="178" cm="1">
        <f t="array" ref="E13">_xlfn.XLOOKUP(1,(LSM!$A$2:$A$370=E$4)*(LSM!$T$2:$T$370=E$5)*(LSM!$B$2:$B$370=$D13),LSM!$C$2:$C$370,"")</f>
        <v>169.85</v>
      </c>
      <c r="F13" s="179" t="str" cm="1">
        <f t="array" ref="F13">_xlfn.XLOOKUP(1,(LSM!$A$2:$A$370=E$4)*(LSM!$T$2:$T$370=E$5)*(LSM!$B$2:$B$370=$D13),LSM!$D$2:$D$370,"")</f>
        <v>A</v>
      </c>
      <c r="G13" s="164" cm="1">
        <f t="array" ref="G13">_xlfn.XLOOKUP(1,(LSM!$A$2:$A$370=G$4)*(LSM!$T$2:$T$370=G$5)*(LSM!$B$2:$B$370=$D13),LSM!$E$2:$E$370,"")</f>
        <v>17.7333</v>
      </c>
      <c r="H13" s="179" t="str" cm="1">
        <f t="array" ref="H13">_xlfn.XLOOKUP(1,(LSM!$A$2:$A$370=G$4)*(LSM!$T$2:$T$370=G$5)*(LSM!$B$2:$B$370=$D13),LSM!$F$2:$F$370,"")</f>
        <v>C-E</v>
      </c>
      <c r="I13" s="178" cm="1">
        <f t="array" ref="I13">_xlfn.XLOOKUP(1,(LSM!$A$2:$A$370=I$4)*(LSM!$T$2:$T$370=I$5)*(LSM!$B$2:$B$370=$D13),LSM!$L$2:$L$370,"")</f>
        <v>59.066699999999997</v>
      </c>
      <c r="J13" s="167" t="str" cm="1">
        <f t="array" ref="J13">_xlfn.XLOOKUP(1,(LSM!$A$2:$A$370=I$4)*(LSM!$T$2:$T$370=I$5)*(LSM!$B$2:$B$370=$D13),LSM!$M$2:$M$370,"")</f>
        <v>C-E</v>
      </c>
      <c r="K13" s="178" cm="1">
        <f t="array" ref="K13">_xlfn.XLOOKUP(1,(LSM!$A$2:$A$370=K$4)*(LSM!$T$2:$T$370=K$5)*(LSM!$B$2:$B$370=$D13),LSM!$G$2:$G$370,"")</f>
        <v>100</v>
      </c>
      <c r="L13" s="179" t="str" cm="1">
        <f t="array" ref="L13">_xlfn.XLOOKUP(1,(LSM!$A$2:$A$370=K$4)*(LSM!$T$2:$T$370=K$5)*(LSM!$B$2:$B$370=$D13),LSM!$H$2:$H$370,"")</f>
        <v>A</v>
      </c>
      <c r="M13" s="178" cm="1">
        <f t="array" ref="M13">_xlfn.XLOOKUP(1,(LSM!$A$2:$A$370=M$4)*(LSM!$T$2:$T$370=M$5)*(LSM!$B$2:$B$370=$D13),LSM!$I$2:$I$370,"")</f>
        <v>45</v>
      </c>
      <c r="N13" s="167" t="str" cm="1">
        <f t="array" ref="N13">_xlfn.XLOOKUP(1,(LSM!$A$2:$A$370=M$4)*(LSM!$T$2:$T$370=M$5)*(LSM!$B$2:$B$370=$D13),LSM!$J$2:$J$370,"")</f>
        <v>AB</v>
      </c>
      <c r="O13" s="178" cm="1">
        <f t="array" ref="O13">_xlfn.XLOOKUP(1,(LSM!$A$2:$A$370=O$4)*(LSM!$T$2:$T$370=O$5)*(LSM!$B$2:$B$370=$D13),LSM!$K$2:$K$370,"")</f>
        <v>0</v>
      </c>
      <c r="P13" s="253" cm="1">
        <f t="array" ref="P13">_xlfn.XLOOKUP(1,(LSM!$A$2:$A$370=P$4)*(LSM!$T$2:$T$370=P$5)*(LSM!$B$2:$B$370=$D13),LSM!$N$2:$N$370,"")</f>
        <v>0</v>
      </c>
      <c r="Q13" s="179" cm="1">
        <f t="array" ref="Q13">_xlfn.XLOOKUP(1,(LSM!$A$2:$A$370=P$4)*(LSM!$T$2:$T$370=P$5)*(LSM!$B$2:$B$370=$D13),LSM!$O$2:$O$370,"")</f>
        <v>0</v>
      </c>
      <c r="R13" s="164" cm="1">
        <f t="array" ref="R13">_xlfn.XLOOKUP(1,(LSM!$A$2:$A$370=R$4)*(LSM!$T$2:$T$370=R$5)*(LSM!$B$2:$B$370=$D13),LSM!$P$2:$P$370,"")</f>
        <v>0</v>
      </c>
      <c r="S13" s="167" cm="1">
        <f t="array" ref="S13">_xlfn.XLOOKUP(1,(LSM!$A$2:$A$370=R$4)*(LSM!$T$2:$T$370=R$5)*(LSM!$B$2:$B$370=$D13),LSM!$Q$2:$Q$370,"")</f>
        <v>0</v>
      </c>
      <c r="T13" s="164" cm="1">
        <f t="array" ref="T13">_xlfn.XLOOKUP(1,(LSM!$A$2:$A$370=T$4)*(LSM!$T$2:$T$370=T$5)*(LSM!$B$2:$B$370=$D13),LSM!$R$2:$R$370,"")</f>
        <v>0</v>
      </c>
      <c r="U13" s="179" cm="1">
        <f t="array" ref="U13">_xlfn.XLOOKUP(1,(LSM!$A$2:$A$370=T$4)*(LSM!$T$2:$T$370=T$5)*(LSM!$B$2:$B$370=$D13),LSM!$S$2:$S$370,"")</f>
        <v>0</v>
      </c>
    </row>
    <row r="14" spans="1:21" x14ac:dyDescent="0.3">
      <c r="A14" s="31" t="str">
        <f t="shared" si="0"/>
        <v>Dekalb DKC 115-55</v>
      </c>
      <c r="B14" s="131" t="str">
        <f t="shared" si="1"/>
        <v>RR</v>
      </c>
      <c r="C14" s="131" t="str">
        <f t="shared" si="2"/>
        <v>TRE</v>
      </c>
      <c r="D14" s="273" t="s">
        <v>289</v>
      </c>
      <c r="E14" s="178" cm="1">
        <f t="array" ref="E14">_xlfn.XLOOKUP(1,(LSM!$A$2:$A$370=E$4)*(LSM!$T$2:$T$370=E$5)*(LSM!$B$2:$B$370=$D14),LSM!$C$2:$C$370,"")</f>
        <v>162.63999999999999</v>
      </c>
      <c r="F14" s="179" t="str" cm="1">
        <f t="array" ref="F14">_xlfn.XLOOKUP(1,(LSM!$A$2:$A$370=E$4)*(LSM!$T$2:$T$370=E$5)*(LSM!$B$2:$B$370=$D14),LSM!$D$2:$D$370,"")</f>
        <v>A</v>
      </c>
      <c r="G14" s="164" cm="1">
        <f t="array" ref="G14">_xlfn.XLOOKUP(1,(LSM!$A$2:$A$370=G$4)*(LSM!$T$2:$T$370=G$5)*(LSM!$B$2:$B$370=$D14),LSM!$E$2:$E$370,"")</f>
        <v>18.366700000000002</v>
      </c>
      <c r="H14" s="179" t="str" cm="1">
        <f t="array" ref="H14">_xlfn.XLOOKUP(1,(LSM!$A$2:$A$370=G$4)*(LSM!$T$2:$T$370=G$5)*(LSM!$B$2:$B$370=$D14),LSM!$F$2:$F$370,"")</f>
        <v>B-D</v>
      </c>
      <c r="I14" s="178" cm="1">
        <f t="array" ref="I14">_xlfn.XLOOKUP(1,(LSM!$A$2:$A$370=I$4)*(LSM!$T$2:$T$370=I$5)*(LSM!$B$2:$B$370=$D14),LSM!$L$2:$L$370,"")</f>
        <v>60.633299999999998</v>
      </c>
      <c r="J14" s="167" t="str" cm="1">
        <f t="array" ref="J14">_xlfn.XLOOKUP(1,(LSM!$A$2:$A$370=I$4)*(LSM!$T$2:$T$370=I$5)*(LSM!$B$2:$B$370=$D14),LSM!$M$2:$M$370,"")</f>
        <v>B</v>
      </c>
      <c r="K14" s="178" cm="1">
        <f t="array" ref="K14">_xlfn.XLOOKUP(1,(LSM!$A$2:$A$370=K$4)*(LSM!$T$2:$T$370=K$5)*(LSM!$B$2:$B$370=$D14),LSM!$G$2:$G$370,"")</f>
        <v>99.333299999999994</v>
      </c>
      <c r="L14" s="179" t="str" cm="1">
        <f t="array" ref="L14">_xlfn.XLOOKUP(1,(LSM!$A$2:$A$370=K$4)*(LSM!$T$2:$T$370=K$5)*(LSM!$B$2:$B$370=$D14),LSM!$H$2:$H$370,"")</f>
        <v>A</v>
      </c>
      <c r="M14" s="178" cm="1">
        <f t="array" ref="M14">_xlfn.XLOOKUP(1,(LSM!$A$2:$A$370=M$4)*(LSM!$T$2:$T$370=M$5)*(LSM!$B$2:$B$370=$D14),LSM!$I$2:$I$370,"")</f>
        <v>40.666699999999999</v>
      </c>
      <c r="N14" s="167" t="str" cm="1">
        <f t="array" ref="N14">_xlfn.XLOOKUP(1,(LSM!$A$2:$A$370=M$4)*(LSM!$T$2:$T$370=M$5)*(LSM!$B$2:$B$370=$D14),LSM!$J$2:$J$370,"")</f>
        <v>BC</v>
      </c>
      <c r="O14" s="178" cm="1">
        <f t="array" ref="O14">_xlfn.XLOOKUP(1,(LSM!$A$2:$A$370=O$4)*(LSM!$T$2:$T$370=O$5)*(LSM!$B$2:$B$370=$D14),LSM!$K$2:$K$370,"")</f>
        <v>0</v>
      </c>
      <c r="P14" s="253" cm="1">
        <f t="array" ref="P14">_xlfn.XLOOKUP(1,(LSM!$A$2:$A$370=P$4)*(LSM!$T$2:$T$370=P$5)*(LSM!$B$2:$B$370=$D14),LSM!$N$2:$N$370,"")</f>
        <v>0</v>
      </c>
      <c r="Q14" s="179" cm="1">
        <f t="array" ref="Q14">_xlfn.XLOOKUP(1,(LSM!$A$2:$A$370=P$4)*(LSM!$T$2:$T$370=P$5)*(LSM!$B$2:$B$370=$D14),LSM!$O$2:$O$370,"")</f>
        <v>0</v>
      </c>
      <c r="R14" s="164" cm="1">
        <f t="array" ref="R14">_xlfn.XLOOKUP(1,(LSM!$A$2:$A$370=R$4)*(LSM!$T$2:$T$370=R$5)*(LSM!$B$2:$B$370=$D14),LSM!$P$2:$P$370,"")</f>
        <v>0</v>
      </c>
      <c r="S14" s="167" cm="1">
        <f t="array" ref="S14">_xlfn.XLOOKUP(1,(LSM!$A$2:$A$370=R$4)*(LSM!$T$2:$T$370=R$5)*(LSM!$B$2:$B$370=$D14),LSM!$Q$2:$Q$370,"")</f>
        <v>0</v>
      </c>
      <c r="T14" s="164" cm="1">
        <f t="array" ref="T14">_xlfn.XLOOKUP(1,(LSM!$A$2:$A$370=T$4)*(LSM!$T$2:$T$370=T$5)*(LSM!$B$2:$B$370=$D14),LSM!$R$2:$R$370,"")</f>
        <v>0</v>
      </c>
      <c r="U14" s="179" cm="1">
        <f t="array" ref="U14">_xlfn.XLOOKUP(1,(LSM!$A$2:$A$370=T$4)*(LSM!$T$2:$T$370=T$5)*(LSM!$B$2:$B$370=$D14),LSM!$S$2:$S$370,"")</f>
        <v>0</v>
      </c>
    </row>
    <row r="15" spans="1:21" x14ac:dyDescent="0.3">
      <c r="A15" s="42" t="s">
        <v>127</v>
      </c>
      <c r="B15" s="42"/>
      <c r="C15" s="42"/>
      <c r="D15" s="41"/>
      <c r="E15" s="180" cm="1">
        <f t="array" ref="E15">_xlfn.XLOOKUP(1,(ANOVA!$L$2:$L$160=E$4)*(ANOVA!$Q$2:$Q$401=E$5)*(ANOVA!$M$2:$M$401=E$3),ANOVA!$A$2:$A$401,"")</f>
        <v>176.84</v>
      </c>
      <c r="F15" s="181"/>
      <c r="G15" s="194" cm="1">
        <f t="array" ref="G15">_xlfn.XLOOKUP(1,(ANOVA!$L$2:$L$160=G$4)*(ANOVA!$Q$2:$Q$401=G$5)*(ANOVA!$M$2:$M$401=G$3),ANOVA!$A$2:$A$401,"")</f>
        <v>18.381799999999998</v>
      </c>
      <c r="H15" s="181"/>
      <c r="I15" s="72" cm="1">
        <f t="array" ref="I15">_xlfn.XLOOKUP(1,(ANOVA!$L$2:$L$160=I$4)*(ANOVA!$Q$2:$Q$401=I$5)*(ANOVA!$M$2:$M$401=I$3),ANOVA!$A$2:$A$401,"")</f>
        <v>59.898299999999999</v>
      </c>
      <c r="J15" s="62"/>
      <c r="K15" s="180" cm="1">
        <f t="array" ref="K15">_xlfn.XLOOKUP(1,(ANOVA!$L$2:$L$160=K$4)*(ANOVA!$Q$2:$Q$401=K$5)*(ANOVA!$M$2:$M$401=K$3),ANOVA!$A$2:$A$401,"")</f>
        <v>101.11</v>
      </c>
      <c r="L15" s="181"/>
      <c r="M15" s="72" cm="1">
        <f t="array" ref="M15">_xlfn.XLOOKUP(1,(ANOVA!$L$2:$L$160=M$4)*(ANOVA!$Q$2:$Q$401=M$5)*(ANOVA!$M$2:$M$401=M$3),ANOVA!$A$2:$A$401,"")</f>
        <v>42.666699999999999</v>
      </c>
      <c r="N15" s="62"/>
      <c r="O15" s="278" cm="1">
        <f t="array" ref="O15">_xlfn.XLOOKUP(1,(ANOVA!$L$2:$L$160=O$4)*(ANOVA!$Q$2:$Q$401=O$5)*(ANOVA!$M$2:$M$401=O$3),ANOVA!$A$2:$A$401,"")</f>
        <v>0</v>
      </c>
      <c r="P15" s="77" t="str" cm="1">
        <f t="array" ref="P15">_xlfn.XLOOKUP(1,(ANOVA!$L$2:$L$160=P$4)*(ANOVA!$Q$2:$Q$401=P$5)*(ANOVA!$M$2:$M$401=P$3),ANOVA!$A$2:$A$401,"")</f>
        <v/>
      </c>
      <c r="Q15" s="181"/>
      <c r="R15" s="77" t="str" cm="1">
        <f t="array" ref="R15">_xlfn.XLOOKUP(1,(ANOVA!$L$2:$L$160=R$4)*(ANOVA!$Q$2:$Q$401=R$5)*(ANOVA!$M$2:$M$401=R$3),ANOVA!$A$2:$A$401,"")</f>
        <v/>
      </c>
      <c r="S15" s="62"/>
      <c r="T15" s="194" t="str" cm="1">
        <f t="array" ref="T15">_xlfn.XLOOKUP(1,(ANOVA!$L$2:$L$160=T$4)*(ANOVA!$Q$2:$Q$401=T$5)*(ANOVA!$M$2:$M$401=T$3),ANOVA!$A$2:$A$401,"")</f>
        <v/>
      </c>
      <c r="U15" s="181"/>
    </row>
    <row r="16" spans="1:21" x14ac:dyDescent="0.3">
      <c r="A16" s="33" t="s">
        <v>128</v>
      </c>
      <c r="B16" s="33"/>
      <c r="C16" s="33"/>
      <c r="D16" s="35"/>
      <c r="E16" s="182" cm="1">
        <f t="array" ref="E16">_xlfn.XLOOKUP(1,(ANOVA!$L$2:$L$160=E$4)*(ANOVA!$Q$2:$Q$401=E$5)*(ANOVA!$M$2:$M$401=E$3),ANOVA!$B$2:$B$401,"")</f>
        <v>15.161799999999999</v>
      </c>
      <c r="F16" s="183"/>
      <c r="G16" s="195" cm="1">
        <f t="array" ref="G16">_xlfn.XLOOKUP(1,(ANOVA!$L$2:$L$160=G$4)*(ANOVA!$Q$2:$Q$401=G$5)*(ANOVA!$M$2:$M$401=G$3),ANOVA!$B$2:$B$401,"")</f>
        <v>0.52729999999999999</v>
      </c>
      <c r="H16" s="183"/>
      <c r="I16" s="168" cm="1">
        <f t="array" ref="I16">_xlfn.XLOOKUP(1,(ANOVA!$L$2:$L$160=I$4)*(ANOVA!$Q$2:$Q$401=I$5)*(ANOVA!$M$2:$M$401=I$3),ANOVA!$B$2:$B$401,"")</f>
        <v>0.62919999999999998</v>
      </c>
      <c r="J16" s="169"/>
      <c r="K16" s="182" cm="1">
        <f t="array" ref="K16">_xlfn.XLOOKUP(1,(ANOVA!$L$2:$L$160=K$4)*(ANOVA!$Q$2:$Q$401=K$5)*(ANOVA!$M$2:$M$401=K$3),ANOVA!$B$2:$B$401,"")</f>
        <v>2.6175999999999999</v>
      </c>
      <c r="L16" s="183"/>
      <c r="M16" s="168" cm="1">
        <f t="array" ref="M16">_xlfn.XLOOKUP(1,(ANOVA!$L$2:$L$160=M$4)*(ANOVA!$Q$2:$Q$401=M$5)*(ANOVA!$M$2:$M$401=M$3),ANOVA!$B$2:$B$401,"")</f>
        <v>1.7033</v>
      </c>
      <c r="N16" s="169"/>
      <c r="O16" s="279" cm="1">
        <f t="array" ref="O16">_xlfn.XLOOKUP(1,(ANOVA!$L$2:$L$160=O$4)*(ANOVA!$Q$2:$Q$401=O$5)*(ANOVA!$M$2:$M$401=O$3),ANOVA!$B$2:$B$401,"")</f>
        <v>0</v>
      </c>
      <c r="P16" s="170" t="str" cm="1">
        <f t="array" ref="P16">_xlfn.XLOOKUP(1,(ANOVA!$L$2:$L$160=P$4)*(ANOVA!$Q$2:$Q$401=P$5)*(ANOVA!$M$2:$M$401=P$3),ANOVA!$B$2:$B$401,"")</f>
        <v/>
      </c>
      <c r="Q16" s="183"/>
      <c r="R16" s="170" t="str" cm="1">
        <f t="array" ref="R16">_xlfn.XLOOKUP(1,(ANOVA!$L$2:$L$160=R$4)*(ANOVA!$Q$2:$Q$401=R$5)*(ANOVA!$M$2:$M$401=R$3),ANOVA!$B$2:$B$401,"")</f>
        <v/>
      </c>
      <c r="S16" s="169"/>
      <c r="T16" s="195" t="str" cm="1">
        <f t="array" ref="T16">_xlfn.XLOOKUP(1,(ANOVA!$L$2:$L$160=T$4)*(ANOVA!$Q$2:$Q$401=T$5)*(ANOVA!$M$2:$M$401=T$3),ANOVA!$B$2:$B$401,"")</f>
        <v/>
      </c>
      <c r="U16" s="183"/>
    </row>
    <row r="17" spans="1:21" ht="15" x14ac:dyDescent="0.45">
      <c r="A17" s="34" t="s">
        <v>129</v>
      </c>
      <c r="B17" s="134"/>
      <c r="C17" s="134"/>
      <c r="D17" s="22"/>
      <c r="E17" s="184" t="str" cm="1">
        <f t="array" ref="E17">_xlfn.XLOOKUP(1,(ANOVA!$L$2:$L$160=E$4)*(ANOVA!$Q$2:$Q$401=E$5)*(ANOVA!$M$2:$M$401=E$3),ANOVA!$C$2:$C$401,"")</f>
        <v>N.S.</v>
      </c>
      <c r="F17" s="185"/>
      <c r="G17" s="196" cm="1">
        <f t="array" ref="G17">_xlfn.XLOOKUP(1,(ANOVA!$L$2:$L$160=G$4)*(ANOVA!$Q$2:$Q$401=G$5)*(ANOVA!$M$2:$M$401=G$3),ANOVA!$C$2:$C$401,"")</f>
        <v>1.29</v>
      </c>
      <c r="H17" s="185"/>
      <c r="I17" s="171" cm="1">
        <f t="array" ref="I17">_xlfn.XLOOKUP(1,(ANOVA!$L$2:$L$160=I$4)*(ANOVA!$Q$2:$Q$401=I$5)*(ANOVA!$M$2:$M$401=I$3),ANOVA!$C$2:$C$401,"")</f>
        <v>1.55</v>
      </c>
      <c r="J17" s="172"/>
      <c r="K17" s="184" t="str" cm="1">
        <f t="array" ref="K17">_xlfn.XLOOKUP(1,(ANOVA!$L$2:$L$160=K$4)*(ANOVA!$Q$2:$Q$401=K$5)*(ANOVA!$M$2:$M$401=K$3),ANOVA!$C$2:$C$401,"")</f>
        <v>N.S.</v>
      </c>
      <c r="L17" s="185"/>
      <c r="M17" s="171" cm="1">
        <f t="array" ref="M17">_xlfn.XLOOKUP(1,(ANOVA!$L$2:$L$160=M$4)*(ANOVA!$Q$2:$Q$401=M$5)*(ANOVA!$M$2:$M$401=M$3),ANOVA!$C$2:$C$401,"")</f>
        <v>4.97</v>
      </c>
      <c r="N17" s="172"/>
      <c r="O17" s="280" cm="1">
        <f t="array" ref="O17">_xlfn.XLOOKUP(1,(ANOVA!$L$2:$L$160=O$4)*(ANOVA!$Q$2:$Q$401=O$5)*(ANOVA!$M$2:$M$401=O$3),ANOVA!$C$2:$C$401,"")</f>
        <v>0</v>
      </c>
      <c r="P17" s="173" t="str" cm="1">
        <f t="array" ref="P17">_xlfn.XLOOKUP(1,(ANOVA!$L$2:$L$160=P$4)*(ANOVA!$Q$2:$Q$401=P$5)*(ANOVA!$M$2:$M$401=P$3),ANOVA!$C$2:$C$401,"")</f>
        <v/>
      </c>
      <c r="Q17" s="185"/>
      <c r="R17" s="173" t="str" cm="1">
        <f t="array" ref="R17">_xlfn.XLOOKUP(1,(ANOVA!$L$2:$L$160=R$4)*(ANOVA!$Q$2:$Q$401=R$5)*(ANOVA!$M$2:$M$401=R$3),ANOVA!$C$2:$C$401,"")</f>
        <v/>
      </c>
      <c r="S17" s="172"/>
      <c r="T17" s="196" t="str" cm="1">
        <f t="array" ref="T17">_xlfn.XLOOKUP(1,(ANOVA!$L$2:$L$160=T$4)*(ANOVA!$Q$2:$Q$401=T$5)*(ANOVA!$M$2:$M$401=T$3),ANOVA!$C$2:$C$401,"")</f>
        <v/>
      </c>
      <c r="U17" s="185"/>
    </row>
    <row r="18" spans="1:21" ht="12.9" thickBot="1" x14ac:dyDescent="0.35">
      <c r="A18" s="245" t="s">
        <v>130</v>
      </c>
      <c r="B18" s="246"/>
      <c r="C18" s="246"/>
      <c r="D18" s="247"/>
      <c r="E18" s="242" cm="1">
        <f t="array" ref="E18">_xlfn.XLOOKUP(1,(ANOVA!$L$2:$L$160=E$4)*(ANOVA!$Q$2:$Q$401=E$5)*(ANOVA!$M$2:$M$401=E$3),ANOVA!$D$2:$D$401,"")</f>
        <v>14.318311071</v>
      </c>
      <c r="F18" s="248"/>
      <c r="G18" s="242" cm="1">
        <f t="array" ref="G18">_xlfn.XLOOKUP(1,(ANOVA!$L$2:$L$160=G$4)*(ANOVA!$Q$2:$Q$401=G$5)*(ANOVA!$M$2:$M$401=G$3),ANOVA!$D$2:$D$401,"")</f>
        <v>4.0335108985000003</v>
      </c>
      <c r="H18" s="248"/>
      <c r="I18" s="249" cm="1">
        <f t="array" ref="I18">_xlfn.XLOOKUP(1,(ANOVA!$L$2:$L$160=I$4)*(ANOVA!$Q$2:$Q$401=I$5)*(ANOVA!$M$2:$M$401=I$3),ANOVA!$D$2:$D$401,"")</f>
        <v>1.4826927442</v>
      </c>
      <c r="J18" s="243"/>
      <c r="K18" s="242" cm="1">
        <f t="array" ref="K18">_xlfn.XLOOKUP(1,(ANOVA!$L$2:$L$160=K$4)*(ANOVA!$Q$2:$Q$401=K$5)*(ANOVA!$M$2:$M$401=K$3),ANOVA!$D$2:$D$401,"")</f>
        <v>4.4840012666</v>
      </c>
      <c r="L18" s="248"/>
      <c r="M18" s="249" cm="1">
        <f t="array" ref="M18">_xlfn.XLOOKUP(1,(ANOVA!$L$2:$L$160=M$4)*(ANOVA!$Q$2:$Q$401=M$5)*(ANOVA!$M$2:$M$401=M$3),ANOVA!$D$2:$D$401,"")</f>
        <v>6.7319093513999997</v>
      </c>
      <c r="N18" s="243"/>
      <c r="O18" s="281" cm="1">
        <f t="array" ref="O18">_xlfn.XLOOKUP(1,(ANOVA!$L$2:$L$160=O$4)*(ANOVA!$Q$2:$Q$401=O$5)*(ANOVA!$M$2:$M$401=O$3),ANOVA!$D$2:$D$401,"")</f>
        <v>0</v>
      </c>
      <c r="P18" s="173" t="str" cm="1">
        <f t="array" ref="P18">_xlfn.XLOOKUP(1,(ANOVA!$L$2:$L$160=P$4)*(ANOVA!$Q$2:$Q$401=P$5)*(ANOVA!$M$2:$M$401=P$3),ANOVA!$D$2:$D$401,"")</f>
        <v/>
      </c>
      <c r="Q18" s="185"/>
      <c r="R18" s="173" t="str" cm="1">
        <f t="array" ref="R18">_xlfn.XLOOKUP(1,(ANOVA!$L$2:$L$160=R$4)*(ANOVA!$Q$2:$Q$401=R$5)*(ANOVA!$M$2:$M$401=R$3),ANOVA!$D$2:$D$401,"")</f>
        <v/>
      </c>
      <c r="S18" s="172"/>
      <c r="T18" s="196" t="str" cm="1">
        <f t="array" ref="T18">_xlfn.XLOOKUP(1,(ANOVA!$L$2:$L$160=T$4)*(ANOVA!$Q$2:$Q$401=T$5)*(ANOVA!$M$2:$M$401=T$3),ANOVA!$D$2:$D$401,"")</f>
        <v/>
      </c>
      <c r="U18" s="185"/>
    </row>
    <row r="19" spans="1:21" x14ac:dyDescent="0.3">
      <c r="A19" s="6"/>
      <c r="B19" s="7"/>
      <c r="C19" s="7"/>
      <c r="D19" s="6"/>
      <c r="E19" s="68"/>
      <c r="F19" s="58"/>
      <c r="G19" s="73"/>
      <c r="H19" s="63"/>
      <c r="I19" s="74"/>
      <c r="J19" s="40"/>
      <c r="M19" s="78"/>
      <c r="N19" s="66"/>
      <c r="O19" s="10"/>
      <c r="P19" s="74"/>
      <c r="Q19" s="40"/>
      <c r="R19" s="74"/>
      <c r="S19" s="40"/>
      <c r="T19" s="74"/>
      <c r="U19" s="40"/>
    </row>
    <row r="20" spans="1:21" x14ac:dyDescent="0.3">
      <c r="A20" s="9"/>
      <c r="B20" s="7"/>
      <c r="C20" s="7"/>
      <c r="D20" s="6"/>
      <c r="E20" s="38"/>
      <c r="F20" s="39"/>
      <c r="I20" s="74"/>
      <c r="J20" s="40"/>
      <c r="K20" s="78"/>
      <c r="L20" s="66"/>
      <c r="M20" s="74"/>
      <c r="N20" s="40"/>
      <c r="O20" s="3"/>
      <c r="P20" s="74"/>
      <c r="Q20" s="40"/>
      <c r="R20" s="74"/>
      <c r="S20" s="40"/>
      <c r="T20" s="74"/>
      <c r="U20" s="40"/>
    </row>
    <row r="21" spans="1:21" ht="12.75" customHeight="1" x14ac:dyDescent="0.3">
      <c r="A21" s="9"/>
      <c r="B21" s="7"/>
      <c r="C21" s="7"/>
      <c r="D21" s="6"/>
      <c r="E21" s="38"/>
      <c r="F21" s="39"/>
      <c r="I21" s="74"/>
      <c r="J21" s="40"/>
      <c r="K21" s="79"/>
      <c r="L21" s="7"/>
      <c r="M21" s="74"/>
      <c r="N21" s="40"/>
      <c r="O21" s="3"/>
      <c r="P21" s="74"/>
      <c r="Q21" s="40"/>
      <c r="R21" s="74"/>
      <c r="S21" s="40"/>
      <c r="T21" s="74"/>
      <c r="U21" s="40"/>
    </row>
    <row r="22" spans="1:21" ht="12.75" customHeight="1" x14ac:dyDescent="0.3">
      <c r="A22" s="9"/>
      <c r="B22" s="7"/>
      <c r="C22" s="7"/>
      <c r="D22" s="6"/>
      <c r="E22" s="38"/>
      <c r="F22" s="39"/>
      <c r="I22" s="74"/>
      <c r="J22" s="40"/>
      <c r="M22" s="74"/>
      <c r="N22" s="40"/>
      <c r="O22" s="3"/>
      <c r="P22" s="74"/>
      <c r="Q22" s="40"/>
      <c r="R22" s="74"/>
      <c r="S22" s="40"/>
      <c r="T22" s="74"/>
      <c r="U22" s="40"/>
    </row>
    <row r="23" spans="1:21" ht="12.75" customHeight="1" x14ac:dyDescent="0.3">
      <c r="A23" s="9"/>
      <c r="B23" s="7"/>
      <c r="C23" s="7"/>
      <c r="D23" s="6"/>
      <c r="E23" s="38"/>
      <c r="F23" s="39"/>
      <c r="I23" s="74"/>
      <c r="J23" s="40"/>
      <c r="M23" s="74"/>
      <c r="N23" s="40"/>
      <c r="O23" s="3"/>
      <c r="P23" s="74"/>
      <c r="Q23" s="40"/>
      <c r="R23" s="74"/>
      <c r="S23" s="40"/>
      <c r="T23" s="74"/>
      <c r="U23" s="40"/>
    </row>
    <row r="24" spans="1:21" ht="12.75" customHeight="1" x14ac:dyDescent="0.3">
      <c r="A24" s="9"/>
      <c r="B24" s="7"/>
      <c r="C24" s="7"/>
      <c r="D24" s="6"/>
      <c r="E24" s="38"/>
      <c r="F24" s="39"/>
      <c r="I24" s="74"/>
      <c r="J24" s="40"/>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x14ac:dyDescent="0.3">
      <c r="A26" s="9"/>
      <c r="B26" s="7"/>
      <c r="C26" s="7"/>
      <c r="D26" s="6"/>
      <c r="E26" s="38"/>
      <c r="F26" s="39"/>
      <c r="I26" s="74"/>
      <c r="J26" s="40"/>
      <c r="M26" s="74"/>
      <c r="N26" s="40"/>
      <c r="O26" s="3"/>
      <c r="P26" s="74"/>
      <c r="Q26" s="40"/>
      <c r="R26" s="74"/>
      <c r="S26" s="40"/>
      <c r="T26" s="74"/>
      <c r="U26" s="40"/>
    </row>
    <row r="27" spans="1:21" s="1" customFormat="1" x14ac:dyDescent="0.3">
      <c r="A27" s="8"/>
      <c r="B27" s="7"/>
      <c r="C27" s="7"/>
      <c r="D27" s="6"/>
      <c r="E27" s="69"/>
      <c r="F27" s="59"/>
      <c r="H27" s="64"/>
      <c r="I27" s="74"/>
      <c r="J27" s="40"/>
      <c r="K27" s="75"/>
      <c r="L27" s="64"/>
      <c r="M27" s="75"/>
      <c r="N27" s="64"/>
      <c r="O27" s="3"/>
      <c r="P27" s="74"/>
      <c r="Q27" s="40"/>
      <c r="R27" s="74"/>
      <c r="S27" s="40"/>
      <c r="T27" s="74"/>
      <c r="U27" s="40"/>
    </row>
    <row r="28" spans="1:21" s="1" customFormat="1" x14ac:dyDescent="0.3">
      <c r="A28" s="9"/>
      <c r="B28" s="7"/>
      <c r="C28" s="7"/>
      <c r="D28" s="6"/>
      <c r="E28" s="38"/>
      <c r="F28" s="39"/>
      <c r="G28" s="75"/>
      <c r="H28" s="40"/>
      <c r="I28" s="71"/>
      <c r="J28" s="11"/>
      <c r="K28" s="74"/>
      <c r="L28" s="40"/>
      <c r="M28" s="74"/>
      <c r="N28" s="40"/>
      <c r="O28" s="3"/>
      <c r="P28" s="71"/>
      <c r="Q28" s="11"/>
      <c r="R28" s="71"/>
      <c r="S28" s="11"/>
      <c r="T28" s="71"/>
      <c r="U28" s="11"/>
    </row>
    <row r="29" spans="1:21" s="1" customFormat="1" ht="14.15" x14ac:dyDescent="0.3">
      <c r="A29" s="4"/>
      <c r="B29" s="7"/>
      <c r="C29" s="7"/>
      <c r="D29" s="6"/>
      <c r="E29" s="70"/>
      <c r="F29" s="60"/>
      <c r="G29" s="76"/>
      <c r="H29" s="65"/>
      <c r="I29" s="71"/>
      <c r="J29" s="11"/>
      <c r="K29" s="76"/>
      <c r="L29" s="65"/>
      <c r="M29" s="80"/>
      <c r="N29" s="67"/>
      <c r="O29" s="2"/>
      <c r="P29" s="71"/>
      <c r="Q29" s="11"/>
      <c r="R29" s="71"/>
      <c r="S29" s="11"/>
      <c r="T29" s="71"/>
      <c r="U29" s="11"/>
    </row>
    <row r="30" spans="1:21" s="1" customFormat="1" x14ac:dyDescent="0.3">
      <c r="A30"/>
      <c r="B30" s="46"/>
      <c r="C30" s="46"/>
      <c r="D30" s="13"/>
      <c r="E30" s="71"/>
      <c r="F30" s="11"/>
      <c r="G30" s="74"/>
      <c r="H30" s="40"/>
      <c r="I30" s="71"/>
      <c r="J30" s="11"/>
      <c r="K30" s="74"/>
      <c r="L30" s="40"/>
      <c r="M30" s="80"/>
      <c r="N30" s="67"/>
      <c r="O30" s="2"/>
      <c r="P30" s="71"/>
      <c r="Q30" s="11"/>
      <c r="R30" s="71"/>
      <c r="S30" s="11"/>
      <c r="T30" s="71"/>
      <c r="U30" s="11"/>
    </row>
    <row r="31" spans="1:21" s="1" customFormat="1" x14ac:dyDescent="0.3">
      <c r="A31"/>
      <c r="B31" s="40"/>
      <c r="C31" s="40"/>
      <c r="E31" s="71"/>
      <c r="F31" s="11"/>
      <c r="G31" s="74"/>
      <c r="H31" s="40"/>
      <c r="I31" s="71"/>
      <c r="J31" s="11"/>
      <c r="K31" s="74"/>
      <c r="L31" s="40"/>
      <c r="M31" s="80"/>
      <c r="N31" s="67"/>
      <c r="O31" s="2"/>
      <c r="P31" s="71"/>
      <c r="Q31" s="11"/>
      <c r="R31" s="71"/>
      <c r="S31" s="11"/>
      <c r="T31" s="71"/>
      <c r="U31" s="11"/>
    </row>
    <row r="32" spans="1:21" s="1" customFormat="1" x14ac:dyDescent="0.3">
      <c r="A32"/>
      <c r="B32" s="40"/>
      <c r="C32" s="40"/>
      <c r="E32" s="71"/>
      <c r="F32" s="11"/>
      <c r="G32" s="74"/>
      <c r="H32" s="40"/>
      <c r="I32" s="71"/>
      <c r="J32" s="11"/>
      <c r="K32" s="74"/>
      <c r="L32" s="40"/>
      <c r="M32" s="80"/>
      <c r="N32" s="67"/>
      <c r="O32" s="2"/>
      <c r="P32" s="71"/>
      <c r="Q32" s="11"/>
      <c r="R32" s="71"/>
      <c r="S32" s="11"/>
      <c r="T32" s="71"/>
      <c r="U32" s="11"/>
    </row>
    <row r="33" spans="1:21" s="1" customFormat="1" x14ac:dyDescent="0.3">
      <c r="A33"/>
      <c r="B33" s="40"/>
      <c r="C33" s="40"/>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165" t="s">
        <v>19</v>
      </c>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sheetData>
  <sortState xmlns:xlrd2="http://schemas.microsoft.com/office/spreadsheetml/2017/richdata2" ref="A6:U14">
    <sortCondition descending="1" ref="E6:E14"/>
  </sortState>
  <mergeCells count="9">
    <mergeCell ref="A1:U1"/>
    <mergeCell ref="E2:F2"/>
    <mergeCell ref="G2:H2"/>
    <mergeCell ref="I2:J2"/>
    <mergeCell ref="K2:L2"/>
    <mergeCell ref="M2:N2"/>
    <mergeCell ref="P2:Q2"/>
    <mergeCell ref="R2:S2"/>
    <mergeCell ref="T2:U2"/>
  </mergeCells>
  <conditionalFormatting sqref="A6:D14">
    <cfRule type="expression" dxfId="413" priority="11">
      <formula>MOD(ROW(),2)=0</formula>
    </cfRule>
  </conditionalFormatting>
  <conditionalFormatting sqref="E6:E14">
    <cfRule type="top10" dxfId="412" priority="32" stopIfTrue="1" percent="1" rank="25"/>
    <cfRule type="aboveAverage" dxfId="411" priority="2207" stopIfTrue="1"/>
  </conditionalFormatting>
  <conditionalFormatting sqref="E6:U14">
    <cfRule type="expression" dxfId="410" priority="2208">
      <formula>MOD(ROW(),2)=0</formula>
    </cfRule>
  </conditionalFormatting>
  <conditionalFormatting sqref="F6:F14 H6:H14 J6:J14 L6:L14 N6:N14 Q6:Q14 S6:S14 U6:U14">
    <cfRule type="containsText" priority="18" stopIfTrue="1" operator="containsText" text="AA">
      <formula>NOT(ISERROR(SEARCH("AA",F6)))</formula>
    </cfRule>
    <cfRule type="containsText" dxfId="409" priority="19" stopIfTrue="1" operator="containsText" text="A">
      <formula>NOT(ISERROR(SEARCH("A",F6)))</formula>
    </cfRule>
  </conditionalFormatting>
  <conditionalFormatting sqref="G6:G14">
    <cfRule type="top10" dxfId="408" priority="1" stopIfTrue="1" percent="1" rank="25"/>
    <cfRule type="aboveAverage" dxfId="407" priority="2" stopIfTrue="1"/>
    <cfRule type="top10" dxfId="406" priority="2209" percent="1" rank="25"/>
    <cfRule type="aboveAverage" dxfId="405" priority="2210" stopIfTrue="1"/>
  </conditionalFormatting>
  <conditionalFormatting sqref="I6:I14">
    <cfRule type="top10" dxfId="404" priority="3" stopIfTrue="1" percent="1" rank="25"/>
    <cfRule type="aboveAverage" dxfId="403" priority="4" stopIfTrue="1"/>
    <cfRule type="top10" dxfId="402" priority="2211" percent="1" rank="25"/>
    <cfRule type="aboveAverage" dxfId="401" priority="2212" stopIfTrue="1"/>
  </conditionalFormatting>
  <conditionalFormatting sqref="K6:K14">
    <cfRule type="top10" dxfId="400" priority="5" stopIfTrue="1" percent="1" rank="25"/>
    <cfRule type="aboveAverage" dxfId="399" priority="6" stopIfTrue="1"/>
    <cfRule type="top10" dxfId="398" priority="2213" percent="1" rank="25"/>
    <cfRule type="aboveAverage" dxfId="397" priority="2214" stopIfTrue="1"/>
  </conditionalFormatting>
  <conditionalFormatting sqref="M6:M14">
    <cfRule type="top10" dxfId="396" priority="7" stopIfTrue="1" percent="1" rank="25"/>
    <cfRule type="aboveAverage" dxfId="395" priority="8" stopIfTrue="1"/>
    <cfRule type="top10" dxfId="394" priority="2215" percent="1" rank="25"/>
    <cfRule type="aboveAverage" dxfId="393" priority="2216" stopIfTrue="1"/>
  </conditionalFormatting>
  <conditionalFormatting sqref="O6:O14">
    <cfRule type="top10" dxfId="392" priority="9" stopIfTrue="1" percent="1" rank="25"/>
    <cfRule type="aboveAverage" dxfId="391" priority="10" stopIfTrue="1"/>
    <cfRule type="top10" dxfId="390" priority="2217" stopIfTrue="1" percent="1" rank="25"/>
    <cfRule type="aboveAverage" dxfId="389" priority="2218" stopIfTrue="1"/>
  </conditionalFormatting>
  <conditionalFormatting sqref="P6:P14">
    <cfRule type="top10" dxfId="388" priority="2219" stopIfTrue="1" percent="1" rank="25"/>
    <cfRule type="aboveAverage" dxfId="387" priority="2220" stopIfTrue="1"/>
    <cfRule type="top10" dxfId="386" priority="2221" percent="1" rank="25"/>
    <cfRule type="aboveAverage" dxfId="385" priority="2222" stopIfTrue="1"/>
  </conditionalFormatting>
  <conditionalFormatting sqref="R6:R14">
    <cfRule type="top10" dxfId="384" priority="2223" stopIfTrue="1" percent="1" rank="25"/>
    <cfRule type="aboveAverage" dxfId="383" priority="2224" stopIfTrue="1"/>
    <cfRule type="top10" dxfId="382" priority="2225" percent="1" rank="25"/>
    <cfRule type="aboveAverage" dxfId="381" priority="2226" stopIfTrue="1"/>
  </conditionalFormatting>
  <conditionalFormatting sqref="T6:T14">
    <cfRule type="top10" dxfId="380" priority="2227" stopIfTrue="1" percent="1" rank="25"/>
    <cfRule type="aboveAverage" dxfId="379" priority="2228" stopIfTrue="1"/>
    <cfRule type="top10" dxfId="378" priority="2229" percent="1" rank="25"/>
    <cfRule type="aboveAverage" dxfId="377" priority="2230" stopIfTrue="1"/>
  </conditionalFormatting>
  <pageMargins left="0.5" right="0.5" top="0.5" bottom="0.5" header="0.3" footer="0.3"/>
  <pageSetup paperSize="5" scale="89"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A32C0-47B1-49F6-B27F-1B6F6E7DCD28}">
  <sheetPr>
    <tabColor theme="6" tint="0.59999389629810485"/>
    <pageSetUpPr fitToPage="1"/>
  </sheetPr>
  <dimension ref="A1:U37"/>
  <sheetViews>
    <sheetView zoomScaleNormal="100" workbookViewId="0">
      <selection activeCell="O6" sqref="O6:O20"/>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360</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254" t="s">
        <v>61</v>
      </c>
      <c r="P2" s="297" t="s">
        <v>46</v>
      </c>
      <c r="Q2" s="296"/>
      <c r="R2" s="297" t="s">
        <v>47</v>
      </c>
      <c r="S2" s="297"/>
      <c r="T2" s="295" t="s">
        <v>48</v>
      </c>
      <c r="U2" s="296"/>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31" t="s">
        <v>227</v>
      </c>
      <c r="Q3" s="230"/>
      <c r="R3" s="231" t="s">
        <v>228</v>
      </c>
      <c r="S3" s="231"/>
      <c r="T3" s="229" t="s">
        <v>229</v>
      </c>
      <c r="U3" s="230"/>
    </row>
    <row r="4" spans="1:21" ht="12.55" hidden="1" customHeight="1" x14ac:dyDescent="0.3">
      <c r="A4" s="223"/>
      <c r="B4" s="224"/>
      <c r="C4" s="34"/>
      <c r="D4" s="225"/>
      <c r="E4" s="226" t="s">
        <v>192</v>
      </c>
      <c r="F4" s="227"/>
      <c r="G4" s="226" t="s">
        <v>192</v>
      </c>
      <c r="H4" s="227"/>
      <c r="I4" s="226" t="s">
        <v>192</v>
      </c>
      <c r="J4" s="228"/>
      <c r="K4" s="226" t="s">
        <v>192</v>
      </c>
      <c r="L4" s="227"/>
      <c r="M4" s="226" t="s">
        <v>192</v>
      </c>
      <c r="N4" s="228"/>
      <c r="O4" s="226" t="s">
        <v>192</v>
      </c>
      <c r="P4" s="228" t="s">
        <v>100</v>
      </c>
      <c r="Q4" s="230"/>
      <c r="R4" s="226" t="s">
        <v>100</v>
      </c>
      <c r="S4" s="231"/>
      <c r="T4" s="226" t="s">
        <v>100</v>
      </c>
      <c r="U4" s="230"/>
    </row>
    <row r="5" spans="1:21" ht="12.55" hidden="1" customHeight="1" x14ac:dyDescent="0.3">
      <c r="A5" s="223"/>
      <c r="B5" s="224"/>
      <c r="C5" s="34"/>
      <c r="D5" s="225"/>
      <c r="E5" s="226" t="s">
        <v>234</v>
      </c>
      <c r="F5" s="227"/>
      <c r="G5" s="226" t="s">
        <v>234</v>
      </c>
      <c r="H5" s="227"/>
      <c r="I5" s="226" t="s">
        <v>234</v>
      </c>
      <c r="J5" s="228"/>
      <c r="K5" s="226" t="s">
        <v>234</v>
      </c>
      <c r="L5" s="227"/>
      <c r="M5" s="226" t="s">
        <v>234</v>
      </c>
      <c r="N5" s="228"/>
      <c r="O5" s="226" t="s">
        <v>234</v>
      </c>
      <c r="P5" s="228" t="s">
        <v>234</v>
      </c>
      <c r="Q5" s="230"/>
      <c r="R5" s="226" t="s">
        <v>234</v>
      </c>
      <c r="S5" s="231"/>
      <c r="T5" s="226" t="s">
        <v>234</v>
      </c>
      <c r="U5" s="230"/>
    </row>
    <row r="6" spans="1:21" ht="12.55" customHeight="1" x14ac:dyDescent="0.3">
      <c r="A6" s="50" t="str">
        <f t="shared" ref="A6:A16" si="0">VLOOKUP(D6,VL_2020,2,FALSE)</f>
        <v>Great Heart HT-7720TRE</v>
      </c>
      <c r="B6" s="130" t="str">
        <f t="shared" ref="B6:B16" si="1">VLOOKUP(D6,VL_2020,3,FALSE)</f>
        <v>TRE</v>
      </c>
      <c r="C6" s="130" t="str">
        <f t="shared" ref="C6:C16" si="2">VLOOKUP(D6,VL_2020,4,FALSE)</f>
        <v>TRE</v>
      </c>
      <c r="D6" s="273" t="s">
        <v>298</v>
      </c>
      <c r="E6" s="174" cm="1">
        <f t="array" ref="E6">_xlfn.XLOOKUP(1,(LSM!$A$2:$A$370=E$4)*(LSM!$T$2:$T$370=E$5)*(LSM!$B$2:$B$370=$D6),LSM!$C$2:$C$370,"")</f>
        <v>218.63</v>
      </c>
      <c r="F6" s="175" t="str" cm="1">
        <f t="array" ref="F6">_xlfn.XLOOKUP(1,(LSM!$A$2:$A$370=E$4)*(LSM!$T$2:$T$370=E$5)*(LSM!$B$2:$B$370=$D6),LSM!$D$2:$D$370,"")</f>
        <v>A</v>
      </c>
      <c r="G6" s="162" cm="1">
        <f t="array" ref="G6">_xlfn.XLOOKUP(1,(LSM!$A$2:$A$370=G$4)*(LSM!$T$2:$T$370=G$5)*(LSM!$B$2:$B$370=$D6),LSM!$E$2:$E$370,"")</f>
        <v>15.166700000000001</v>
      </c>
      <c r="H6" s="175" t="str" cm="1">
        <f t="array" ref="H6">_xlfn.XLOOKUP(1,(LSM!$A$2:$A$370=G$4)*(LSM!$T$2:$T$370=G$5)*(LSM!$B$2:$B$370=$D6),LSM!$F$2:$F$370,"")</f>
        <v>CD</v>
      </c>
      <c r="I6" s="198" cm="1">
        <f t="array" ref="I6">_xlfn.XLOOKUP(1,(LSM!$A$2:$A$370=I$4)*(LSM!$T$2:$T$370=I$5)*(LSM!$B$2:$B$370=$D6),LSM!$L$2:$L$370,"")</f>
        <v>61.433300000000003</v>
      </c>
      <c r="J6" s="61" t="str" cm="1">
        <f t="array" ref="J6">_xlfn.XLOOKUP(1,(LSM!$A$2:$A$370=I$4)*(LSM!$T$2:$T$370=I$5)*(LSM!$B$2:$B$370=$D6),LSM!$M$2:$M$370,"")</f>
        <v>BC</v>
      </c>
      <c r="K6" s="174" cm="1">
        <f t="array" ref="K6">_xlfn.XLOOKUP(1,(LSM!$A$2:$A$370=K$4)*(LSM!$T$2:$T$370=K$5)*(LSM!$B$2:$B$370=$D6),LSM!$G$2:$G$370,"")</f>
        <v>105.67</v>
      </c>
      <c r="L6" s="175" t="str" cm="1">
        <f t="array" ref="L6">_xlfn.XLOOKUP(1,(LSM!$A$2:$A$370=K$4)*(LSM!$T$2:$T$370=K$5)*(LSM!$B$2:$B$370=$D6),LSM!$H$2:$H$370,"")</f>
        <v>A</v>
      </c>
      <c r="M6" s="174" cm="1">
        <f t="array" ref="M6">_xlfn.XLOOKUP(1,(LSM!$A$2:$A$370=M$4)*(LSM!$T$2:$T$370=M$5)*(LSM!$B$2:$B$370=$D6),LSM!$I$2:$I$370,"")</f>
        <v>43</v>
      </c>
      <c r="N6" s="61" t="str" cm="1">
        <f t="array" ref="N6">_xlfn.XLOOKUP(1,(LSM!$A$2:$A$370=M$4)*(LSM!$T$2:$T$370=M$5)*(LSM!$B$2:$B$370=$D6),LSM!$J$2:$J$370,"")</f>
        <v>E</v>
      </c>
      <c r="O6" s="174" cm="1">
        <f t="array" ref="O6">_xlfn.XLOOKUP(1,(LSM!$A$2:$A$370=O$4)*(LSM!$T$2:$T$370=O$5)*(LSM!$B$2:$B$370=$D6),LSM!$K$2:$K$370,"")</f>
        <v>0</v>
      </c>
      <c r="P6" s="259" cm="1">
        <f t="array" ref="P6">_xlfn.XLOOKUP(1,(LSM!$A$2:$A$370=P$4)*(LSM!$T$2:$T$370=P$5)*(LSM!$B$2:$B$370=$D6),LSM!$N$2:$N$370,"")</f>
        <v>0</v>
      </c>
      <c r="Q6" s="175" cm="1">
        <f t="array" ref="Q6">_xlfn.XLOOKUP(1,(LSM!$A$2:$A$370=P$4)*(LSM!$T$2:$T$370=P$5)*(LSM!$B$2:$B$370=$D6),LSM!$O$2:$O$370,"")</f>
        <v>0</v>
      </c>
      <c r="R6" s="162" cm="1">
        <f t="array" ref="R6">_xlfn.XLOOKUP(1,(LSM!$A$2:$A$370=R$4)*(LSM!$T$2:$T$370=R$5)*(LSM!$B$2:$B$370=$D6),LSM!$P$2:$P$370,"")</f>
        <v>0</v>
      </c>
      <c r="S6" s="61" cm="1">
        <f t="array" ref="S6">_xlfn.XLOOKUP(1,(LSM!$A$2:$A$370=R$4)*(LSM!$T$2:$T$370=R$5)*(LSM!$B$2:$B$370=$D6),LSM!$Q$2:$Q$370,"")</f>
        <v>0</v>
      </c>
      <c r="T6" s="162" cm="1">
        <f t="array" ref="T6">_xlfn.XLOOKUP(1,(LSM!$A$2:$A$370=T$4)*(LSM!$T$2:$T$370=T$5)*(LSM!$B$2:$B$370=$D6),LSM!$R$2:$R$370,"")</f>
        <v>0</v>
      </c>
      <c r="U6" s="175" cm="1">
        <f t="array" ref="U6">_xlfn.XLOOKUP(1,(LSM!$A$2:$A$370=T$4)*(LSM!$T$2:$T$370=T$5)*(LSM!$B$2:$B$370=$D6),LSM!$S$2:$S$370,"")</f>
        <v>0</v>
      </c>
    </row>
    <row r="7" spans="1:21" ht="12.55" customHeight="1" x14ac:dyDescent="0.3">
      <c r="A7" s="31" t="str">
        <f t="shared" si="0"/>
        <v>Gateway 3919TRE</v>
      </c>
      <c r="B7" s="131" t="str">
        <f t="shared" si="1"/>
        <v>RR</v>
      </c>
      <c r="C7" s="131" t="str">
        <f t="shared" si="2"/>
        <v>TRE</v>
      </c>
      <c r="D7" s="273" t="s">
        <v>297</v>
      </c>
      <c r="E7" s="178" cm="1">
        <f t="array" ref="E7">_xlfn.XLOOKUP(1,(LSM!$A$2:$A$370=E$4)*(LSM!$T$2:$T$370=E$5)*(LSM!$B$2:$B$370=$D7),LSM!$C$2:$C$370,"")</f>
        <v>217.49</v>
      </c>
      <c r="F7" s="179" t="str" cm="1">
        <f t="array" ref="F7">_xlfn.XLOOKUP(1,(LSM!$A$2:$A$370=E$4)*(LSM!$T$2:$T$370=E$5)*(LSM!$B$2:$B$370=$D7),LSM!$D$2:$D$370,"")</f>
        <v>A</v>
      </c>
      <c r="G7" s="164" cm="1">
        <f t="array" ref="G7">_xlfn.XLOOKUP(1,(LSM!$A$2:$A$370=G$4)*(LSM!$T$2:$T$370=G$5)*(LSM!$B$2:$B$370=$D7),LSM!$E$2:$E$370,"")</f>
        <v>16.899999999999999</v>
      </c>
      <c r="H7" s="179" t="str" cm="1">
        <f t="array" ref="H7">_xlfn.XLOOKUP(1,(LSM!$A$2:$A$370=G$4)*(LSM!$T$2:$T$370=G$5)*(LSM!$B$2:$B$370=$D7),LSM!$F$2:$F$370,"")</f>
        <v>A-C</v>
      </c>
      <c r="I7" s="102" cm="1">
        <f t="array" ref="I7">_xlfn.XLOOKUP(1,(LSM!$A$2:$A$370=I$4)*(LSM!$T$2:$T$370=I$5)*(LSM!$B$2:$B$370=$D7),LSM!$L$2:$L$370,"")</f>
        <v>59.033299999999997</v>
      </c>
      <c r="J7" s="167" t="str" cm="1">
        <f t="array" ref="J7">_xlfn.XLOOKUP(1,(LSM!$A$2:$A$370=I$4)*(LSM!$T$2:$T$370=I$5)*(LSM!$B$2:$B$370=$D7),LSM!$M$2:$M$370,"")</f>
        <v>DE</v>
      </c>
      <c r="K7" s="178" cm="1">
        <f t="array" ref="K7">_xlfn.XLOOKUP(1,(LSM!$A$2:$A$370=K$4)*(LSM!$T$2:$T$370=K$5)*(LSM!$B$2:$B$370=$D7),LSM!$G$2:$G$370,"")</f>
        <v>111</v>
      </c>
      <c r="L7" s="179" t="str" cm="1">
        <f t="array" ref="L7">_xlfn.XLOOKUP(1,(LSM!$A$2:$A$370=K$4)*(LSM!$T$2:$T$370=K$5)*(LSM!$B$2:$B$370=$D7),LSM!$H$2:$H$370,"")</f>
        <v>A</v>
      </c>
      <c r="M7" s="178" cm="1">
        <f t="array" ref="M7">_xlfn.XLOOKUP(1,(LSM!$A$2:$A$370=M$4)*(LSM!$T$2:$T$370=M$5)*(LSM!$B$2:$B$370=$D7),LSM!$I$2:$I$370,"")</f>
        <v>53.333300000000001</v>
      </c>
      <c r="N7" s="167" t="str" cm="1">
        <f t="array" ref="N7">_xlfn.XLOOKUP(1,(LSM!$A$2:$A$370=M$4)*(LSM!$T$2:$T$370=M$5)*(LSM!$B$2:$B$370=$D7),LSM!$J$2:$J$370,"")</f>
        <v>A-C</v>
      </c>
      <c r="O7" s="178" cm="1">
        <f t="array" ref="O7">_xlfn.XLOOKUP(1,(LSM!$A$2:$A$370=O$4)*(LSM!$T$2:$T$370=O$5)*(LSM!$B$2:$B$370=$D7),LSM!$K$2:$K$370,"")</f>
        <v>0</v>
      </c>
      <c r="P7" s="253" cm="1">
        <f t="array" ref="P7">_xlfn.XLOOKUP(1,(LSM!$A$2:$A$370=P$4)*(LSM!$T$2:$T$370=P$5)*(LSM!$B$2:$B$370=$D7),LSM!$N$2:$N$370,"")</f>
        <v>0</v>
      </c>
      <c r="Q7" s="179" cm="1">
        <f t="array" ref="Q7">_xlfn.XLOOKUP(1,(LSM!$A$2:$A$370=P$4)*(LSM!$T$2:$T$370=P$5)*(LSM!$B$2:$B$370=$D7),LSM!$O$2:$O$370,"")</f>
        <v>0</v>
      </c>
      <c r="R7" s="164" cm="1">
        <f t="array" ref="R7">_xlfn.XLOOKUP(1,(LSM!$A$2:$A$370=R$4)*(LSM!$T$2:$T$370=R$5)*(LSM!$B$2:$B$370=$D7),LSM!$P$2:$P$370,"")</f>
        <v>0</v>
      </c>
      <c r="S7" s="167" cm="1">
        <f t="array" ref="S7">_xlfn.XLOOKUP(1,(LSM!$A$2:$A$370=R$4)*(LSM!$T$2:$T$370=R$5)*(LSM!$B$2:$B$370=$D7),LSM!$Q$2:$Q$370,"")</f>
        <v>0</v>
      </c>
      <c r="T7" s="164" cm="1">
        <f t="array" ref="T7">_xlfn.XLOOKUP(1,(LSM!$A$2:$A$370=T$4)*(LSM!$T$2:$T$370=T$5)*(LSM!$B$2:$B$370=$D7),LSM!$R$2:$R$370,"")</f>
        <v>0</v>
      </c>
      <c r="U7" s="179" cm="1">
        <f t="array" ref="U7">_xlfn.XLOOKUP(1,(LSM!$A$2:$A$370=T$4)*(LSM!$T$2:$T$370=T$5)*(LSM!$B$2:$B$370=$D7),LSM!$S$2:$S$370,"")</f>
        <v>0</v>
      </c>
    </row>
    <row r="8" spans="1:21" x14ac:dyDescent="0.3">
      <c r="A8" s="31" t="str">
        <f t="shared" si="0"/>
        <v>Dekalb DKC68-35</v>
      </c>
      <c r="B8" s="131" t="str">
        <f t="shared" si="1"/>
        <v>RR</v>
      </c>
      <c r="C8" s="131" t="str">
        <f t="shared" si="2"/>
        <v>GENVT2P</v>
      </c>
      <c r="D8" s="273" t="s">
        <v>296</v>
      </c>
      <c r="E8" s="176" cm="1">
        <f t="array" ref="E8">_xlfn.XLOOKUP(1,(LSM!$A$2:$A$370=E$4)*(LSM!$T$2:$T$370=E$5)*(LSM!$B$2:$B$370=$D8),LSM!$C$2:$C$370,"")</f>
        <v>216.62</v>
      </c>
      <c r="F8" s="177" t="str" cm="1">
        <f t="array" ref="F8">_xlfn.XLOOKUP(1,(LSM!$A$2:$A$370=E$4)*(LSM!$T$2:$T$370=E$5)*(LSM!$B$2:$B$370=$D8),LSM!$D$2:$D$370,"")</f>
        <v>A</v>
      </c>
      <c r="G8" s="163" cm="1">
        <f t="array" ref="G8">_xlfn.XLOOKUP(1,(LSM!$A$2:$A$370=G$4)*(LSM!$T$2:$T$370=G$5)*(LSM!$B$2:$B$370=$D8),LSM!$E$2:$E$370,"")</f>
        <v>14.7667</v>
      </c>
      <c r="H8" s="177" t="str" cm="1">
        <f t="array" ref="H8">_xlfn.XLOOKUP(1,(LSM!$A$2:$A$370=G$4)*(LSM!$T$2:$T$370=G$5)*(LSM!$B$2:$B$370=$D8),LSM!$F$2:$F$370,"")</f>
        <v>D</v>
      </c>
      <c r="I8" s="57" cm="1">
        <f t="array" ref="I8">_xlfn.XLOOKUP(1,(LSM!$A$2:$A$370=I$4)*(LSM!$T$2:$T$370=I$5)*(LSM!$B$2:$B$370=$D8),LSM!$L$2:$L$370,"")</f>
        <v>62.433300000000003</v>
      </c>
      <c r="J8" s="56" t="str" cm="1">
        <f t="array" ref="J8">_xlfn.XLOOKUP(1,(LSM!$A$2:$A$370=I$4)*(LSM!$T$2:$T$370=I$5)*(LSM!$B$2:$B$370=$D8),LSM!$M$2:$M$370,"")</f>
        <v>AB</v>
      </c>
      <c r="K8" s="176" cm="1">
        <f t="array" ref="K8">_xlfn.XLOOKUP(1,(LSM!$A$2:$A$370=K$4)*(LSM!$T$2:$T$370=K$5)*(LSM!$B$2:$B$370=$D8),LSM!$G$2:$G$370,"")</f>
        <v>102</v>
      </c>
      <c r="L8" s="177" t="str" cm="1">
        <f t="array" ref="L8">_xlfn.XLOOKUP(1,(LSM!$A$2:$A$370=K$4)*(LSM!$T$2:$T$370=K$5)*(LSM!$B$2:$B$370=$D8),LSM!$H$2:$H$370,"")</f>
        <v>A</v>
      </c>
      <c r="M8" s="176" cm="1">
        <f t="array" ref="M8">_xlfn.XLOOKUP(1,(LSM!$A$2:$A$370=M$4)*(LSM!$T$2:$T$370=M$5)*(LSM!$B$2:$B$370=$D8),LSM!$I$2:$I$370,"")</f>
        <v>46.666699999999999</v>
      </c>
      <c r="N8" s="56" t="str" cm="1">
        <f t="array" ref="N8">_xlfn.XLOOKUP(1,(LSM!$A$2:$A$370=M$4)*(LSM!$T$2:$T$370=M$5)*(LSM!$B$2:$B$370=$D8),LSM!$J$2:$J$370,"")</f>
        <v>C-E</v>
      </c>
      <c r="O8" s="176" cm="1">
        <f t="array" ref="O8">_xlfn.XLOOKUP(1,(LSM!$A$2:$A$370=O$4)*(LSM!$T$2:$T$370=O$5)*(LSM!$B$2:$B$370=$D8),LSM!$K$2:$K$370,"")</f>
        <v>0</v>
      </c>
      <c r="P8" s="252" cm="1">
        <f t="array" ref="P8">_xlfn.XLOOKUP(1,(LSM!$A$2:$A$370=P$4)*(LSM!$T$2:$T$370=P$5)*(LSM!$B$2:$B$370=$D8),LSM!$N$2:$N$370,"")</f>
        <v>0</v>
      </c>
      <c r="Q8" s="177" cm="1">
        <f t="array" ref="Q8">_xlfn.XLOOKUP(1,(LSM!$A$2:$A$370=P$4)*(LSM!$T$2:$T$370=P$5)*(LSM!$B$2:$B$370=$D8),LSM!$O$2:$O$370,"")</f>
        <v>0</v>
      </c>
      <c r="R8" s="163" cm="1">
        <f t="array" ref="R8">_xlfn.XLOOKUP(1,(LSM!$A$2:$A$370=R$4)*(LSM!$T$2:$T$370=R$5)*(LSM!$B$2:$B$370=$D8),LSM!$P$2:$P$370,"")</f>
        <v>0</v>
      </c>
      <c r="S8" s="56" cm="1">
        <f t="array" ref="S8">_xlfn.XLOOKUP(1,(LSM!$A$2:$A$370=R$4)*(LSM!$T$2:$T$370=R$5)*(LSM!$B$2:$B$370=$D8),LSM!$Q$2:$Q$370,"")</f>
        <v>0</v>
      </c>
      <c r="T8" s="163" cm="1">
        <f t="array" ref="T8">_xlfn.XLOOKUP(1,(LSM!$A$2:$A$370=T$4)*(LSM!$T$2:$T$370=T$5)*(LSM!$B$2:$B$370=$D8),LSM!$R$2:$R$370,"")</f>
        <v>0</v>
      </c>
      <c r="U8" s="177" cm="1">
        <f t="array" ref="U8">_xlfn.XLOOKUP(1,(LSM!$A$2:$A$370=T$4)*(LSM!$T$2:$T$370=T$5)*(LSM!$B$2:$B$370=$D8),LSM!$S$2:$S$370,"")</f>
        <v>0</v>
      </c>
    </row>
    <row r="9" spans="1:21" x14ac:dyDescent="0.3">
      <c r="A9" s="31" t="str">
        <f t="shared" si="0"/>
        <v>Revere 1839 </v>
      </c>
      <c r="B9" s="131" t="str">
        <f t="shared" si="1"/>
        <v>RR</v>
      </c>
      <c r="C9" s="131" t="str">
        <f t="shared" si="2"/>
        <v>TRE</v>
      </c>
      <c r="D9" s="273" t="s">
        <v>301</v>
      </c>
      <c r="E9" s="178" cm="1">
        <f t="array" ref="E9">_xlfn.XLOOKUP(1,(LSM!$A$2:$A$370=E$4)*(LSM!$T$2:$T$370=E$5)*(LSM!$B$2:$B$370=$D9),LSM!$C$2:$C$370,"")</f>
        <v>214.24</v>
      </c>
      <c r="F9" s="179" t="str" cm="1">
        <f t="array" ref="F9">_xlfn.XLOOKUP(1,(LSM!$A$2:$A$370=E$4)*(LSM!$T$2:$T$370=E$5)*(LSM!$B$2:$B$370=$D9),LSM!$D$2:$D$370,"")</f>
        <v>A</v>
      </c>
      <c r="G9" s="164" cm="1">
        <f t="array" ref="G9">_xlfn.XLOOKUP(1,(LSM!$A$2:$A$370=G$4)*(LSM!$T$2:$T$370=G$5)*(LSM!$B$2:$B$370=$D9),LSM!$E$2:$E$370,"")</f>
        <v>17.7333</v>
      </c>
      <c r="H9" s="179" t="str" cm="1">
        <f t="array" ref="H9">_xlfn.XLOOKUP(1,(LSM!$A$2:$A$370=G$4)*(LSM!$T$2:$T$370=G$5)*(LSM!$B$2:$B$370=$D9),LSM!$F$2:$F$370,"")</f>
        <v>AB</v>
      </c>
      <c r="I9" s="102" cm="1">
        <f t="array" ref="I9">_xlfn.XLOOKUP(1,(LSM!$A$2:$A$370=I$4)*(LSM!$T$2:$T$370=I$5)*(LSM!$B$2:$B$370=$D9),LSM!$L$2:$L$370,"")</f>
        <v>58.533299999999997</v>
      </c>
      <c r="J9" s="167" t="str" cm="1">
        <f t="array" ref="J9">_xlfn.XLOOKUP(1,(LSM!$A$2:$A$370=I$4)*(LSM!$T$2:$T$370=I$5)*(LSM!$B$2:$B$370=$D9),LSM!$M$2:$M$370,"")</f>
        <v>DE</v>
      </c>
      <c r="K9" s="178" cm="1">
        <f t="array" ref="K9">_xlfn.XLOOKUP(1,(LSM!$A$2:$A$370=K$4)*(LSM!$T$2:$T$370=K$5)*(LSM!$B$2:$B$370=$D9),LSM!$G$2:$G$370,"")</f>
        <v>111.67</v>
      </c>
      <c r="L9" s="179" t="str" cm="1">
        <f t="array" ref="L9">_xlfn.XLOOKUP(1,(LSM!$A$2:$A$370=K$4)*(LSM!$T$2:$T$370=K$5)*(LSM!$B$2:$B$370=$D9),LSM!$H$2:$H$370,"")</f>
        <v>A</v>
      </c>
      <c r="M9" s="178" cm="1">
        <f t="array" ref="M9">_xlfn.XLOOKUP(1,(LSM!$A$2:$A$370=M$4)*(LSM!$T$2:$T$370=M$5)*(LSM!$B$2:$B$370=$D9),LSM!$I$2:$I$370,"")</f>
        <v>54</v>
      </c>
      <c r="N9" s="167" t="str" cm="1">
        <f t="array" ref="N9">_xlfn.XLOOKUP(1,(LSM!$A$2:$A$370=M$4)*(LSM!$T$2:$T$370=M$5)*(LSM!$B$2:$B$370=$D9),LSM!$J$2:$J$370,"")</f>
        <v>A-C</v>
      </c>
      <c r="O9" s="178" cm="1">
        <f t="array" ref="O9">_xlfn.XLOOKUP(1,(LSM!$A$2:$A$370=O$4)*(LSM!$T$2:$T$370=O$5)*(LSM!$B$2:$B$370=$D9),LSM!$K$2:$K$370,"")</f>
        <v>0</v>
      </c>
      <c r="P9" s="253" cm="1">
        <f t="array" ref="P9">_xlfn.XLOOKUP(1,(LSM!$A$2:$A$370=P$4)*(LSM!$T$2:$T$370=P$5)*(LSM!$B$2:$B$370=$D9),LSM!$N$2:$N$370,"")</f>
        <v>0</v>
      </c>
      <c r="Q9" s="179" cm="1">
        <f t="array" ref="Q9">_xlfn.XLOOKUP(1,(LSM!$A$2:$A$370=P$4)*(LSM!$T$2:$T$370=P$5)*(LSM!$B$2:$B$370=$D9),LSM!$O$2:$O$370,"")</f>
        <v>0</v>
      </c>
      <c r="R9" s="164" cm="1">
        <f t="array" ref="R9">_xlfn.XLOOKUP(1,(LSM!$A$2:$A$370=R$4)*(LSM!$T$2:$T$370=R$5)*(LSM!$B$2:$B$370=$D9),LSM!$P$2:$P$370,"")</f>
        <v>0</v>
      </c>
      <c r="S9" s="167" cm="1">
        <f t="array" ref="S9">_xlfn.XLOOKUP(1,(LSM!$A$2:$A$370=R$4)*(LSM!$T$2:$T$370=R$5)*(LSM!$B$2:$B$370=$D9),LSM!$Q$2:$Q$370,"")</f>
        <v>0</v>
      </c>
      <c r="T9" s="164" cm="1">
        <f t="array" ref="T9">_xlfn.XLOOKUP(1,(LSM!$A$2:$A$370=T$4)*(LSM!$T$2:$T$370=T$5)*(LSM!$B$2:$B$370=$D9),LSM!$R$2:$R$370,"")</f>
        <v>0</v>
      </c>
      <c r="U9" s="179" cm="1">
        <f t="array" ref="U9">_xlfn.XLOOKUP(1,(LSM!$A$2:$A$370=T$4)*(LSM!$T$2:$T$370=T$5)*(LSM!$B$2:$B$370=$D9),LSM!$S$2:$S$370,"")</f>
        <v>0</v>
      </c>
    </row>
    <row r="10" spans="1:21" x14ac:dyDescent="0.3">
      <c r="A10" s="31" t="str">
        <f t="shared" si="0"/>
        <v>Innvictis A1776VT2P</v>
      </c>
      <c r="B10" s="131" t="str">
        <f t="shared" si="1"/>
        <v>RR</v>
      </c>
      <c r="C10" s="131" t="str">
        <f t="shared" si="2"/>
        <v>VT2P</v>
      </c>
      <c r="D10" s="273" t="s">
        <v>299</v>
      </c>
      <c r="E10" s="178" cm="1">
        <f t="array" ref="E10">_xlfn.XLOOKUP(1,(LSM!$A$2:$A$370=E$4)*(LSM!$T$2:$T$370=E$5)*(LSM!$B$2:$B$370=$D10),LSM!$C$2:$C$370,"")</f>
        <v>212.51</v>
      </c>
      <c r="F10" s="179" t="str" cm="1">
        <f t="array" ref="F10">_xlfn.XLOOKUP(1,(LSM!$A$2:$A$370=E$4)*(LSM!$T$2:$T$370=E$5)*(LSM!$B$2:$B$370=$D10),LSM!$D$2:$D$370,"")</f>
        <v>A</v>
      </c>
      <c r="G10" s="164" cm="1">
        <f t="array" ref="G10">_xlfn.XLOOKUP(1,(LSM!$A$2:$A$370=G$4)*(LSM!$T$2:$T$370=G$5)*(LSM!$B$2:$B$370=$D10),LSM!$E$2:$E$370,"")</f>
        <v>15.933299999999999</v>
      </c>
      <c r="H10" s="179" t="str" cm="1">
        <f t="array" ref="H10">_xlfn.XLOOKUP(1,(LSM!$A$2:$A$370=G$4)*(LSM!$T$2:$T$370=G$5)*(LSM!$B$2:$B$370=$D10),LSM!$F$2:$F$370,"")</f>
        <v>B-D</v>
      </c>
      <c r="I10" s="102" cm="1">
        <f t="array" ref="I10">_xlfn.XLOOKUP(1,(LSM!$A$2:$A$370=I$4)*(LSM!$T$2:$T$370=I$5)*(LSM!$B$2:$B$370=$D10),LSM!$L$2:$L$370,"")</f>
        <v>61.133299999999998</v>
      </c>
      <c r="J10" s="167" t="str" cm="1">
        <f t="array" ref="J10">_xlfn.XLOOKUP(1,(LSM!$A$2:$A$370=I$4)*(LSM!$T$2:$T$370=I$5)*(LSM!$B$2:$B$370=$D10),LSM!$M$2:$M$370,"")</f>
        <v>BC</v>
      </c>
      <c r="K10" s="178" cm="1">
        <f t="array" ref="K10">_xlfn.XLOOKUP(1,(LSM!$A$2:$A$370=K$4)*(LSM!$T$2:$T$370=K$5)*(LSM!$B$2:$B$370=$D10),LSM!$G$2:$G$370,"")</f>
        <v>103.67</v>
      </c>
      <c r="L10" s="179" t="str" cm="1">
        <f t="array" ref="L10">_xlfn.XLOOKUP(1,(LSM!$A$2:$A$370=K$4)*(LSM!$T$2:$T$370=K$5)*(LSM!$B$2:$B$370=$D10),LSM!$H$2:$H$370,"")</f>
        <v>A</v>
      </c>
      <c r="M10" s="178" cm="1">
        <f t="array" ref="M10">_xlfn.XLOOKUP(1,(LSM!$A$2:$A$370=M$4)*(LSM!$T$2:$T$370=M$5)*(LSM!$B$2:$B$370=$D10),LSM!$I$2:$I$370,"")</f>
        <v>47.333300000000001</v>
      </c>
      <c r="N10" s="167" t="str" cm="1">
        <f t="array" ref="N10">_xlfn.XLOOKUP(1,(LSM!$A$2:$A$370=M$4)*(LSM!$T$2:$T$370=M$5)*(LSM!$B$2:$B$370=$D10),LSM!$J$2:$J$370,"")</f>
        <v>B-E</v>
      </c>
      <c r="O10" s="178" cm="1">
        <f t="array" ref="O10">_xlfn.XLOOKUP(1,(LSM!$A$2:$A$370=O$4)*(LSM!$T$2:$T$370=O$5)*(LSM!$B$2:$B$370=$D10),LSM!$K$2:$K$370,"")</f>
        <v>0</v>
      </c>
      <c r="P10" s="253" cm="1">
        <f t="array" ref="P10">_xlfn.XLOOKUP(1,(LSM!$A$2:$A$370=P$4)*(LSM!$T$2:$T$370=P$5)*(LSM!$B$2:$B$370=$D10),LSM!$N$2:$N$370,"")</f>
        <v>0</v>
      </c>
      <c r="Q10" s="179" cm="1">
        <f t="array" ref="Q10">_xlfn.XLOOKUP(1,(LSM!$A$2:$A$370=P$4)*(LSM!$T$2:$T$370=P$5)*(LSM!$B$2:$B$370=$D10),LSM!$O$2:$O$370,"")</f>
        <v>0</v>
      </c>
      <c r="R10" s="164" cm="1">
        <f t="array" ref="R10">_xlfn.XLOOKUP(1,(LSM!$A$2:$A$370=R$4)*(LSM!$T$2:$T$370=R$5)*(LSM!$B$2:$B$370=$D10),LSM!$P$2:$P$370,"")</f>
        <v>0</v>
      </c>
      <c r="S10" s="167" cm="1">
        <f t="array" ref="S10">_xlfn.XLOOKUP(1,(LSM!$A$2:$A$370=R$4)*(LSM!$T$2:$T$370=R$5)*(LSM!$B$2:$B$370=$D10),LSM!$Q$2:$Q$370,"")</f>
        <v>0</v>
      </c>
      <c r="T10" s="164" cm="1">
        <f t="array" ref="T10">_xlfn.XLOOKUP(1,(LSM!$A$2:$A$370=T$4)*(LSM!$T$2:$T$370=T$5)*(LSM!$B$2:$B$370=$D10),LSM!$R$2:$R$370,"")</f>
        <v>0</v>
      </c>
      <c r="U10" s="179" cm="1">
        <f t="array" ref="U10">_xlfn.XLOOKUP(1,(LSM!$A$2:$A$370=T$4)*(LSM!$T$2:$T$370=T$5)*(LSM!$B$2:$B$370=$D10),LSM!$S$2:$S$370,"")</f>
        <v>0</v>
      </c>
    </row>
    <row r="11" spans="1:21" x14ac:dyDescent="0.3">
      <c r="A11" s="31" t="str">
        <f t="shared" si="0"/>
        <v>Integra 6915 VT2P</v>
      </c>
      <c r="B11" s="131" t="str">
        <f t="shared" si="1"/>
        <v>RR</v>
      </c>
      <c r="C11" s="131" t="str">
        <f t="shared" si="2"/>
        <v>VT2P</v>
      </c>
      <c r="D11" s="273" t="s">
        <v>300</v>
      </c>
      <c r="E11" s="178" cm="1">
        <f t="array" ref="E11">_xlfn.XLOOKUP(1,(LSM!$A$2:$A$370=E$4)*(LSM!$T$2:$T$370=E$5)*(LSM!$B$2:$B$370=$D11),LSM!$C$2:$C$370,"")</f>
        <v>208.04</v>
      </c>
      <c r="F11" s="179" t="str" cm="1">
        <f t="array" ref="F11">_xlfn.XLOOKUP(1,(LSM!$A$2:$A$370=E$4)*(LSM!$T$2:$T$370=E$5)*(LSM!$B$2:$B$370=$D11),LSM!$D$2:$D$370,"")</f>
        <v>A</v>
      </c>
      <c r="G11" s="164" cm="1">
        <f t="array" ref="G11">_xlfn.XLOOKUP(1,(LSM!$A$2:$A$370=G$4)*(LSM!$T$2:$T$370=G$5)*(LSM!$B$2:$B$370=$D11),LSM!$E$2:$E$370,"")</f>
        <v>16.2667</v>
      </c>
      <c r="H11" s="179" t="str" cm="1">
        <f t="array" ref="H11">_xlfn.XLOOKUP(1,(LSM!$A$2:$A$370=G$4)*(LSM!$T$2:$T$370=G$5)*(LSM!$B$2:$B$370=$D11),LSM!$F$2:$F$370,"")</f>
        <v>B-D</v>
      </c>
      <c r="I11" s="102" cm="1">
        <f t="array" ref="I11">_xlfn.XLOOKUP(1,(LSM!$A$2:$A$370=I$4)*(LSM!$T$2:$T$370=I$5)*(LSM!$B$2:$B$370=$D11),LSM!$L$2:$L$370,"")</f>
        <v>60.1</v>
      </c>
      <c r="J11" s="167" t="str" cm="1">
        <f t="array" ref="J11">_xlfn.XLOOKUP(1,(LSM!$A$2:$A$370=I$4)*(LSM!$T$2:$T$370=I$5)*(LSM!$B$2:$B$370=$D11),LSM!$M$2:$M$370,"")</f>
        <v>CD</v>
      </c>
      <c r="K11" s="178" cm="1">
        <f t="array" ref="K11">_xlfn.XLOOKUP(1,(LSM!$A$2:$A$370=K$4)*(LSM!$T$2:$T$370=K$5)*(LSM!$B$2:$B$370=$D11),LSM!$G$2:$G$370,"")</f>
        <v>111.67</v>
      </c>
      <c r="L11" s="179" t="str" cm="1">
        <f t="array" ref="L11">_xlfn.XLOOKUP(1,(LSM!$A$2:$A$370=K$4)*(LSM!$T$2:$T$370=K$5)*(LSM!$B$2:$B$370=$D11),LSM!$H$2:$H$370,"")</f>
        <v>A</v>
      </c>
      <c r="M11" s="178" cm="1">
        <f t="array" ref="M11">_xlfn.XLOOKUP(1,(LSM!$A$2:$A$370=M$4)*(LSM!$T$2:$T$370=M$5)*(LSM!$B$2:$B$370=$D11),LSM!$I$2:$I$370,"")</f>
        <v>56</v>
      </c>
      <c r="N11" s="167" t="str" cm="1">
        <f t="array" ref="N11">_xlfn.XLOOKUP(1,(LSM!$A$2:$A$370=M$4)*(LSM!$T$2:$T$370=M$5)*(LSM!$B$2:$B$370=$D11),LSM!$J$2:$J$370,"")</f>
        <v>A</v>
      </c>
      <c r="O11" s="178" cm="1">
        <f t="array" ref="O11">_xlfn.XLOOKUP(1,(LSM!$A$2:$A$370=O$4)*(LSM!$T$2:$T$370=O$5)*(LSM!$B$2:$B$370=$D11),LSM!$K$2:$K$370,"")</f>
        <v>0</v>
      </c>
      <c r="P11" s="253" cm="1">
        <f t="array" ref="P11">_xlfn.XLOOKUP(1,(LSM!$A$2:$A$370=P$4)*(LSM!$T$2:$T$370=P$5)*(LSM!$B$2:$B$370=$D11),LSM!$N$2:$N$370,"")</f>
        <v>0</v>
      </c>
      <c r="Q11" s="179" cm="1">
        <f t="array" ref="Q11">_xlfn.XLOOKUP(1,(LSM!$A$2:$A$370=P$4)*(LSM!$T$2:$T$370=P$5)*(LSM!$B$2:$B$370=$D11),LSM!$O$2:$O$370,"")</f>
        <v>0</v>
      </c>
      <c r="R11" s="164" cm="1">
        <f t="array" ref="R11">_xlfn.XLOOKUP(1,(LSM!$A$2:$A$370=R$4)*(LSM!$T$2:$T$370=R$5)*(LSM!$B$2:$B$370=$D11),LSM!$P$2:$P$370,"")</f>
        <v>0</v>
      </c>
      <c r="S11" s="167" cm="1">
        <f t="array" ref="S11">_xlfn.XLOOKUP(1,(LSM!$A$2:$A$370=R$4)*(LSM!$T$2:$T$370=R$5)*(LSM!$B$2:$B$370=$D11),LSM!$Q$2:$Q$370,"")</f>
        <v>0</v>
      </c>
      <c r="T11" s="164" cm="1">
        <f t="array" ref="T11">_xlfn.XLOOKUP(1,(LSM!$A$2:$A$370=T$4)*(LSM!$T$2:$T$370=T$5)*(LSM!$B$2:$B$370=$D11),LSM!$R$2:$R$370,"")</f>
        <v>0</v>
      </c>
      <c r="U11" s="179" cm="1">
        <f t="array" ref="U11">_xlfn.XLOOKUP(1,(LSM!$A$2:$A$370=T$4)*(LSM!$T$2:$T$370=T$5)*(LSM!$B$2:$B$370=$D11),LSM!$S$2:$S$370,"")</f>
        <v>0</v>
      </c>
    </row>
    <row r="12" spans="1:21" x14ac:dyDescent="0.3">
      <c r="A12" s="31" t="str">
        <f t="shared" si="0"/>
        <v>Innvictis A1993T</v>
      </c>
      <c r="B12" s="131" t="str">
        <f t="shared" si="1"/>
        <v>RR</v>
      </c>
      <c r="C12" s="131" t="str">
        <f t="shared" si="2"/>
        <v>TRE</v>
      </c>
      <c r="D12" s="273" t="s">
        <v>134</v>
      </c>
      <c r="E12" s="178" cm="1">
        <f t="array" ref="E12">_xlfn.XLOOKUP(1,(LSM!$A$2:$A$370=E$4)*(LSM!$T$2:$T$370=E$5)*(LSM!$B$2:$B$370=$D12),LSM!$C$2:$C$370,"")</f>
        <v>200.42</v>
      </c>
      <c r="F12" s="179" t="str" cm="1">
        <f t="array" ref="F12">_xlfn.XLOOKUP(1,(LSM!$A$2:$A$370=E$4)*(LSM!$T$2:$T$370=E$5)*(LSM!$B$2:$B$370=$D12),LSM!$D$2:$D$370,"")</f>
        <v>A</v>
      </c>
      <c r="G12" s="164" cm="1">
        <f t="array" ref="G12">_xlfn.XLOOKUP(1,(LSM!$A$2:$A$370=G$4)*(LSM!$T$2:$T$370=G$5)*(LSM!$B$2:$B$370=$D12),LSM!$E$2:$E$370,"")</f>
        <v>18.333300000000001</v>
      </c>
      <c r="H12" s="179" t="str" cm="1">
        <f t="array" ref="H12">_xlfn.XLOOKUP(1,(LSM!$A$2:$A$370=G$4)*(LSM!$T$2:$T$370=G$5)*(LSM!$B$2:$B$370=$D12),LSM!$F$2:$F$370,"")</f>
        <v>A</v>
      </c>
      <c r="I12" s="102" cm="1">
        <f t="array" ref="I12">_xlfn.XLOOKUP(1,(LSM!$A$2:$A$370=I$4)*(LSM!$T$2:$T$370=I$5)*(LSM!$B$2:$B$370=$D12),LSM!$L$2:$L$370,"")</f>
        <v>57.966700000000003</v>
      </c>
      <c r="J12" s="167" t="str" cm="1">
        <f t="array" ref="J12">_xlfn.XLOOKUP(1,(LSM!$A$2:$A$370=I$4)*(LSM!$T$2:$T$370=I$5)*(LSM!$B$2:$B$370=$D12),LSM!$M$2:$M$370,"")</f>
        <v>E</v>
      </c>
      <c r="K12" s="178" cm="1">
        <f t="array" ref="K12">_xlfn.XLOOKUP(1,(LSM!$A$2:$A$370=K$4)*(LSM!$T$2:$T$370=K$5)*(LSM!$B$2:$B$370=$D12),LSM!$G$2:$G$370,"")</f>
        <v>105.67</v>
      </c>
      <c r="L12" s="179" t="str" cm="1">
        <f t="array" ref="L12">_xlfn.XLOOKUP(1,(LSM!$A$2:$A$370=K$4)*(LSM!$T$2:$T$370=K$5)*(LSM!$B$2:$B$370=$D12),LSM!$H$2:$H$370,"")</f>
        <v>A</v>
      </c>
      <c r="M12" s="178" cm="1">
        <f t="array" ref="M12">_xlfn.XLOOKUP(1,(LSM!$A$2:$A$370=M$4)*(LSM!$T$2:$T$370=M$5)*(LSM!$B$2:$B$370=$D12),LSM!$I$2:$I$370,"")</f>
        <v>51.333300000000001</v>
      </c>
      <c r="N12" s="167" t="str" cm="1">
        <f t="array" ref="N12">_xlfn.XLOOKUP(1,(LSM!$A$2:$A$370=M$4)*(LSM!$T$2:$T$370=M$5)*(LSM!$B$2:$B$370=$D12),LSM!$J$2:$J$370,"")</f>
        <v>A-D</v>
      </c>
      <c r="O12" s="178" cm="1">
        <f t="array" ref="O12">_xlfn.XLOOKUP(1,(LSM!$A$2:$A$370=O$4)*(LSM!$T$2:$T$370=O$5)*(LSM!$B$2:$B$370=$D12),LSM!$K$2:$K$370,"")</f>
        <v>0</v>
      </c>
      <c r="P12" s="253" cm="1">
        <f t="array" ref="P12">_xlfn.XLOOKUP(1,(LSM!$A$2:$A$370=P$4)*(LSM!$T$2:$T$370=P$5)*(LSM!$B$2:$B$370=$D12),LSM!$N$2:$N$370,"")</f>
        <v>0</v>
      </c>
      <c r="Q12" s="179" cm="1">
        <f t="array" ref="Q12">_xlfn.XLOOKUP(1,(LSM!$A$2:$A$370=P$4)*(LSM!$T$2:$T$370=P$5)*(LSM!$B$2:$B$370=$D12),LSM!$O$2:$O$370,"")</f>
        <v>0</v>
      </c>
      <c r="R12" s="164" cm="1">
        <f t="array" ref="R12">_xlfn.XLOOKUP(1,(LSM!$A$2:$A$370=R$4)*(LSM!$T$2:$T$370=R$5)*(LSM!$B$2:$B$370=$D12),LSM!$P$2:$P$370,"")</f>
        <v>0</v>
      </c>
      <c r="S12" s="167" cm="1">
        <f t="array" ref="S12">_xlfn.XLOOKUP(1,(LSM!$A$2:$A$370=R$4)*(LSM!$T$2:$T$370=R$5)*(LSM!$B$2:$B$370=$D12),LSM!$Q$2:$Q$370,"")</f>
        <v>0</v>
      </c>
      <c r="T12" s="164" cm="1">
        <f t="array" ref="T12">_xlfn.XLOOKUP(1,(LSM!$A$2:$A$370=T$4)*(LSM!$T$2:$T$370=T$5)*(LSM!$B$2:$B$370=$D12),LSM!$R$2:$R$370,"")</f>
        <v>0</v>
      </c>
      <c r="U12" s="179" cm="1">
        <f t="array" ref="U12">_xlfn.XLOOKUP(1,(LSM!$A$2:$A$370=T$4)*(LSM!$T$2:$T$370=T$5)*(LSM!$B$2:$B$370=$D12),LSM!$S$2:$S$370,"")</f>
        <v>0</v>
      </c>
    </row>
    <row r="13" spans="1:21" x14ac:dyDescent="0.3">
      <c r="A13" s="31" t="str">
        <f t="shared" si="0"/>
        <v>Dyna-Gro D60TC45RIB</v>
      </c>
      <c r="B13" s="131" t="str">
        <f t="shared" si="1"/>
        <v>RR</v>
      </c>
      <c r="C13" s="131" t="str">
        <f t="shared" si="2"/>
        <v>TRE</v>
      </c>
      <c r="D13" s="273" t="s">
        <v>203</v>
      </c>
      <c r="E13" s="176" cm="1">
        <f t="array" ref="E13">_xlfn.XLOOKUP(1,(LSM!$A$2:$A$370=E$4)*(LSM!$T$2:$T$370=E$5)*(LSM!$B$2:$B$370=$D13),LSM!$C$2:$C$370,"")</f>
        <v>196.43</v>
      </c>
      <c r="F13" s="177" t="str" cm="1">
        <f t="array" ref="F13">_xlfn.XLOOKUP(1,(LSM!$A$2:$A$370=E$4)*(LSM!$T$2:$T$370=E$5)*(LSM!$B$2:$B$370=$D13),LSM!$D$2:$D$370,"")</f>
        <v>A</v>
      </c>
      <c r="G13" s="163" cm="1">
        <f t="array" ref="G13">_xlfn.XLOOKUP(1,(LSM!$A$2:$A$370=G$4)*(LSM!$T$2:$T$370=G$5)*(LSM!$B$2:$B$370=$D13),LSM!$E$2:$E$370,"")</f>
        <v>17.433299999999999</v>
      </c>
      <c r="H13" s="177" t="str" cm="1">
        <f t="array" ref="H13">_xlfn.XLOOKUP(1,(LSM!$A$2:$A$370=G$4)*(LSM!$T$2:$T$370=G$5)*(LSM!$B$2:$B$370=$D13),LSM!$F$2:$F$370,"")</f>
        <v>AB</v>
      </c>
      <c r="I13" s="57" cm="1">
        <f t="array" ref="I13">_xlfn.XLOOKUP(1,(LSM!$A$2:$A$370=I$4)*(LSM!$T$2:$T$370=I$5)*(LSM!$B$2:$B$370=$D13),LSM!$L$2:$L$370,"")</f>
        <v>58.7</v>
      </c>
      <c r="J13" s="56" t="str" cm="1">
        <f t="array" ref="J13">_xlfn.XLOOKUP(1,(LSM!$A$2:$A$370=I$4)*(LSM!$T$2:$T$370=I$5)*(LSM!$B$2:$B$370=$D13),LSM!$M$2:$M$370,"")</f>
        <v>DE</v>
      </c>
      <c r="K13" s="176" cm="1">
        <f t="array" ref="K13">_xlfn.XLOOKUP(1,(LSM!$A$2:$A$370=K$4)*(LSM!$T$2:$T$370=K$5)*(LSM!$B$2:$B$370=$D13),LSM!$G$2:$G$370,"")</f>
        <v>110</v>
      </c>
      <c r="L13" s="177" t="str" cm="1">
        <f t="array" ref="L13">_xlfn.XLOOKUP(1,(LSM!$A$2:$A$370=K$4)*(LSM!$T$2:$T$370=K$5)*(LSM!$B$2:$B$370=$D13),LSM!$H$2:$H$370,"")</f>
        <v>A</v>
      </c>
      <c r="M13" s="176" cm="1">
        <f t="array" ref="M13">_xlfn.XLOOKUP(1,(LSM!$A$2:$A$370=M$4)*(LSM!$T$2:$T$370=M$5)*(LSM!$B$2:$B$370=$D13),LSM!$I$2:$I$370,"")</f>
        <v>55.333300000000001</v>
      </c>
      <c r="N13" s="56" t="str" cm="1">
        <f t="array" ref="N13">_xlfn.XLOOKUP(1,(LSM!$A$2:$A$370=M$4)*(LSM!$T$2:$T$370=M$5)*(LSM!$B$2:$B$370=$D13),LSM!$J$2:$J$370,"")</f>
        <v>AB</v>
      </c>
      <c r="O13" s="176" cm="1">
        <f t="array" ref="O13">_xlfn.XLOOKUP(1,(LSM!$A$2:$A$370=O$4)*(LSM!$T$2:$T$370=O$5)*(LSM!$B$2:$B$370=$D13),LSM!$K$2:$K$370,"")</f>
        <v>0</v>
      </c>
      <c r="P13" s="252" cm="1">
        <f t="array" ref="P13">_xlfn.XLOOKUP(1,(LSM!$A$2:$A$370=P$4)*(LSM!$T$2:$T$370=P$5)*(LSM!$B$2:$B$370=$D13),LSM!$N$2:$N$370,"")</f>
        <v>0</v>
      </c>
      <c r="Q13" s="177" cm="1">
        <f t="array" ref="Q13">_xlfn.XLOOKUP(1,(LSM!$A$2:$A$370=P$4)*(LSM!$T$2:$T$370=P$5)*(LSM!$B$2:$B$370=$D13),LSM!$O$2:$O$370,"")</f>
        <v>0</v>
      </c>
      <c r="R13" s="163" cm="1">
        <f t="array" ref="R13">_xlfn.XLOOKUP(1,(LSM!$A$2:$A$370=R$4)*(LSM!$T$2:$T$370=R$5)*(LSM!$B$2:$B$370=$D13),LSM!$P$2:$P$370,"")</f>
        <v>0</v>
      </c>
      <c r="S13" s="56" cm="1">
        <f t="array" ref="S13">_xlfn.XLOOKUP(1,(LSM!$A$2:$A$370=R$4)*(LSM!$T$2:$T$370=R$5)*(LSM!$B$2:$B$370=$D13),LSM!$Q$2:$Q$370,"")</f>
        <v>0</v>
      </c>
      <c r="T13" s="163" cm="1">
        <f t="array" ref="T13">_xlfn.XLOOKUP(1,(LSM!$A$2:$A$370=T$4)*(LSM!$T$2:$T$370=T$5)*(LSM!$B$2:$B$370=$D13),LSM!$R$2:$R$370,"")</f>
        <v>0</v>
      </c>
      <c r="U13" s="177" cm="1">
        <f t="array" ref="U13">_xlfn.XLOOKUP(1,(LSM!$A$2:$A$370=T$4)*(LSM!$T$2:$T$370=T$5)*(LSM!$B$2:$B$370=$D13),LSM!$S$2:$S$370,"")</f>
        <v>0</v>
      </c>
    </row>
    <row r="14" spans="1:21" x14ac:dyDescent="0.3">
      <c r="A14" s="31" t="str">
        <f t="shared" si="0"/>
        <v>Innvictis A1792T</v>
      </c>
      <c r="B14" s="131" t="str">
        <f t="shared" si="1"/>
        <v>RR</v>
      </c>
      <c r="C14" s="131" t="str">
        <f t="shared" si="2"/>
        <v>TRE</v>
      </c>
      <c r="D14" s="273" t="s">
        <v>133</v>
      </c>
      <c r="E14" s="176" cm="1">
        <f t="array" ref="E14">_xlfn.XLOOKUP(1,(LSM!$A$2:$A$370=E$4)*(LSM!$T$2:$T$370=E$5)*(LSM!$B$2:$B$370=$D14),LSM!$C$2:$C$370,"")</f>
        <v>194.48</v>
      </c>
      <c r="F14" s="177" t="str" cm="1">
        <f t="array" ref="F14">_xlfn.XLOOKUP(1,(LSM!$A$2:$A$370=E$4)*(LSM!$T$2:$T$370=E$5)*(LSM!$B$2:$B$370=$D14),LSM!$D$2:$D$370,"")</f>
        <v>A</v>
      </c>
      <c r="G14" s="163" cm="1">
        <f t="array" ref="G14">_xlfn.XLOOKUP(1,(LSM!$A$2:$A$370=G$4)*(LSM!$T$2:$T$370=G$5)*(LSM!$B$2:$B$370=$D14),LSM!$E$2:$E$370,"")</f>
        <v>14.6333</v>
      </c>
      <c r="H14" s="177" t="str" cm="1">
        <f t="array" ref="H14">_xlfn.XLOOKUP(1,(LSM!$A$2:$A$370=G$4)*(LSM!$T$2:$T$370=G$5)*(LSM!$B$2:$B$370=$D14),LSM!$F$2:$F$370,"")</f>
        <v>D</v>
      </c>
      <c r="I14" s="57" cm="1">
        <f t="array" ref="I14">_xlfn.XLOOKUP(1,(LSM!$A$2:$A$370=I$4)*(LSM!$T$2:$T$370=I$5)*(LSM!$B$2:$B$370=$D14),LSM!$L$2:$L$370,"")</f>
        <v>63.7667</v>
      </c>
      <c r="J14" s="56" t="str" cm="1">
        <f t="array" ref="J14">_xlfn.XLOOKUP(1,(LSM!$A$2:$A$370=I$4)*(LSM!$T$2:$T$370=I$5)*(LSM!$B$2:$B$370=$D14),LSM!$M$2:$M$370,"")</f>
        <v>A</v>
      </c>
      <c r="K14" s="176" cm="1">
        <f t="array" ref="K14">_xlfn.XLOOKUP(1,(LSM!$A$2:$A$370=K$4)*(LSM!$T$2:$T$370=K$5)*(LSM!$B$2:$B$370=$D14),LSM!$G$2:$G$370,"")</f>
        <v>104</v>
      </c>
      <c r="L14" s="177" t="str" cm="1">
        <f t="array" ref="L14">_xlfn.XLOOKUP(1,(LSM!$A$2:$A$370=K$4)*(LSM!$T$2:$T$370=K$5)*(LSM!$B$2:$B$370=$D14),LSM!$H$2:$H$370,"")</f>
        <v>A</v>
      </c>
      <c r="M14" s="176" cm="1">
        <f t="array" ref="M14">_xlfn.XLOOKUP(1,(LSM!$A$2:$A$370=M$4)*(LSM!$T$2:$T$370=M$5)*(LSM!$B$2:$B$370=$D14),LSM!$I$2:$I$370,"")</f>
        <v>49.333300000000001</v>
      </c>
      <c r="N14" s="56" t="str" cm="1">
        <f t="array" ref="N14">_xlfn.XLOOKUP(1,(LSM!$A$2:$A$370=M$4)*(LSM!$T$2:$T$370=M$5)*(LSM!$B$2:$B$370=$D14),LSM!$J$2:$J$370,"")</f>
        <v>A-E</v>
      </c>
      <c r="O14" s="176" cm="1">
        <f t="array" ref="O14">_xlfn.XLOOKUP(1,(LSM!$A$2:$A$370=O$4)*(LSM!$T$2:$T$370=O$5)*(LSM!$B$2:$B$370=$D14),LSM!$K$2:$K$370,"")</f>
        <v>0</v>
      </c>
      <c r="P14" s="252" cm="1">
        <f t="array" ref="P14">_xlfn.XLOOKUP(1,(LSM!$A$2:$A$370=P$4)*(LSM!$T$2:$T$370=P$5)*(LSM!$B$2:$B$370=$D14),LSM!$N$2:$N$370,"")</f>
        <v>0</v>
      </c>
      <c r="Q14" s="177" cm="1">
        <f t="array" ref="Q14">_xlfn.XLOOKUP(1,(LSM!$A$2:$A$370=P$4)*(LSM!$T$2:$T$370=P$5)*(LSM!$B$2:$B$370=$D14),LSM!$O$2:$O$370,"")</f>
        <v>0</v>
      </c>
      <c r="R14" s="163" cm="1">
        <f t="array" ref="R14">_xlfn.XLOOKUP(1,(LSM!$A$2:$A$370=R$4)*(LSM!$T$2:$T$370=R$5)*(LSM!$B$2:$B$370=$D14),LSM!$P$2:$P$370,"")</f>
        <v>0</v>
      </c>
      <c r="S14" s="56" cm="1">
        <f t="array" ref="S14">_xlfn.XLOOKUP(1,(LSM!$A$2:$A$370=R$4)*(LSM!$T$2:$T$370=R$5)*(LSM!$B$2:$B$370=$D14),LSM!$Q$2:$Q$370,"")</f>
        <v>0</v>
      </c>
      <c r="T14" s="163" cm="1">
        <f t="array" ref="T14">_xlfn.XLOOKUP(1,(LSM!$A$2:$A$370=T$4)*(LSM!$T$2:$T$370=T$5)*(LSM!$B$2:$B$370=$D14),LSM!$R$2:$R$370,"")</f>
        <v>0</v>
      </c>
      <c r="U14" s="177" cm="1">
        <f t="array" ref="U14">_xlfn.XLOOKUP(1,(LSM!$A$2:$A$370=T$4)*(LSM!$T$2:$T$370=T$5)*(LSM!$B$2:$B$370=$D14),LSM!$S$2:$S$370,"")</f>
        <v>0</v>
      </c>
    </row>
    <row r="15" spans="1:21" x14ac:dyDescent="0.3">
      <c r="A15" s="31" t="str">
        <f t="shared" si="0"/>
        <v>Pioneer P18216PWE</v>
      </c>
      <c r="B15" s="131" t="str">
        <f t="shared" si="1"/>
        <v>RR, LL, ENL, FOP</v>
      </c>
      <c r="C15" s="131" t="str">
        <f t="shared" si="2"/>
        <v>VT2P, HX1</v>
      </c>
      <c r="D15" s="273" t="s">
        <v>202</v>
      </c>
      <c r="E15" s="178" cm="1">
        <f t="array" ref="E15">_xlfn.XLOOKUP(1,(LSM!$A$2:$A$370=E$4)*(LSM!$T$2:$T$370=E$5)*(LSM!$B$2:$B$370=$D15),LSM!$C$2:$C$370,"")</f>
        <v>192.32</v>
      </c>
      <c r="F15" s="179" t="str" cm="1">
        <f t="array" ref="F15">_xlfn.XLOOKUP(1,(LSM!$A$2:$A$370=E$4)*(LSM!$T$2:$T$370=E$5)*(LSM!$B$2:$B$370=$D15),LSM!$D$2:$D$370,"")</f>
        <v>A</v>
      </c>
      <c r="G15" s="164" cm="1">
        <f t="array" ref="G15">_xlfn.XLOOKUP(1,(LSM!$A$2:$A$370=G$4)*(LSM!$T$2:$T$370=G$5)*(LSM!$B$2:$B$370=$D15),LSM!$E$2:$E$370,"")</f>
        <v>14.466699999999999</v>
      </c>
      <c r="H15" s="179" t="str" cm="1">
        <f t="array" ref="H15">_xlfn.XLOOKUP(1,(LSM!$A$2:$A$370=G$4)*(LSM!$T$2:$T$370=G$5)*(LSM!$B$2:$B$370=$D15),LSM!$F$2:$F$370,"")</f>
        <v>D</v>
      </c>
      <c r="I15" s="102" cm="1">
        <f t="array" ref="I15">_xlfn.XLOOKUP(1,(LSM!$A$2:$A$370=I$4)*(LSM!$T$2:$T$370=I$5)*(LSM!$B$2:$B$370=$D15),LSM!$L$2:$L$370,"")</f>
        <v>61.866700000000002</v>
      </c>
      <c r="J15" s="167" t="str" cm="1">
        <f t="array" ref="J15">_xlfn.XLOOKUP(1,(LSM!$A$2:$A$370=I$4)*(LSM!$T$2:$T$370=I$5)*(LSM!$B$2:$B$370=$D15),LSM!$M$2:$M$370,"")</f>
        <v>BC</v>
      </c>
      <c r="K15" s="178" cm="1">
        <f t="array" ref="K15">_xlfn.XLOOKUP(1,(LSM!$A$2:$A$370=K$4)*(LSM!$T$2:$T$370=K$5)*(LSM!$B$2:$B$370=$D15),LSM!$G$2:$G$370,"")</f>
        <v>105.33</v>
      </c>
      <c r="L15" s="179" t="str" cm="1">
        <f t="array" ref="L15">_xlfn.XLOOKUP(1,(LSM!$A$2:$A$370=K$4)*(LSM!$T$2:$T$370=K$5)*(LSM!$B$2:$B$370=$D15),LSM!$H$2:$H$370,"")</f>
        <v>A</v>
      </c>
      <c r="M15" s="178" cm="1">
        <f t="array" ref="M15">_xlfn.XLOOKUP(1,(LSM!$A$2:$A$370=M$4)*(LSM!$T$2:$T$370=M$5)*(LSM!$B$2:$B$370=$D15),LSM!$I$2:$I$370,"")</f>
        <v>44.333300000000001</v>
      </c>
      <c r="N15" s="167" t="str" cm="1">
        <f t="array" ref="N15">_xlfn.XLOOKUP(1,(LSM!$A$2:$A$370=M$4)*(LSM!$T$2:$T$370=M$5)*(LSM!$B$2:$B$370=$D15),LSM!$J$2:$J$370,"")</f>
        <v>DE</v>
      </c>
      <c r="O15" s="178" cm="1">
        <f t="array" ref="O15">_xlfn.XLOOKUP(1,(LSM!$A$2:$A$370=O$4)*(LSM!$T$2:$T$370=O$5)*(LSM!$B$2:$B$370=$D15),LSM!$K$2:$K$370,"")</f>
        <v>0</v>
      </c>
      <c r="P15" s="253" cm="1">
        <f t="array" ref="P15">_xlfn.XLOOKUP(1,(LSM!$A$2:$A$370=P$4)*(LSM!$T$2:$T$370=P$5)*(LSM!$B$2:$B$370=$D15),LSM!$N$2:$N$370,"")</f>
        <v>0</v>
      </c>
      <c r="Q15" s="179" cm="1">
        <f t="array" ref="Q15">_xlfn.XLOOKUP(1,(LSM!$A$2:$A$370=P$4)*(LSM!$T$2:$T$370=P$5)*(LSM!$B$2:$B$370=$D15),LSM!$O$2:$O$370,"")</f>
        <v>0</v>
      </c>
      <c r="R15" s="164" cm="1">
        <f t="array" ref="R15">_xlfn.XLOOKUP(1,(LSM!$A$2:$A$370=R$4)*(LSM!$T$2:$T$370=R$5)*(LSM!$B$2:$B$370=$D15),LSM!$P$2:$P$370,"")</f>
        <v>0</v>
      </c>
      <c r="S15" s="167" cm="1">
        <f t="array" ref="S15">_xlfn.XLOOKUP(1,(LSM!$A$2:$A$370=R$4)*(LSM!$T$2:$T$370=R$5)*(LSM!$B$2:$B$370=$D15),LSM!$Q$2:$Q$370,"")</f>
        <v>0</v>
      </c>
      <c r="T15" s="164" cm="1">
        <f t="array" ref="T15">_xlfn.XLOOKUP(1,(LSM!$A$2:$A$370=T$4)*(LSM!$T$2:$T$370=T$5)*(LSM!$B$2:$B$370=$D15),LSM!$R$2:$R$370,"")</f>
        <v>0</v>
      </c>
      <c r="U15" s="179" cm="1">
        <f t="array" ref="U15">_xlfn.XLOOKUP(1,(LSM!$A$2:$A$370=T$4)*(LSM!$T$2:$T$370=T$5)*(LSM!$B$2:$B$370=$D15),LSM!$S$2:$S$370,"")</f>
        <v>0</v>
      </c>
    </row>
    <row r="16" spans="1:21" ht="12.9" thickBot="1" x14ac:dyDescent="0.35">
      <c r="A16" s="31" t="str">
        <f t="shared" si="0"/>
        <v>Dekalb DKC 119-30</v>
      </c>
      <c r="B16" s="131" t="str">
        <f t="shared" si="1"/>
        <v>RR</v>
      </c>
      <c r="C16" s="131" t="str">
        <f t="shared" si="2"/>
        <v>VT4P</v>
      </c>
      <c r="D16" s="274" t="s">
        <v>201</v>
      </c>
      <c r="E16" s="178" cm="1">
        <f t="array" ref="E16">_xlfn.XLOOKUP(1,(LSM!$A$2:$A$370=E$4)*(LSM!$T$2:$T$370=E$5)*(LSM!$B$2:$B$370=$D16),LSM!$C$2:$C$370,"")</f>
        <v>184.63</v>
      </c>
      <c r="F16" s="179" t="str" cm="1">
        <f t="array" ref="F16">_xlfn.XLOOKUP(1,(LSM!$A$2:$A$370=E$4)*(LSM!$T$2:$T$370=E$5)*(LSM!$B$2:$B$370=$D16),LSM!$D$2:$D$370,"")</f>
        <v>A</v>
      </c>
      <c r="G16" s="164" cm="1">
        <f t="array" ref="G16">_xlfn.XLOOKUP(1,(LSM!$A$2:$A$370=G$4)*(LSM!$T$2:$T$370=G$5)*(LSM!$B$2:$B$370=$D16),LSM!$E$2:$E$370,"")</f>
        <v>17.399999999999999</v>
      </c>
      <c r="H16" s="179" t="str" cm="1">
        <f t="array" ref="H16">_xlfn.XLOOKUP(1,(LSM!$A$2:$A$370=G$4)*(LSM!$T$2:$T$370=G$5)*(LSM!$B$2:$B$370=$D16),LSM!$F$2:$F$370,"")</f>
        <v>AB</v>
      </c>
      <c r="I16" s="102" cm="1">
        <f t="array" ref="I16">_xlfn.XLOOKUP(1,(LSM!$A$2:$A$370=I$4)*(LSM!$T$2:$T$370=I$5)*(LSM!$B$2:$B$370=$D16),LSM!$L$2:$L$370,"")</f>
        <v>60.2</v>
      </c>
      <c r="J16" s="167" t="str" cm="1">
        <f t="array" ref="J16">_xlfn.XLOOKUP(1,(LSM!$A$2:$A$370=I$4)*(LSM!$T$2:$T$370=I$5)*(LSM!$B$2:$B$370=$D16),LSM!$M$2:$M$370,"")</f>
        <v>CD</v>
      </c>
      <c r="K16" s="178" cm="1">
        <f t="array" ref="K16">_xlfn.XLOOKUP(1,(LSM!$A$2:$A$370=K$4)*(LSM!$T$2:$T$370=K$5)*(LSM!$B$2:$B$370=$D16),LSM!$G$2:$G$370,"")</f>
        <v>101</v>
      </c>
      <c r="L16" s="179" t="str" cm="1">
        <f t="array" ref="L16">_xlfn.XLOOKUP(1,(LSM!$A$2:$A$370=K$4)*(LSM!$T$2:$T$370=K$5)*(LSM!$B$2:$B$370=$D16),LSM!$H$2:$H$370,"")</f>
        <v>A</v>
      </c>
      <c r="M16" s="178" cm="1">
        <f t="array" ref="M16">_xlfn.XLOOKUP(1,(LSM!$A$2:$A$370=M$4)*(LSM!$T$2:$T$370=M$5)*(LSM!$B$2:$B$370=$D16),LSM!$I$2:$I$370,"")</f>
        <v>43</v>
      </c>
      <c r="N16" s="167" t="str" cm="1">
        <f t="array" ref="N16">_xlfn.XLOOKUP(1,(LSM!$A$2:$A$370=M$4)*(LSM!$T$2:$T$370=M$5)*(LSM!$B$2:$B$370=$D16),LSM!$J$2:$J$370,"")</f>
        <v>E</v>
      </c>
      <c r="O16" s="178" cm="1">
        <f t="array" ref="O16">_xlfn.XLOOKUP(1,(LSM!$A$2:$A$370=O$4)*(LSM!$T$2:$T$370=O$5)*(LSM!$B$2:$B$370=$D16),LSM!$K$2:$K$370,"")</f>
        <v>0</v>
      </c>
      <c r="P16" s="253" cm="1">
        <f t="array" ref="P16">_xlfn.XLOOKUP(1,(LSM!$A$2:$A$370=P$4)*(LSM!$T$2:$T$370=P$5)*(LSM!$B$2:$B$370=$D16),LSM!$N$2:$N$370,"")</f>
        <v>0</v>
      </c>
      <c r="Q16" s="179" cm="1">
        <f t="array" ref="Q16">_xlfn.XLOOKUP(1,(LSM!$A$2:$A$370=P$4)*(LSM!$T$2:$T$370=P$5)*(LSM!$B$2:$B$370=$D16),LSM!$O$2:$O$370,"")</f>
        <v>0</v>
      </c>
      <c r="R16" s="164" cm="1">
        <f t="array" ref="R16">_xlfn.XLOOKUP(1,(LSM!$A$2:$A$370=R$4)*(LSM!$T$2:$T$370=R$5)*(LSM!$B$2:$B$370=$D16),LSM!$P$2:$P$370,"")</f>
        <v>0</v>
      </c>
      <c r="S16" s="167" cm="1">
        <f t="array" ref="S16">_xlfn.XLOOKUP(1,(LSM!$A$2:$A$370=R$4)*(LSM!$T$2:$T$370=R$5)*(LSM!$B$2:$B$370=$D16),LSM!$Q$2:$Q$370,"")</f>
        <v>0</v>
      </c>
      <c r="T16" s="164" cm="1">
        <f t="array" ref="T16">_xlfn.XLOOKUP(1,(LSM!$A$2:$A$370=T$4)*(LSM!$T$2:$T$370=T$5)*(LSM!$B$2:$B$370=$D16),LSM!$R$2:$R$370,"")</f>
        <v>0</v>
      </c>
      <c r="U16" s="179" cm="1">
        <f t="array" ref="U16">_xlfn.XLOOKUP(1,(LSM!$A$2:$A$370=T$4)*(LSM!$T$2:$T$370=T$5)*(LSM!$B$2:$B$370=$D16),LSM!$S$2:$S$370,"")</f>
        <v>0</v>
      </c>
    </row>
    <row r="17" spans="1:21" x14ac:dyDescent="0.3">
      <c r="A17" s="42" t="s">
        <v>127</v>
      </c>
      <c r="B17" s="42"/>
      <c r="C17" s="42"/>
      <c r="D17" s="41"/>
      <c r="E17" s="180" cm="1">
        <f t="array" ref="E17">_xlfn.XLOOKUP(1,(ANOVA!$L$2:$L$160=E$4)*(ANOVA!$Q$2:$Q$401=E$5)*(ANOVA!$M$2:$M$401=E$3),ANOVA!$A$2:$A$401,"")</f>
        <v>205.07</v>
      </c>
      <c r="F17" s="181"/>
      <c r="G17" s="194" cm="1">
        <f t="array" ref="G17">_xlfn.XLOOKUP(1,(ANOVA!$L$2:$L$160=G$4)*(ANOVA!$Q$2:$Q$401=G$5)*(ANOVA!$M$2:$M$401=G$3),ANOVA!$A$2:$A$401,"")</f>
        <v>16.2758</v>
      </c>
      <c r="H17" s="181"/>
      <c r="I17" s="72" cm="1">
        <f t="array" ref="I17">_xlfn.XLOOKUP(1,(ANOVA!$L$2:$L$160=I$4)*(ANOVA!$Q$2:$Q$401=I$5)*(ANOVA!$M$2:$M$401=I$3),ANOVA!$A$2:$A$401,"")</f>
        <v>60.469700000000003</v>
      </c>
      <c r="J17" s="62"/>
      <c r="K17" s="180" cm="1">
        <f t="array" ref="K17">_xlfn.XLOOKUP(1,(ANOVA!$L$2:$L$160=K$4)*(ANOVA!$Q$2:$Q$401=K$5)*(ANOVA!$M$2:$M$401=K$3),ANOVA!$A$2:$A$401,"")</f>
        <v>106.52</v>
      </c>
      <c r="L17" s="181"/>
      <c r="M17" s="72" cm="1">
        <f t="array" ref="M17">_xlfn.XLOOKUP(1,(ANOVA!$L$2:$L$160=M$4)*(ANOVA!$Q$2:$Q$401=M$5)*(ANOVA!$M$2:$M$401=M$3),ANOVA!$A$2:$A$401,"")</f>
        <v>49.424199999999999</v>
      </c>
      <c r="N17" s="62"/>
      <c r="O17" s="278" cm="1">
        <f t="array" ref="O17">_xlfn.XLOOKUP(1,(ANOVA!$L$2:$L$160=O$4)*(ANOVA!$Q$2:$Q$401=O$5)*(ANOVA!$M$2:$M$401=O$3),ANOVA!$A$2:$A$401,"")</f>
        <v>0</v>
      </c>
      <c r="P17" s="77" t="str" cm="1">
        <f t="array" ref="P17">_xlfn.XLOOKUP(1,(ANOVA!$L$2:$L$160=P$4)*(ANOVA!$Q$2:$Q$401=P$5)*(ANOVA!$M$2:$M$401=P$3),ANOVA!$A$2:$A$401,"")</f>
        <v/>
      </c>
      <c r="Q17" s="181"/>
      <c r="R17" s="77" t="str" cm="1">
        <f t="array" ref="R17">_xlfn.XLOOKUP(1,(ANOVA!$L$2:$L$160=R$4)*(ANOVA!$Q$2:$Q$401=R$5)*(ANOVA!$M$2:$M$401=R$3),ANOVA!$A$2:$A$401,"")</f>
        <v/>
      </c>
      <c r="S17" s="62"/>
      <c r="T17" s="194" t="str" cm="1">
        <f t="array" ref="T17">_xlfn.XLOOKUP(1,(ANOVA!$L$2:$L$160=T$4)*(ANOVA!$Q$2:$Q$401=T$5)*(ANOVA!$M$2:$M$401=T$3),ANOVA!$A$2:$A$401,"")</f>
        <v/>
      </c>
      <c r="U17" s="181"/>
    </row>
    <row r="18" spans="1:21" x14ac:dyDescent="0.3">
      <c r="A18" s="33" t="s">
        <v>128</v>
      </c>
      <c r="B18" s="33"/>
      <c r="C18" s="33"/>
      <c r="D18" s="35"/>
      <c r="E18" s="182" cm="1">
        <f t="array" ref="E18">_xlfn.XLOOKUP(1,(ANOVA!$L$2:$L$160=E$4)*(ANOVA!$Q$2:$Q$401=E$5)*(ANOVA!$M$2:$M$401=E$3),ANOVA!$B$2:$B$401,"")</f>
        <v>26.909300000000002</v>
      </c>
      <c r="F18" s="183"/>
      <c r="G18" s="195" cm="1">
        <f t="array" ref="G18">_xlfn.XLOOKUP(1,(ANOVA!$L$2:$L$160=G$4)*(ANOVA!$Q$2:$Q$401=G$5)*(ANOVA!$M$2:$M$401=G$3),ANOVA!$B$2:$B$401,"")</f>
        <v>0.67710000000000004</v>
      </c>
      <c r="H18" s="183"/>
      <c r="I18" s="168" cm="1">
        <f t="array" ref="I18">_xlfn.XLOOKUP(1,(ANOVA!$L$2:$L$160=I$4)*(ANOVA!$Q$2:$Q$401=I$5)*(ANOVA!$M$2:$M$401=I$3),ANOVA!$B$2:$B$401,"")</f>
        <v>0.62219999999999998</v>
      </c>
      <c r="J18" s="169"/>
      <c r="K18" s="182" cm="1">
        <f t="array" ref="K18">_xlfn.XLOOKUP(1,(ANOVA!$L$2:$L$160=K$4)*(ANOVA!$Q$2:$Q$401=K$5)*(ANOVA!$M$2:$M$401=K$3),ANOVA!$B$2:$B$401,"")</f>
        <v>4.2497999999999996</v>
      </c>
      <c r="L18" s="183"/>
      <c r="M18" s="168" cm="1">
        <f t="array" ref="M18">_xlfn.XLOOKUP(1,(ANOVA!$L$2:$L$160=M$4)*(ANOVA!$Q$2:$Q$401=M$5)*(ANOVA!$M$2:$M$401=M$3),ANOVA!$B$2:$B$401,"")</f>
        <v>3.0714999999999999</v>
      </c>
      <c r="N18" s="169"/>
      <c r="O18" s="279" cm="1">
        <f t="array" ref="O18">_xlfn.XLOOKUP(1,(ANOVA!$L$2:$L$160=O$4)*(ANOVA!$Q$2:$Q$401=O$5)*(ANOVA!$M$2:$M$401=O$3),ANOVA!$B$2:$B$401,"")</f>
        <v>0</v>
      </c>
      <c r="P18" s="170" t="str" cm="1">
        <f t="array" ref="P18">_xlfn.XLOOKUP(1,(ANOVA!$L$2:$L$160=P$4)*(ANOVA!$Q$2:$Q$401=P$5)*(ANOVA!$M$2:$M$401=P$3),ANOVA!$B$2:$B$401,"")</f>
        <v/>
      </c>
      <c r="Q18" s="183"/>
      <c r="R18" s="170" t="str" cm="1">
        <f t="array" ref="R18">_xlfn.XLOOKUP(1,(ANOVA!$L$2:$L$160=R$4)*(ANOVA!$Q$2:$Q$401=R$5)*(ANOVA!$M$2:$M$401=R$3),ANOVA!$B$2:$B$401,"")</f>
        <v/>
      </c>
      <c r="S18" s="169"/>
      <c r="T18" s="195" t="str" cm="1">
        <f t="array" ref="T18">_xlfn.XLOOKUP(1,(ANOVA!$L$2:$L$160=T$4)*(ANOVA!$Q$2:$Q$401=T$5)*(ANOVA!$M$2:$M$401=T$3),ANOVA!$B$2:$B$401,"")</f>
        <v/>
      </c>
      <c r="U18" s="183"/>
    </row>
    <row r="19" spans="1:21" ht="15" x14ac:dyDescent="0.45">
      <c r="A19" s="34" t="s">
        <v>129</v>
      </c>
      <c r="B19" s="134"/>
      <c r="C19" s="134"/>
      <c r="D19" s="22"/>
      <c r="E19" s="184" t="str" cm="1">
        <f t="array" ref="E19">_xlfn.XLOOKUP(1,(ANOVA!$L$2:$L$160=E$4)*(ANOVA!$Q$2:$Q$401=E$5)*(ANOVA!$M$2:$M$401=E$3),ANOVA!$C$2:$C$401,"")</f>
        <v>N.S.</v>
      </c>
      <c r="F19" s="185"/>
      <c r="G19" s="196" cm="1">
        <f t="array" ref="G19">_xlfn.XLOOKUP(1,(ANOVA!$L$2:$L$160=G$4)*(ANOVA!$Q$2:$Q$401=G$5)*(ANOVA!$M$2:$M$401=G$3),ANOVA!$C$2:$C$401,"")</f>
        <v>1.91</v>
      </c>
      <c r="H19" s="185"/>
      <c r="I19" s="171" cm="1">
        <f t="array" ref="I19">_xlfn.XLOOKUP(1,(ANOVA!$L$2:$L$160=I$4)*(ANOVA!$Q$2:$Q$401=I$5)*(ANOVA!$M$2:$M$401=I$3),ANOVA!$C$2:$C$401,"")</f>
        <v>1.84</v>
      </c>
      <c r="J19" s="172"/>
      <c r="K19" s="184" t="str" cm="1">
        <f t="array" ref="K19">_xlfn.XLOOKUP(1,(ANOVA!$L$2:$L$160=K$4)*(ANOVA!$Q$2:$Q$401=K$5)*(ANOVA!$M$2:$M$401=K$3),ANOVA!$C$2:$C$401,"")</f>
        <v>N.S.</v>
      </c>
      <c r="L19" s="185"/>
      <c r="M19" s="171" cm="1">
        <f t="array" ref="M19">_xlfn.XLOOKUP(1,(ANOVA!$L$2:$L$160=M$4)*(ANOVA!$Q$2:$Q$401=M$5)*(ANOVA!$M$2:$M$401=M$3),ANOVA!$C$2:$C$401,"")</f>
        <v>8.09</v>
      </c>
      <c r="N19" s="172"/>
      <c r="O19" s="280" cm="1">
        <f t="array" ref="O19">_xlfn.XLOOKUP(1,(ANOVA!$L$2:$L$160=O$4)*(ANOVA!$Q$2:$Q$401=O$5)*(ANOVA!$M$2:$M$401=O$3),ANOVA!$C$2:$C$401,"")</f>
        <v>0</v>
      </c>
      <c r="P19" s="173" t="str" cm="1">
        <f t="array" ref="P19">_xlfn.XLOOKUP(1,(ANOVA!$L$2:$L$160=P$4)*(ANOVA!$Q$2:$Q$401=P$5)*(ANOVA!$M$2:$M$401=P$3),ANOVA!$C$2:$C$401,"")</f>
        <v/>
      </c>
      <c r="Q19" s="185"/>
      <c r="R19" s="173" t="str" cm="1">
        <f t="array" ref="R19">_xlfn.XLOOKUP(1,(ANOVA!$L$2:$L$160=R$4)*(ANOVA!$Q$2:$Q$401=R$5)*(ANOVA!$M$2:$M$401=R$3),ANOVA!$C$2:$C$401,"")</f>
        <v/>
      </c>
      <c r="S19" s="172"/>
      <c r="T19" s="196" t="str" cm="1">
        <f t="array" ref="T19">_xlfn.XLOOKUP(1,(ANOVA!$L$2:$L$160=T$4)*(ANOVA!$Q$2:$Q$401=T$5)*(ANOVA!$M$2:$M$401=T$3),ANOVA!$C$2:$C$401,"")</f>
        <v/>
      </c>
      <c r="U19" s="185"/>
    </row>
    <row r="20" spans="1:21" ht="12.9" thickBot="1" x14ac:dyDescent="0.35">
      <c r="A20" s="245" t="s">
        <v>130</v>
      </c>
      <c r="B20" s="246"/>
      <c r="C20" s="246"/>
      <c r="D20" s="247"/>
      <c r="E20" s="242" cm="1">
        <f t="array" ref="E20">_xlfn.XLOOKUP(1,(ANOVA!$L$2:$L$160=E$4)*(ANOVA!$Q$2:$Q$401=E$5)*(ANOVA!$M$2:$M$401=E$3),ANOVA!$D$2:$D$401,"")</f>
        <v>12.859927730000001</v>
      </c>
      <c r="F20" s="248"/>
      <c r="G20" s="242" cm="1">
        <f t="array" ref="G20">_xlfn.XLOOKUP(1,(ANOVA!$L$2:$L$160=G$4)*(ANOVA!$Q$2:$Q$401=G$5)*(ANOVA!$M$2:$M$401=G$3),ANOVA!$D$2:$D$401,"")</f>
        <v>6.8744811879999999</v>
      </c>
      <c r="H20" s="248"/>
      <c r="I20" s="249" cm="1">
        <f t="array" ref="I20">_xlfn.XLOOKUP(1,(ANOVA!$L$2:$L$160=I$4)*(ANOVA!$Q$2:$Q$401=I$5)*(ANOVA!$M$2:$M$401=I$3),ANOVA!$D$2:$D$401,"")</f>
        <v>1.7822747215999999</v>
      </c>
      <c r="J20" s="243"/>
      <c r="K20" s="242" cm="1">
        <f t="array" ref="K20">_xlfn.XLOOKUP(1,(ANOVA!$L$2:$L$160=K$4)*(ANOVA!$Q$2:$Q$401=K$5)*(ANOVA!$M$2:$M$401=K$3),ANOVA!$D$2:$D$401,"")</f>
        <v>5.4476376705999998</v>
      </c>
      <c r="L20" s="248"/>
      <c r="M20" s="249" cm="1">
        <f t="array" ref="M20">_xlfn.XLOOKUP(1,(ANOVA!$L$2:$L$160=M$4)*(ANOVA!$Q$2:$Q$401=M$5)*(ANOVA!$M$2:$M$401=M$3),ANOVA!$D$2:$D$401,"")</f>
        <v>9.6154268770000009</v>
      </c>
      <c r="N20" s="243"/>
      <c r="O20" s="281" cm="1">
        <f t="array" ref="O20">_xlfn.XLOOKUP(1,(ANOVA!$L$2:$L$160=O$4)*(ANOVA!$Q$2:$Q$401=O$5)*(ANOVA!$M$2:$M$401=O$3),ANOVA!$D$2:$D$401,"")</f>
        <v>0</v>
      </c>
      <c r="P20" s="173" t="str" cm="1">
        <f t="array" ref="P20">_xlfn.XLOOKUP(1,(ANOVA!$L$2:$L$160=P$4)*(ANOVA!$Q$2:$Q$401=P$5)*(ANOVA!$M$2:$M$401=P$3),ANOVA!$D$2:$D$401,"")</f>
        <v/>
      </c>
      <c r="Q20" s="185"/>
      <c r="R20" s="173" t="str" cm="1">
        <f t="array" ref="R20">_xlfn.XLOOKUP(1,(ANOVA!$L$2:$L$160=R$4)*(ANOVA!$Q$2:$Q$401=R$5)*(ANOVA!$M$2:$M$401=R$3),ANOVA!$D$2:$D$401,"")</f>
        <v/>
      </c>
      <c r="S20" s="172"/>
      <c r="T20" s="196" t="str" cm="1">
        <f t="array" ref="T20">_xlfn.XLOOKUP(1,(ANOVA!$L$2:$L$160=T$4)*(ANOVA!$Q$2:$Q$401=T$5)*(ANOVA!$M$2:$M$401=T$3),ANOVA!$D$2:$D$401,"")</f>
        <v/>
      </c>
      <c r="U20" s="185"/>
    </row>
    <row r="21" spans="1:21" x14ac:dyDescent="0.3">
      <c r="A21" s="6"/>
      <c r="B21" s="7"/>
      <c r="C21" s="7"/>
      <c r="D21" s="6"/>
      <c r="E21" s="68"/>
      <c r="F21" s="58"/>
      <c r="G21" s="73"/>
      <c r="H21" s="63"/>
      <c r="I21" s="74"/>
      <c r="J21" s="40"/>
      <c r="M21" s="78"/>
      <c r="N21" s="66"/>
      <c r="O21" s="10"/>
      <c r="P21" s="74"/>
      <c r="Q21" s="40"/>
      <c r="R21" s="74"/>
      <c r="S21" s="40"/>
      <c r="T21" s="74"/>
      <c r="U21" s="40"/>
    </row>
    <row r="22" spans="1:21" x14ac:dyDescent="0.3">
      <c r="A22" s="9"/>
      <c r="B22" s="7"/>
      <c r="C22" s="7"/>
      <c r="D22" s="6"/>
      <c r="E22" s="38"/>
      <c r="F22" s="39"/>
      <c r="I22" s="74"/>
      <c r="J22" s="40"/>
      <c r="K22" s="78"/>
      <c r="L22" s="66"/>
      <c r="M22" s="74"/>
      <c r="N22" s="40"/>
      <c r="O22" s="3"/>
      <c r="P22" s="74"/>
      <c r="Q22" s="40"/>
      <c r="R22" s="74"/>
      <c r="S22" s="40"/>
      <c r="T22" s="74"/>
      <c r="U22" s="40"/>
    </row>
    <row r="23" spans="1:21" ht="12.75" customHeight="1" x14ac:dyDescent="0.3">
      <c r="A23" s="9"/>
      <c r="B23" s="7"/>
      <c r="C23" s="7"/>
      <c r="D23" s="6"/>
      <c r="E23" s="38"/>
      <c r="F23" s="39"/>
      <c r="I23" s="74"/>
      <c r="J23" s="40"/>
      <c r="K23" s="79"/>
      <c r="L23" s="7"/>
      <c r="M23" s="74"/>
      <c r="N23" s="40"/>
      <c r="O23" s="3"/>
      <c r="P23" s="74"/>
      <c r="Q23" s="40"/>
      <c r="R23" s="74"/>
      <c r="S23" s="40"/>
      <c r="T23" s="74"/>
      <c r="U23" s="40"/>
    </row>
    <row r="24" spans="1:21" ht="12.75" customHeight="1" x14ac:dyDescent="0.3">
      <c r="A24" s="9"/>
      <c r="B24" s="7"/>
      <c r="C24" s="7"/>
      <c r="D24" s="6"/>
      <c r="E24" s="38"/>
      <c r="F24" s="39"/>
      <c r="I24" s="74"/>
      <c r="J24" s="40"/>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ht="12.75" customHeight="1" x14ac:dyDescent="0.3">
      <c r="A26" s="9"/>
      <c r="B26" s="7"/>
      <c r="C26" s="7"/>
      <c r="D26" s="6"/>
      <c r="E26" s="38"/>
      <c r="F26" s="39"/>
      <c r="I26" s="74"/>
      <c r="J26" s="40"/>
      <c r="M26" s="74"/>
      <c r="N26" s="40"/>
      <c r="O26" s="3"/>
      <c r="P26" s="74"/>
      <c r="Q26" s="40"/>
      <c r="R26" s="74"/>
      <c r="S26" s="40"/>
      <c r="T26" s="74"/>
      <c r="U26" s="40"/>
    </row>
    <row r="27" spans="1:21" ht="12.75" customHeight="1" x14ac:dyDescent="0.3">
      <c r="A27" s="9"/>
      <c r="B27" s="7"/>
      <c r="C27" s="7"/>
      <c r="D27" s="6"/>
      <c r="E27" s="38"/>
      <c r="F27" s="39"/>
      <c r="I27" s="74"/>
      <c r="J27" s="40"/>
      <c r="M27" s="74"/>
      <c r="N27" s="40"/>
      <c r="O27" s="3"/>
      <c r="P27" s="74"/>
      <c r="Q27" s="40"/>
      <c r="R27" s="74"/>
      <c r="S27" s="40"/>
      <c r="T27" s="74"/>
      <c r="U27" s="40"/>
    </row>
    <row r="28" spans="1:21" x14ac:dyDescent="0.3">
      <c r="A28" s="9"/>
      <c r="B28" s="7"/>
      <c r="C28" s="7"/>
      <c r="D28" s="6"/>
      <c r="E28" s="38"/>
      <c r="F28" s="39"/>
      <c r="I28" s="74"/>
      <c r="J28" s="40"/>
      <c r="M28" s="74"/>
      <c r="N28" s="40"/>
      <c r="O28" s="3"/>
      <c r="P28" s="74"/>
      <c r="Q28" s="40"/>
      <c r="R28" s="74"/>
      <c r="S28" s="40"/>
      <c r="T28" s="74"/>
      <c r="U28" s="40"/>
    </row>
    <row r="29" spans="1:21" s="1" customFormat="1" x14ac:dyDescent="0.3">
      <c r="A29" s="8"/>
      <c r="B29" s="7"/>
      <c r="C29" s="7"/>
      <c r="D29" s="6"/>
      <c r="E29" s="69"/>
      <c r="F29" s="59"/>
      <c r="H29" s="64"/>
      <c r="I29" s="74"/>
      <c r="J29" s="40"/>
      <c r="K29" s="75"/>
      <c r="L29" s="64"/>
      <c r="M29" s="75"/>
      <c r="N29" s="64"/>
      <c r="O29" s="3"/>
      <c r="P29" s="74"/>
      <c r="Q29" s="40"/>
      <c r="R29" s="74"/>
      <c r="S29" s="40"/>
      <c r="T29" s="74"/>
      <c r="U29" s="40"/>
    </row>
    <row r="30" spans="1:21" s="1" customFormat="1" x14ac:dyDescent="0.3">
      <c r="A30" s="9"/>
      <c r="B30" s="7"/>
      <c r="C30" s="7"/>
      <c r="D30" s="6"/>
      <c r="E30" s="38"/>
      <c r="F30" s="39"/>
      <c r="G30" s="75"/>
      <c r="H30" s="40"/>
      <c r="I30" s="71"/>
      <c r="J30" s="11"/>
      <c r="K30" s="74"/>
      <c r="L30" s="40"/>
      <c r="M30" s="74"/>
      <c r="N30" s="40"/>
      <c r="O30" s="3"/>
      <c r="P30" s="71"/>
      <c r="Q30" s="11"/>
      <c r="R30" s="71"/>
      <c r="S30" s="11"/>
      <c r="T30" s="71"/>
      <c r="U30" s="11"/>
    </row>
    <row r="31" spans="1:21" s="1" customFormat="1" ht="14.15" x14ac:dyDescent="0.3">
      <c r="A31" s="4"/>
      <c r="B31" s="7"/>
      <c r="C31" s="7"/>
      <c r="D31" s="6"/>
      <c r="E31" s="70"/>
      <c r="F31" s="60"/>
      <c r="G31" s="76"/>
      <c r="H31" s="65"/>
      <c r="I31" s="71"/>
      <c r="J31" s="11"/>
      <c r="K31" s="76"/>
      <c r="L31" s="65"/>
      <c r="M31" s="80"/>
      <c r="N31" s="67"/>
      <c r="O31" s="2"/>
      <c r="P31" s="71"/>
      <c r="Q31" s="11"/>
      <c r="R31" s="71"/>
      <c r="S31" s="11"/>
      <c r="T31" s="71"/>
      <c r="U31" s="11"/>
    </row>
    <row r="32" spans="1:21" s="1" customFormat="1" x14ac:dyDescent="0.3">
      <c r="A32"/>
      <c r="B32" s="46"/>
      <c r="C32" s="46"/>
      <c r="D32" s="13"/>
      <c r="E32" s="71"/>
      <c r="F32" s="11"/>
      <c r="G32" s="74"/>
      <c r="H32" s="40"/>
      <c r="I32" s="71"/>
      <c r="J32" s="11"/>
      <c r="K32" s="74"/>
      <c r="L32" s="40"/>
      <c r="M32" s="80"/>
      <c r="N32" s="67"/>
      <c r="O32" s="2"/>
      <c r="P32" s="71"/>
      <c r="Q32" s="11"/>
      <c r="R32" s="71"/>
      <c r="S32" s="11"/>
      <c r="T32" s="71"/>
      <c r="U32" s="11"/>
    </row>
    <row r="33" spans="1:21" s="1" customFormat="1" x14ac:dyDescent="0.3">
      <c r="A33"/>
      <c r="B33" s="40"/>
      <c r="C33" s="40"/>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71"/>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row r="36" spans="1:21" s="1" customFormat="1" x14ac:dyDescent="0.3">
      <c r="A36"/>
      <c r="B36" s="40"/>
      <c r="C36" s="40"/>
      <c r="E36" s="71"/>
      <c r="F36" s="11"/>
      <c r="G36" s="74"/>
      <c r="H36" s="40"/>
      <c r="I36" s="71"/>
      <c r="J36" s="11"/>
      <c r="K36" s="74"/>
      <c r="L36" s="40"/>
      <c r="M36" s="80"/>
      <c r="N36" s="67"/>
      <c r="O36" s="2"/>
      <c r="P36" s="165" t="s">
        <v>19</v>
      </c>
      <c r="Q36" s="11"/>
      <c r="R36" s="71"/>
      <c r="S36" s="11"/>
      <c r="T36" s="71"/>
      <c r="U36" s="11"/>
    </row>
    <row r="37" spans="1:21" s="1" customFormat="1" x14ac:dyDescent="0.3">
      <c r="A37"/>
      <c r="B37" s="40"/>
      <c r="C37" s="40"/>
      <c r="E37" s="71"/>
      <c r="F37" s="11"/>
      <c r="G37" s="74"/>
      <c r="H37" s="40"/>
      <c r="I37" s="71"/>
      <c r="J37" s="11"/>
      <c r="K37" s="74"/>
      <c r="L37" s="40"/>
      <c r="M37" s="80"/>
      <c r="N37" s="67"/>
      <c r="O37" s="2"/>
      <c r="P37" s="71"/>
      <c r="Q37" s="11"/>
      <c r="R37" s="71"/>
      <c r="S37" s="11"/>
      <c r="T37" s="71"/>
      <c r="U37" s="11"/>
    </row>
  </sheetData>
  <sortState xmlns:xlrd2="http://schemas.microsoft.com/office/spreadsheetml/2017/richdata2" ref="A6:U16">
    <sortCondition descending="1" ref="E6:E16"/>
  </sortState>
  <mergeCells count="9">
    <mergeCell ref="A1:U1"/>
    <mergeCell ref="E2:F2"/>
    <mergeCell ref="G2:H2"/>
    <mergeCell ref="I2:J2"/>
    <mergeCell ref="K2:L2"/>
    <mergeCell ref="M2:N2"/>
    <mergeCell ref="P2:Q2"/>
    <mergeCell ref="R2:S2"/>
    <mergeCell ref="T2:U2"/>
  </mergeCells>
  <conditionalFormatting sqref="A6:D16">
    <cfRule type="expression" dxfId="376" priority="1">
      <formula>MOD(ROW(),2)=0</formula>
    </cfRule>
  </conditionalFormatting>
  <conditionalFormatting sqref="E6:E16">
    <cfRule type="top10" dxfId="375" priority="5" percent="1" rank="25"/>
    <cfRule type="aboveAverage" dxfId="374" priority="6" stopIfTrue="1"/>
  </conditionalFormatting>
  <conditionalFormatting sqref="E6:U16">
    <cfRule type="expression" dxfId="373" priority="22">
      <formula>MOD(ROW(),2)=0</formula>
    </cfRule>
  </conditionalFormatting>
  <conditionalFormatting sqref="F6:F16 H6:H16 J6:J16 L6:L16 N6:N16 Q6:Q16 S6:S16 U6:U16">
    <cfRule type="containsText" priority="2" stopIfTrue="1" operator="containsText" text="AA">
      <formula>NOT(ISERROR(SEARCH("AA",F6)))</formula>
    </cfRule>
    <cfRule type="containsText" dxfId="372" priority="3" stopIfTrue="1" operator="containsText" text="A">
      <formula>NOT(ISERROR(SEARCH("A",F6)))</formula>
    </cfRule>
  </conditionalFormatting>
  <conditionalFormatting sqref="G6:G16">
    <cfRule type="top10" dxfId="371" priority="7" percent="1" rank="25"/>
    <cfRule type="aboveAverage" dxfId="370" priority="8" stopIfTrue="1"/>
  </conditionalFormatting>
  <conditionalFormatting sqref="I6:I16">
    <cfRule type="top10" dxfId="369" priority="9" percent="1" rank="25"/>
    <cfRule type="aboveAverage" dxfId="368" priority="10" stopIfTrue="1"/>
  </conditionalFormatting>
  <conditionalFormatting sqref="K6:K16">
    <cfRule type="top10" dxfId="367" priority="11" percent="1" rank="25"/>
    <cfRule type="aboveAverage" dxfId="366" priority="12" stopIfTrue="1"/>
  </conditionalFormatting>
  <conditionalFormatting sqref="M6:M16">
    <cfRule type="top10" dxfId="365" priority="13" percent="1" rank="25"/>
    <cfRule type="aboveAverage" dxfId="364" priority="14" stopIfTrue="1"/>
  </conditionalFormatting>
  <conditionalFormatting sqref="O6:O16">
    <cfRule type="top10" dxfId="363" priority="4" stopIfTrue="1" percent="1" rank="25"/>
    <cfRule type="aboveAverage" dxfId="362" priority="15" stopIfTrue="1"/>
  </conditionalFormatting>
  <conditionalFormatting sqref="P6:P16">
    <cfRule type="top10" dxfId="361" priority="16" stopIfTrue="1" percent="1" rank="25"/>
    <cfRule type="aboveAverage" dxfId="360" priority="17" stopIfTrue="1"/>
  </conditionalFormatting>
  <conditionalFormatting sqref="R6:R16">
    <cfRule type="top10" dxfId="359" priority="18" stopIfTrue="1" percent="1" rank="25"/>
    <cfRule type="aboveAverage" dxfId="358" priority="19" stopIfTrue="1"/>
  </conditionalFormatting>
  <conditionalFormatting sqref="T6:T16">
    <cfRule type="top10" dxfId="357" priority="20" stopIfTrue="1" percent="1" rank="25"/>
    <cfRule type="aboveAverage" dxfId="356" priority="21" stopIfTrue="1"/>
  </conditionalFormatting>
  <pageMargins left="0.5" right="0.5" top="0.5" bottom="0.5" header="0.3" footer="0.3"/>
  <pageSetup paperSize="5" scale="8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40F22-B77B-4868-A1F5-DCAA0F6B4696}">
  <sheetPr>
    <tabColor theme="6" tint="0.59999389629810485"/>
  </sheetPr>
  <dimension ref="A1:U36"/>
  <sheetViews>
    <sheetView zoomScaleNormal="100" workbookViewId="0">
      <pane ySplit="2" topLeftCell="A3" activePane="bottomLeft" state="frozen"/>
      <selection activeCell="P2" sqref="P1:U1048576"/>
      <selection pane="bottomLeft" activeCell="O17" sqref="O17:O20"/>
    </sheetView>
  </sheetViews>
  <sheetFormatPr defaultRowHeight="12.45" x14ac:dyDescent="0.3"/>
  <cols>
    <col min="1" max="1" width="30.61328125" customWidth="1"/>
    <col min="2" max="3" width="17.23046875" style="40" customWidth="1"/>
    <col min="4" max="4" width="9.84375" style="1" customWidth="1"/>
    <col min="5" max="5" width="7.53515625" style="71" customWidth="1"/>
    <col min="6" max="6" width="5.07421875" style="11" customWidth="1"/>
    <col min="7" max="7" width="5.07421875" style="74" customWidth="1"/>
    <col min="8" max="8" width="5.07421875" style="40" customWidth="1"/>
    <col min="9" max="9" width="5.07421875" style="71" hidden="1" customWidth="1"/>
    <col min="10" max="10" width="5.07421875" style="11" hidden="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361</v>
      </c>
      <c r="B1" s="292"/>
      <c r="C1" s="292"/>
      <c r="D1" s="292"/>
      <c r="E1" s="292"/>
      <c r="F1" s="292"/>
      <c r="G1" s="292"/>
      <c r="H1" s="292"/>
      <c r="I1" s="292"/>
      <c r="J1" s="292"/>
      <c r="K1" s="292"/>
      <c r="L1" s="292"/>
      <c r="M1" s="292"/>
      <c r="N1" s="292"/>
      <c r="O1" s="292"/>
      <c r="P1" s="292"/>
      <c r="Q1" s="292"/>
      <c r="R1" s="292"/>
      <c r="S1" s="292"/>
      <c r="T1" s="292"/>
      <c r="U1" s="292"/>
    </row>
    <row r="2" spans="1:21" ht="51.55" customHeight="1" thickBot="1" x14ac:dyDescent="0.35">
      <c r="A2" s="24" t="s">
        <v>95</v>
      </c>
      <c r="B2" s="133" t="s">
        <v>93</v>
      </c>
      <c r="C2" s="161" t="s">
        <v>94</v>
      </c>
      <c r="D2" s="23"/>
      <c r="E2" s="298" t="s">
        <v>42</v>
      </c>
      <c r="F2" s="299"/>
      <c r="G2" s="300" t="s">
        <v>43</v>
      </c>
      <c r="H2" s="300"/>
      <c r="I2" s="293" t="s">
        <v>66</v>
      </c>
      <c r="J2" s="294"/>
      <c r="K2" s="298" t="s">
        <v>44</v>
      </c>
      <c r="L2" s="299"/>
      <c r="M2" s="300" t="s">
        <v>45</v>
      </c>
      <c r="N2" s="300"/>
      <c r="O2" s="254" t="s">
        <v>61</v>
      </c>
      <c r="P2" s="297" t="s">
        <v>46</v>
      </c>
      <c r="Q2" s="296"/>
      <c r="R2" s="297" t="s">
        <v>47</v>
      </c>
      <c r="S2" s="297"/>
      <c r="T2" s="295" t="s">
        <v>48</v>
      </c>
      <c r="U2" s="297"/>
    </row>
    <row r="3" spans="1:21" ht="12.25" hidden="1" customHeight="1" x14ac:dyDescent="0.3">
      <c r="A3" s="223"/>
      <c r="B3" s="224"/>
      <c r="C3" s="34"/>
      <c r="D3" s="225"/>
      <c r="E3" s="226" t="s">
        <v>219</v>
      </c>
      <c r="F3" s="227"/>
      <c r="G3" s="228" t="s">
        <v>230</v>
      </c>
      <c r="H3" s="228"/>
      <c r="I3" s="226" t="s">
        <v>223</v>
      </c>
      <c r="J3" s="227"/>
      <c r="K3" s="226" t="s">
        <v>231</v>
      </c>
      <c r="L3" s="227"/>
      <c r="M3" s="228" t="s">
        <v>232</v>
      </c>
      <c r="N3" s="228"/>
      <c r="O3" s="229" t="s">
        <v>226</v>
      </c>
      <c r="P3" s="231" t="s">
        <v>227</v>
      </c>
      <c r="Q3" s="230"/>
      <c r="R3" s="231" t="s">
        <v>228</v>
      </c>
      <c r="S3" s="231"/>
      <c r="T3" s="229" t="s">
        <v>229</v>
      </c>
      <c r="U3" s="231"/>
    </row>
    <row r="4" spans="1:21" ht="12.25" hidden="1" customHeight="1" x14ac:dyDescent="0.3">
      <c r="A4" s="223"/>
      <c r="B4" s="224"/>
      <c r="C4" s="34"/>
      <c r="D4" s="225"/>
      <c r="E4" s="226" t="s">
        <v>195</v>
      </c>
      <c r="F4" s="227"/>
      <c r="G4" s="226" t="s">
        <v>195</v>
      </c>
      <c r="H4" s="228"/>
      <c r="I4" s="226" t="s">
        <v>195</v>
      </c>
      <c r="J4" s="227"/>
      <c r="K4" s="226" t="s">
        <v>195</v>
      </c>
      <c r="L4" s="227"/>
      <c r="M4" s="226" t="s">
        <v>195</v>
      </c>
      <c r="N4" s="228"/>
      <c r="O4" s="226" t="s">
        <v>195</v>
      </c>
      <c r="P4" s="228" t="s">
        <v>100</v>
      </c>
      <c r="Q4" s="230"/>
      <c r="R4" s="226" t="s">
        <v>100</v>
      </c>
      <c r="S4" s="231"/>
      <c r="T4" s="226" t="s">
        <v>100</v>
      </c>
      <c r="U4" s="231"/>
    </row>
    <row r="5" spans="1:21" ht="12.25" hidden="1" customHeight="1" x14ac:dyDescent="0.3">
      <c r="A5" s="223"/>
      <c r="B5" s="224"/>
      <c r="C5" s="34"/>
      <c r="D5" s="225"/>
      <c r="E5" s="226" t="s">
        <v>221</v>
      </c>
      <c r="F5" s="227"/>
      <c r="G5" s="226" t="s">
        <v>221</v>
      </c>
      <c r="H5" s="228"/>
      <c r="I5" s="226" t="s">
        <v>221</v>
      </c>
      <c r="J5" s="227"/>
      <c r="K5" s="226" t="s">
        <v>221</v>
      </c>
      <c r="L5" s="227"/>
      <c r="M5" s="226" t="s">
        <v>221</v>
      </c>
      <c r="N5" s="228"/>
      <c r="O5" s="226" t="s">
        <v>221</v>
      </c>
      <c r="P5" s="228" t="s">
        <v>221</v>
      </c>
      <c r="Q5" s="230"/>
      <c r="R5" s="226" t="s">
        <v>221</v>
      </c>
      <c r="S5" s="231"/>
      <c r="T5" s="226" t="s">
        <v>221</v>
      </c>
      <c r="U5" s="231"/>
    </row>
    <row r="6" spans="1:21" ht="12.9" thickTop="1" x14ac:dyDescent="0.3">
      <c r="A6" s="50" t="str">
        <f t="shared" ref="A6:A16" si="0">VLOOKUP(D6,VL_2020,2,FALSE)</f>
        <v>Pioneer P10705PWE</v>
      </c>
      <c r="B6" s="130" t="str">
        <f t="shared" ref="B6:B16" si="1">VLOOKUP(D6,VL_2020,3,FALSE)</f>
        <v>RR, LL, ENL, FOP</v>
      </c>
      <c r="C6" s="130" t="str">
        <f t="shared" ref="C6:C16" si="2">VLOOKUP(D6,VL_2020,4,FALSE)</f>
        <v>VT2P, HX1</v>
      </c>
      <c r="D6" s="272" t="s">
        <v>285</v>
      </c>
      <c r="E6" s="178" cm="1">
        <f t="array" ref="E6">_xlfn.XLOOKUP(1,(LSM!$A$2:$A$370=E$4)*(LSM!$T$2:$T$370=E$5)*(LSM!$B$2:$B$370=$D6),LSM!$C$2:$C$370,"")</f>
        <v>212.36</v>
      </c>
      <c r="F6" s="200" t="str" cm="1">
        <f t="array" ref="F6">_xlfn.XLOOKUP(1,(LSM!$A$2:$A$370=E$4)*(LSM!$T$2:$T$370=E$5)*(LSM!$B$2:$B$370=$D6),LSM!$D$2:$D$370,"")</f>
        <v>A</v>
      </c>
      <c r="G6" s="164" cm="1">
        <f t="array" ref="G6">_xlfn.XLOOKUP(1,(LSM!$A$2:$A$370=G$4)*(LSM!$T$2:$T$370=G$5)*(LSM!$B$2:$B$370=$D6),LSM!$E$2:$E$370,"")</f>
        <v>11.71</v>
      </c>
      <c r="H6" s="202" t="str" cm="1">
        <f t="array" ref="H6">_xlfn.XLOOKUP(1,(LSM!$A$2:$A$370=G$4)*(LSM!$T$2:$T$370=G$5)*(LSM!$B$2:$B$370=$D6),LSM!$F$2:$F$370,"")</f>
        <v>A</v>
      </c>
      <c r="I6" s="199" cm="1">
        <f t="array" ref="I6">_xlfn.XLOOKUP(1,(LSM!$A$2:$A$370=I$4)*(LSM!$T$2:$T$370=I$5)*(LSM!$B$2:$B$370=$D6),LSM!$L$2:$L$370,"")</f>
        <v>0</v>
      </c>
      <c r="J6" s="200" cm="1">
        <f t="array" ref="J6">_xlfn.XLOOKUP(1,(LSM!$A$2:$A$370=I$4)*(LSM!$T$2:$T$370=I$5)*(LSM!$B$2:$B$370=$D6),LSM!$M$2:$M$370,"")</f>
        <v>0</v>
      </c>
      <c r="K6" s="178" cm="1">
        <f t="array" ref="K6">_xlfn.XLOOKUP(1,(LSM!$A$2:$A$370=K$4)*(LSM!$T$2:$T$370=K$5)*(LSM!$B$2:$B$370=$D6),LSM!$G$2:$G$370,"")</f>
        <v>105.33</v>
      </c>
      <c r="L6" s="200" t="str" cm="1">
        <f t="array" ref="L6">_xlfn.XLOOKUP(1,(LSM!$A$2:$A$370=K$4)*(LSM!$T$2:$T$370=K$5)*(LSM!$B$2:$B$370=$D6),LSM!$H$2:$H$370,"")</f>
        <v>A</v>
      </c>
      <c r="M6" s="178" cm="1">
        <f t="array" ref="M6">_xlfn.XLOOKUP(1,(LSM!$A$2:$A$370=M$4)*(LSM!$T$2:$T$370=M$5)*(LSM!$B$2:$B$370=$D6),LSM!$I$2:$I$370,"")</f>
        <v>43.8889</v>
      </c>
      <c r="N6" s="202" t="str" cm="1">
        <f t="array" ref="N6">_xlfn.XLOOKUP(1,(LSM!$A$2:$A$370=M$4)*(LSM!$T$2:$T$370=M$5)*(LSM!$B$2:$B$370=$D6),LSM!$J$2:$J$370,"")</f>
        <v>A</v>
      </c>
      <c r="O6" s="178" cm="1">
        <f t="array" ref="O6">_xlfn.XLOOKUP(1,(LSM!$A$2:$A$370=O$4)*(LSM!$T$2:$T$370=O$5)*(LSM!$B$2:$B$370=$D6),LSM!$K$2:$K$370,"")</f>
        <v>0.36231884060000003</v>
      </c>
      <c r="P6" s="203" cm="1">
        <f t="array" ref="P6">_xlfn.XLOOKUP(1,(LSM!$A$2:$A$370=P$4)*(LSM!$T$2:$T$370=P$5)*(LSM!$B$2:$B$370=$D6),LSM!$N$2:$N$370,"")</f>
        <v>0</v>
      </c>
      <c r="Q6" s="200" cm="1">
        <f t="array" ref="Q6">_xlfn.XLOOKUP(1,(LSM!$A$2:$A$370=P$4)*(LSM!$T$2:$T$370=P$5)*(LSM!$B$2:$B$370=$D6),LSM!$O$2:$O$370,"")</f>
        <v>0</v>
      </c>
      <c r="R6" s="201" cm="1">
        <f t="array" ref="R6">_xlfn.XLOOKUP(1,(LSM!$A$2:$A$370=R$4)*(LSM!$T$2:$T$370=R$5)*(LSM!$B$2:$B$370=$D6),LSM!$P$2:$P$370,"")</f>
        <v>0</v>
      </c>
      <c r="S6" s="202" cm="1">
        <f t="array" ref="S6">_xlfn.XLOOKUP(1,(LSM!$A$2:$A$370=R$4)*(LSM!$T$2:$T$370=R$5)*(LSM!$B$2:$B$370=$D6),LSM!$Q$2:$Q$370,"")</f>
        <v>0</v>
      </c>
      <c r="T6" s="201" cm="1">
        <f t="array" ref="T6">_xlfn.XLOOKUP(1,(LSM!$A$2:$A$370=T$4)*(LSM!$T$2:$T$370=T$5)*(LSM!$B$2:$B$370=$D6),LSM!$R$2:$R$370,"")</f>
        <v>0</v>
      </c>
      <c r="U6" s="202" cm="1">
        <f t="array" ref="U6">_xlfn.XLOOKUP(1,(LSM!$A$2:$A$370=T$4)*(LSM!$T$2:$T$370=T$5)*(LSM!$B$2:$B$370=$D6),LSM!$S$2:$S$370,"")</f>
        <v>0</v>
      </c>
    </row>
    <row r="7" spans="1:21" x14ac:dyDescent="0.3">
      <c r="A7" s="101" t="str">
        <f t="shared" si="0"/>
        <v>Dekalb DKC 112-12RIB</v>
      </c>
      <c r="B7" s="132" t="str">
        <f t="shared" si="1"/>
        <v>RR</v>
      </c>
      <c r="C7" s="132" t="str">
        <f t="shared" si="2"/>
        <v>TRE</v>
      </c>
      <c r="D7" s="273" t="s">
        <v>282</v>
      </c>
      <c r="E7" s="178" cm="1">
        <f t="array" ref="E7">_xlfn.XLOOKUP(1,(LSM!$A$2:$A$370=E$4)*(LSM!$T$2:$T$370=E$5)*(LSM!$B$2:$B$370=$D7),LSM!$C$2:$C$370,"")</f>
        <v>206.06</v>
      </c>
      <c r="F7" s="179" t="str" cm="1">
        <f t="array" ref="F7">_xlfn.XLOOKUP(1,(LSM!$A$2:$A$370=E$4)*(LSM!$T$2:$T$370=E$5)*(LSM!$B$2:$B$370=$D7),LSM!$D$2:$D$370,"")</f>
        <v>A</v>
      </c>
      <c r="G7" s="164" cm="1">
        <f t="array" ref="G7">_xlfn.XLOOKUP(1,(LSM!$A$2:$A$370=G$4)*(LSM!$T$2:$T$370=G$5)*(LSM!$B$2:$B$370=$D7),LSM!$E$2:$E$370,"")</f>
        <v>12.0733</v>
      </c>
      <c r="H7" s="167" t="str" cm="1">
        <f t="array" ref="H7">_xlfn.XLOOKUP(1,(LSM!$A$2:$A$370=G$4)*(LSM!$T$2:$T$370=G$5)*(LSM!$B$2:$B$370=$D7),LSM!$F$2:$F$370,"")</f>
        <v>A</v>
      </c>
      <c r="I7" s="178" cm="1">
        <f t="array" ref="I7">_xlfn.XLOOKUP(1,(LSM!$A$2:$A$370=I$4)*(LSM!$T$2:$T$370=I$5)*(LSM!$B$2:$B$370=$D7),LSM!$L$2:$L$370,"")</f>
        <v>0</v>
      </c>
      <c r="J7" s="179" cm="1">
        <f t="array" ref="J7">_xlfn.XLOOKUP(1,(LSM!$A$2:$A$370=I$4)*(LSM!$T$2:$T$370=I$5)*(LSM!$B$2:$B$370=$D7),LSM!$M$2:$M$370,"")</f>
        <v>0</v>
      </c>
      <c r="K7" s="178" cm="1">
        <f t="array" ref="K7">_xlfn.XLOOKUP(1,(LSM!$A$2:$A$370=K$4)*(LSM!$T$2:$T$370=K$5)*(LSM!$B$2:$B$370=$D7),LSM!$G$2:$G$370,"")</f>
        <v>109.44</v>
      </c>
      <c r="L7" s="179" t="str" cm="1">
        <f t="array" ref="L7">_xlfn.XLOOKUP(1,(LSM!$A$2:$A$370=K$4)*(LSM!$T$2:$T$370=K$5)*(LSM!$B$2:$B$370=$D7),LSM!$H$2:$H$370,"")</f>
        <v>A</v>
      </c>
      <c r="M7" s="178" cm="1">
        <f t="array" ref="M7">_xlfn.XLOOKUP(1,(LSM!$A$2:$A$370=M$4)*(LSM!$T$2:$T$370=M$5)*(LSM!$B$2:$B$370=$D7),LSM!$I$2:$I$370,"")</f>
        <v>41.333300000000001</v>
      </c>
      <c r="N7" s="167" t="str" cm="1">
        <f t="array" ref="N7">_xlfn.XLOOKUP(1,(LSM!$A$2:$A$370=M$4)*(LSM!$T$2:$T$370=M$5)*(LSM!$B$2:$B$370=$D7),LSM!$J$2:$J$370,"")</f>
        <v>A</v>
      </c>
      <c r="O7" s="178" cm="1">
        <f t="array" ref="O7">_xlfn.XLOOKUP(1,(LSM!$A$2:$A$370=O$4)*(LSM!$T$2:$T$370=O$5)*(LSM!$B$2:$B$370=$D7),LSM!$K$2:$K$370,"")</f>
        <v>2.2743893521</v>
      </c>
      <c r="P7" s="253" cm="1">
        <f t="array" ref="P7">_xlfn.XLOOKUP(1,(LSM!$A$2:$A$370=P$4)*(LSM!$T$2:$T$370=P$5)*(LSM!$B$2:$B$370=$D7),LSM!$N$2:$N$370,"")</f>
        <v>0</v>
      </c>
      <c r="Q7" s="179" cm="1">
        <f t="array" ref="Q7">_xlfn.XLOOKUP(1,(LSM!$A$2:$A$370=P$4)*(LSM!$T$2:$T$370=P$5)*(LSM!$B$2:$B$370=$D7),LSM!$O$2:$O$370,"")</f>
        <v>0</v>
      </c>
      <c r="R7" s="164" cm="1">
        <f t="array" ref="R7">_xlfn.XLOOKUP(1,(LSM!$A$2:$A$370=R$4)*(LSM!$T$2:$T$370=R$5)*(LSM!$B$2:$B$370=$D7),LSM!$P$2:$P$370,"")</f>
        <v>0</v>
      </c>
      <c r="S7" s="167" cm="1">
        <f t="array" ref="S7">_xlfn.XLOOKUP(1,(LSM!$A$2:$A$370=R$4)*(LSM!$T$2:$T$370=R$5)*(LSM!$B$2:$B$370=$D7),LSM!$Q$2:$Q$370,"")</f>
        <v>0</v>
      </c>
      <c r="T7" s="164" cm="1">
        <f t="array" ref="T7">_xlfn.XLOOKUP(1,(LSM!$A$2:$A$370=T$4)*(LSM!$T$2:$T$370=T$5)*(LSM!$B$2:$B$370=$D7),LSM!$R$2:$R$370,"")</f>
        <v>0</v>
      </c>
      <c r="U7" s="167" cm="1">
        <f t="array" ref="U7">_xlfn.XLOOKUP(1,(LSM!$A$2:$A$370=T$4)*(LSM!$T$2:$T$370=T$5)*(LSM!$B$2:$B$370=$D7),LSM!$S$2:$S$370,"")</f>
        <v>0</v>
      </c>
    </row>
    <row r="8" spans="1:21" x14ac:dyDescent="0.3">
      <c r="A8" s="31" t="str">
        <f t="shared" si="0"/>
        <v>Innvictis A0904TRIB</v>
      </c>
      <c r="B8" s="131" t="str">
        <f t="shared" si="1"/>
        <v>RR</v>
      </c>
      <c r="C8" s="131" t="str">
        <f t="shared" si="2"/>
        <v>TRE</v>
      </c>
      <c r="D8" s="273" t="s">
        <v>284</v>
      </c>
      <c r="E8" s="178" cm="1">
        <f t="array" ref="E8">_xlfn.XLOOKUP(1,(LSM!$A$2:$A$370=E$4)*(LSM!$T$2:$T$370=E$5)*(LSM!$B$2:$B$370=$D8),LSM!$C$2:$C$370,"")</f>
        <v>204.26</v>
      </c>
      <c r="F8" s="179" t="str" cm="1">
        <f t="array" ref="F8">_xlfn.XLOOKUP(1,(LSM!$A$2:$A$370=E$4)*(LSM!$T$2:$T$370=E$5)*(LSM!$B$2:$B$370=$D8),LSM!$D$2:$D$370,"")</f>
        <v>A</v>
      </c>
      <c r="G8" s="164" cm="1">
        <f t="array" ref="G8">_xlfn.XLOOKUP(1,(LSM!$A$2:$A$370=G$4)*(LSM!$T$2:$T$370=G$5)*(LSM!$B$2:$B$370=$D8),LSM!$E$2:$E$370,"")</f>
        <v>12.056699999999999</v>
      </c>
      <c r="H8" s="167" t="str" cm="1">
        <f t="array" ref="H8">_xlfn.XLOOKUP(1,(LSM!$A$2:$A$370=G$4)*(LSM!$T$2:$T$370=G$5)*(LSM!$B$2:$B$370=$D8),LSM!$F$2:$F$370,"")</f>
        <v>A</v>
      </c>
      <c r="I8" s="178" cm="1">
        <f t="array" ref="I8">_xlfn.XLOOKUP(1,(LSM!$A$2:$A$370=I$4)*(LSM!$T$2:$T$370=I$5)*(LSM!$B$2:$B$370=$D8),LSM!$L$2:$L$370,"")</f>
        <v>0</v>
      </c>
      <c r="J8" s="179" cm="1">
        <f t="array" ref="J8">_xlfn.XLOOKUP(1,(LSM!$A$2:$A$370=I$4)*(LSM!$T$2:$T$370=I$5)*(LSM!$B$2:$B$370=$D8),LSM!$M$2:$M$370,"")</f>
        <v>0</v>
      </c>
      <c r="K8" s="178" cm="1">
        <f t="array" ref="K8">_xlfn.XLOOKUP(1,(LSM!$A$2:$A$370=K$4)*(LSM!$T$2:$T$370=K$5)*(LSM!$B$2:$B$370=$D8),LSM!$G$2:$G$370,"")</f>
        <v>105.11</v>
      </c>
      <c r="L8" s="179" t="str" cm="1">
        <f t="array" ref="L8">_xlfn.XLOOKUP(1,(LSM!$A$2:$A$370=K$4)*(LSM!$T$2:$T$370=K$5)*(LSM!$B$2:$B$370=$D8),LSM!$H$2:$H$370,"")</f>
        <v>A</v>
      </c>
      <c r="M8" s="178" cm="1">
        <f t="array" ref="M8">_xlfn.XLOOKUP(1,(LSM!$A$2:$A$370=M$4)*(LSM!$T$2:$T$370=M$5)*(LSM!$B$2:$B$370=$D8),LSM!$I$2:$I$370,"")</f>
        <v>41.222200000000001</v>
      </c>
      <c r="N8" s="167" t="str" cm="1">
        <f t="array" ref="N8">_xlfn.XLOOKUP(1,(LSM!$A$2:$A$370=M$4)*(LSM!$T$2:$T$370=M$5)*(LSM!$B$2:$B$370=$D8),LSM!$J$2:$J$370,"")</f>
        <v>A</v>
      </c>
      <c r="O8" s="178" cm="1">
        <f t="array" ref="O8">_xlfn.XLOOKUP(1,(LSM!$A$2:$A$370=O$4)*(LSM!$T$2:$T$370=O$5)*(LSM!$B$2:$B$370=$D8),LSM!$K$2:$K$370,"")</f>
        <v>0.32051282050000002</v>
      </c>
      <c r="P8" s="253" cm="1">
        <f t="array" ref="P8">_xlfn.XLOOKUP(1,(LSM!$A$2:$A$370=P$4)*(LSM!$T$2:$T$370=P$5)*(LSM!$B$2:$B$370=$D8),LSM!$N$2:$N$370,"")</f>
        <v>0</v>
      </c>
      <c r="Q8" s="179" cm="1">
        <f t="array" ref="Q8">_xlfn.XLOOKUP(1,(LSM!$A$2:$A$370=P$4)*(LSM!$T$2:$T$370=P$5)*(LSM!$B$2:$B$370=$D8),LSM!$O$2:$O$370,"")</f>
        <v>0</v>
      </c>
      <c r="R8" s="164" cm="1">
        <f t="array" ref="R8">_xlfn.XLOOKUP(1,(LSM!$A$2:$A$370=R$4)*(LSM!$T$2:$T$370=R$5)*(LSM!$B$2:$B$370=$D8),LSM!$P$2:$P$370,"")</f>
        <v>0</v>
      </c>
      <c r="S8" s="167" cm="1">
        <f t="array" ref="S8">_xlfn.XLOOKUP(1,(LSM!$A$2:$A$370=R$4)*(LSM!$T$2:$T$370=R$5)*(LSM!$B$2:$B$370=$D8),LSM!$Q$2:$Q$370,"")</f>
        <v>0</v>
      </c>
      <c r="T8" s="164" cm="1">
        <f t="array" ref="T8">_xlfn.XLOOKUP(1,(LSM!$A$2:$A$370=T$4)*(LSM!$T$2:$T$370=T$5)*(LSM!$B$2:$B$370=$D8),LSM!$R$2:$R$370,"")</f>
        <v>0</v>
      </c>
      <c r="U8" s="167" cm="1">
        <f t="array" ref="U8">_xlfn.XLOOKUP(1,(LSM!$A$2:$A$370=T$4)*(LSM!$T$2:$T$370=T$5)*(LSM!$B$2:$B$370=$D8),LSM!$S$2:$S$370,"")</f>
        <v>0</v>
      </c>
    </row>
    <row r="9" spans="1:21" x14ac:dyDescent="0.3">
      <c r="A9" s="31" t="str">
        <f t="shared" si="0"/>
        <v>Revere 110-T50</v>
      </c>
      <c r="B9" s="131" t="str">
        <f t="shared" si="1"/>
        <v>RR</v>
      </c>
      <c r="C9" s="131" t="str">
        <f t="shared" si="2"/>
        <v>TRE</v>
      </c>
      <c r="D9" s="273" t="s">
        <v>286</v>
      </c>
      <c r="E9" s="178" cm="1">
        <f t="array" ref="E9">_xlfn.XLOOKUP(1,(LSM!$A$2:$A$370=E$4)*(LSM!$T$2:$T$370=E$5)*(LSM!$B$2:$B$370=$D9),LSM!$C$2:$C$370,"")</f>
        <v>201.91</v>
      </c>
      <c r="F9" s="177" t="str" cm="1">
        <f t="array" ref="F9">_xlfn.XLOOKUP(1,(LSM!$A$2:$A$370=E$4)*(LSM!$T$2:$T$370=E$5)*(LSM!$B$2:$B$370=$D9),LSM!$D$2:$D$370,"")</f>
        <v>A</v>
      </c>
      <c r="G9" s="164" cm="1">
        <f t="array" ref="G9">_xlfn.XLOOKUP(1,(LSM!$A$2:$A$370=G$4)*(LSM!$T$2:$T$370=G$5)*(LSM!$B$2:$B$370=$D9),LSM!$E$2:$E$370,"")</f>
        <v>11.88</v>
      </c>
      <c r="H9" s="56" t="str" cm="1">
        <f t="array" ref="H9">_xlfn.XLOOKUP(1,(LSM!$A$2:$A$370=G$4)*(LSM!$T$2:$T$370=G$5)*(LSM!$B$2:$B$370=$D9),LSM!$F$2:$F$370,"")</f>
        <v>A</v>
      </c>
      <c r="I9" s="176" cm="1">
        <f t="array" ref="I9">_xlfn.XLOOKUP(1,(LSM!$A$2:$A$370=I$4)*(LSM!$T$2:$T$370=I$5)*(LSM!$B$2:$B$370=$D9),LSM!$L$2:$L$370,"")</f>
        <v>0</v>
      </c>
      <c r="J9" s="177" cm="1">
        <f t="array" ref="J9">_xlfn.XLOOKUP(1,(LSM!$A$2:$A$370=I$4)*(LSM!$T$2:$T$370=I$5)*(LSM!$B$2:$B$370=$D9),LSM!$M$2:$M$370,"")</f>
        <v>0</v>
      </c>
      <c r="K9" s="178" cm="1">
        <f t="array" ref="K9">_xlfn.XLOOKUP(1,(LSM!$A$2:$A$370=K$4)*(LSM!$T$2:$T$370=K$5)*(LSM!$B$2:$B$370=$D9),LSM!$G$2:$G$370,"")</f>
        <v>110.89</v>
      </c>
      <c r="L9" s="177" t="str" cm="1">
        <f t="array" ref="L9">_xlfn.XLOOKUP(1,(LSM!$A$2:$A$370=K$4)*(LSM!$T$2:$T$370=K$5)*(LSM!$B$2:$B$370=$D9),LSM!$H$2:$H$370,"")</f>
        <v>A</v>
      </c>
      <c r="M9" s="178" cm="1">
        <f t="array" ref="M9">_xlfn.XLOOKUP(1,(LSM!$A$2:$A$370=M$4)*(LSM!$T$2:$T$370=M$5)*(LSM!$B$2:$B$370=$D9),LSM!$I$2:$I$370,"")</f>
        <v>44.444400000000002</v>
      </c>
      <c r="N9" s="56" t="str" cm="1">
        <f t="array" ref="N9">_xlfn.XLOOKUP(1,(LSM!$A$2:$A$370=M$4)*(LSM!$T$2:$T$370=M$5)*(LSM!$B$2:$B$370=$D9),LSM!$J$2:$J$370,"")</f>
        <v>A</v>
      </c>
      <c r="O9" s="178" cm="1">
        <f t="array" ref="O9">_xlfn.XLOOKUP(1,(LSM!$A$2:$A$370=O$4)*(LSM!$T$2:$T$370=O$5)*(LSM!$B$2:$B$370=$D9),LSM!$K$2:$K$370,"")</f>
        <v>1.6181229773000001</v>
      </c>
      <c r="P9" s="252" cm="1">
        <f t="array" ref="P9">_xlfn.XLOOKUP(1,(LSM!$A$2:$A$370=P$4)*(LSM!$T$2:$T$370=P$5)*(LSM!$B$2:$B$370=$D9),LSM!$N$2:$N$370,"")</f>
        <v>0</v>
      </c>
      <c r="Q9" s="177" cm="1">
        <f t="array" ref="Q9">_xlfn.XLOOKUP(1,(LSM!$A$2:$A$370=P$4)*(LSM!$T$2:$T$370=P$5)*(LSM!$B$2:$B$370=$D9),LSM!$O$2:$O$370,"")</f>
        <v>0</v>
      </c>
      <c r="R9" s="163" cm="1">
        <f t="array" ref="R9">_xlfn.XLOOKUP(1,(LSM!$A$2:$A$370=R$4)*(LSM!$T$2:$T$370=R$5)*(LSM!$B$2:$B$370=$D9),LSM!$P$2:$P$370,"")</f>
        <v>0</v>
      </c>
      <c r="S9" s="56" cm="1">
        <f t="array" ref="S9">_xlfn.XLOOKUP(1,(LSM!$A$2:$A$370=R$4)*(LSM!$T$2:$T$370=R$5)*(LSM!$B$2:$B$370=$D9),LSM!$Q$2:$Q$370,"")</f>
        <v>0</v>
      </c>
      <c r="T9" s="163" cm="1">
        <f t="array" ref="T9">_xlfn.XLOOKUP(1,(LSM!$A$2:$A$370=T$4)*(LSM!$T$2:$T$370=T$5)*(LSM!$B$2:$B$370=$D9),LSM!$R$2:$R$370,"")</f>
        <v>0</v>
      </c>
      <c r="U9" s="56" cm="1">
        <f t="array" ref="U9">_xlfn.XLOOKUP(1,(LSM!$A$2:$A$370=T$4)*(LSM!$T$2:$T$370=T$5)*(LSM!$B$2:$B$370=$D9),LSM!$S$2:$S$370,"")</f>
        <v>0</v>
      </c>
    </row>
    <row r="10" spans="1:21" x14ac:dyDescent="0.3">
      <c r="A10" s="101" t="str">
        <f t="shared" si="0"/>
        <v>Dyna-Gro D52TC66RIB</v>
      </c>
      <c r="B10" s="132" t="str">
        <f t="shared" si="1"/>
        <v>RR</v>
      </c>
      <c r="C10" s="132" t="str">
        <f t="shared" si="2"/>
        <v>TRE</v>
      </c>
      <c r="D10" s="273" t="s">
        <v>190</v>
      </c>
      <c r="E10" s="178" cm="1">
        <f t="array" ref="E10">_xlfn.XLOOKUP(1,(LSM!$A$2:$A$370=E$4)*(LSM!$T$2:$T$370=E$5)*(LSM!$B$2:$B$370=$D10),LSM!$C$2:$C$370,"")</f>
        <v>199.09</v>
      </c>
      <c r="F10" s="177" t="str" cm="1">
        <f t="array" ref="F10">_xlfn.XLOOKUP(1,(LSM!$A$2:$A$370=E$4)*(LSM!$T$2:$T$370=E$5)*(LSM!$B$2:$B$370=$D10),LSM!$D$2:$D$370,"")</f>
        <v>A</v>
      </c>
      <c r="G10" s="164" cm="1">
        <f t="array" ref="G10">_xlfn.XLOOKUP(1,(LSM!$A$2:$A$370=G$4)*(LSM!$T$2:$T$370=G$5)*(LSM!$B$2:$B$370=$D10),LSM!$E$2:$E$370,"")</f>
        <v>12.023300000000001</v>
      </c>
      <c r="H10" s="56" t="str" cm="1">
        <f t="array" ref="H10">_xlfn.XLOOKUP(1,(LSM!$A$2:$A$370=G$4)*(LSM!$T$2:$T$370=G$5)*(LSM!$B$2:$B$370=$D10),LSM!$F$2:$F$370,"")</f>
        <v>A</v>
      </c>
      <c r="I10" s="176" cm="1">
        <f t="array" ref="I10">_xlfn.XLOOKUP(1,(LSM!$A$2:$A$370=I$4)*(LSM!$T$2:$T$370=I$5)*(LSM!$B$2:$B$370=$D10),LSM!$L$2:$L$370,"")</f>
        <v>0</v>
      </c>
      <c r="J10" s="177" cm="1">
        <f t="array" ref="J10">_xlfn.XLOOKUP(1,(LSM!$A$2:$A$370=I$4)*(LSM!$T$2:$T$370=I$5)*(LSM!$B$2:$B$370=$D10),LSM!$M$2:$M$370,"")</f>
        <v>0</v>
      </c>
      <c r="K10" s="178" cm="1">
        <f t="array" ref="K10">_xlfn.XLOOKUP(1,(LSM!$A$2:$A$370=K$4)*(LSM!$T$2:$T$370=K$5)*(LSM!$B$2:$B$370=$D10),LSM!$G$2:$G$370,"")</f>
        <v>107.89</v>
      </c>
      <c r="L10" s="177" t="str" cm="1">
        <f t="array" ref="L10">_xlfn.XLOOKUP(1,(LSM!$A$2:$A$370=K$4)*(LSM!$T$2:$T$370=K$5)*(LSM!$B$2:$B$370=$D10),LSM!$H$2:$H$370,"")</f>
        <v>A</v>
      </c>
      <c r="M10" s="178" cm="1">
        <f t="array" ref="M10">_xlfn.XLOOKUP(1,(LSM!$A$2:$A$370=M$4)*(LSM!$T$2:$T$370=M$5)*(LSM!$B$2:$B$370=$D10),LSM!$I$2:$I$370,"")</f>
        <v>42.222200000000001</v>
      </c>
      <c r="N10" s="56" t="str" cm="1">
        <f t="array" ref="N10">_xlfn.XLOOKUP(1,(LSM!$A$2:$A$370=M$4)*(LSM!$T$2:$T$370=M$5)*(LSM!$B$2:$B$370=$D10),LSM!$J$2:$J$370,"")</f>
        <v>A</v>
      </c>
      <c r="O10" s="178" cm="1">
        <f t="array" ref="O10">_xlfn.XLOOKUP(1,(LSM!$A$2:$A$370=O$4)*(LSM!$T$2:$T$370=O$5)*(LSM!$B$2:$B$370=$D10),LSM!$K$2:$K$370,"")</f>
        <v>0.66006600660000003</v>
      </c>
      <c r="P10" s="252" cm="1">
        <f t="array" ref="P10">_xlfn.XLOOKUP(1,(LSM!$A$2:$A$370=P$4)*(LSM!$T$2:$T$370=P$5)*(LSM!$B$2:$B$370=$D10),LSM!$N$2:$N$370,"")</f>
        <v>0</v>
      </c>
      <c r="Q10" s="177" cm="1">
        <f t="array" ref="Q10">_xlfn.XLOOKUP(1,(LSM!$A$2:$A$370=P$4)*(LSM!$T$2:$T$370=P$5)*(LSM!$B$2:$B$370=$D10),LSM!$O$2:$O$370,"")</f>
        <v>0</v>
      </c>
      <c r="R10" s="163" cm="1">
        <f t="array" ref="R10">_xlfn.XLOOKUP(1,(LSM!$A$2:$A$370=R$4)*(LSM!$T$2:$T$370=R$5)*(LSM!$B$2:$B$370=$D10),LSM!$P$2:$P$370,"")</f>
        <v>0</v>
      </c>
      <c r="S10" s="56" cm="1">
        <f t="array" ref="S10">_xlfn.XLOOKUP(1,(LSM!$A$2:$A$370=R$4)*(LSM!$T$2:$T$370=R$5)*(LSM!$B$2:$B$370=$D10),LSM!$Q$2:$Q$370,"")</f>
        <v>0</v>
      </c>
      <c r="T10" s="163" cm="1">
        <f t="array" ref="T10">_xlfn.XLOOKUP(1,(LSM!$A$2:$A$370=T$4)*(LSM!$T$2:$T$370=T$5)*(LSM!$B$2:$B$370=$D10),LSM!$R$2:$R$370,"")</f>
        <v>0</v>
      </c>
      <c r="U10" s="56" cm="1">
        <f t="array" ref="U10">_xlfn.XLOOKUP(1,(LSM!$A$2:$A$370=T$4)*(LSM!$T$2:$T$370=T$5)*(LSM!$B$2:$B$370=$D10),LSM!$S$2:$S$370,"")</f>
        <v>0</v>
      </c>
    </row>
    <row r="11" spans="1:21" x14ac:dyDescent="0.3">
      <c r="A11" s="31" t="str">
        <f t="shared" si="0"/>
        <v>Revere 113-T73</v>
      </c>
      <c r="B11" s="131" t="str">
        <f t="shared" si="1"/>
        <v>RR</v>
      </c>
      <c r="C11" s="131" t="str">
        <f t="shared" si="2"/>
        <v>TRE</v>
      </c>
      <c r="D11" s="273" t="s">
        <v>287</v>
      </c>
      <c r="E11" s="178" cm="1">
        <f t="array" ref="E11">_xlfn.XLOOKUP(1,(LSM!$A$2:$A$370=E$4)*(LSM!$T$2:$T$370=E$5)*(LSM!$B$2:$B$370=$D11),LSM!$C$2:$C$370,"")</f>
        <v>196.5</v>
      </c>
      <c r="F11" s="179" t="str" cm="1">
        <f t="array" ref="F11">_xlfn.XLOOKUP(1,(LSM!$A$2:$A$370=E$4)*(LSM!$T$2:$T$370=E$5)*(LSM!$B$2:$B$370=$D11),LSM!$D$2:$D$370,"")</f>
        <v>A</v>
      </c>
      <c r="G11" s="164" cm="1">
        <f t="array" ref="G11">_xlfn.XLOOKUP(1,(LSM!$A$2:$A$370=G$4)*(LSM!$T$2:$T$370=G$5)*(LSM!$B$2:$B$370=$D11),LSM!$E$2:$E$370,"")</f>
        <v>11.9933</v>
      </c>
      <c r="H11" s="167" t="str" cm="1">
        <f t="array" ref="H11">_xlfn.XLOOKUP(1,(LSM!$A$2:$A$370=G$4)*(LSM!$T$2:$T$370=G$5)*(LSM!$B$2:$B$370=$D11),LSM!$F$2:$F$370,"")</f>
        <v>A</v>
      </c>
      <c r="I11" s="178" cm="1">
        <f t="array" ref="I11">_xlfn.XLOOKUP(1,(LSM!$A$2:$A$370=I$4)*(LSM!$T$2:$T$370=I$5)*(LSM!$B$2:$B$370=$D11),LSM!$L$2:$L$370,"")</f>
        <v>0</v>
      </c>
      <c r="J11" s="179" cm="1">
        <f t="array" ref="J11">_xlfn.XLOOKUP(1,(LSM!$A$2:$A$370=I$4)*(LSM!$T$2:$T$370=I$5)*(LSM!$B$2:$B$370=$D11),LSM!$M$2:$M$370,"")</f>
        <v>0</v>
      </c>
      <c r="K11" s="178" cm="1">
        <f t="array" ref="K11">_xlfn.XLOOKUP(1,(LSM!$A$2:$A$370=K$4)*(LSM!$T$2:$T$370=K$5)*(LSM!$B$2:$B$370=$D11),LSM!$G$2:$G$370,"")</f>
        <v>112.22</v>
      </c>
      <c r="L11" s="179" t="str" cm="1">
        <f t="array" ref="L11">_xlfn.XLOOKUP(1,(LSM!$A$2:$A$370=K$4)*(LSM!$T$2:$T$370=K$5)*(LSM!$B$2:$B$370=$D11),LSM!$H$2:$H$370,"")</f>
        <v>A</v>
      </c>
      <c r="M11" s="178" cm="1">
        <f t="array" ref="M11">_xlfn.XLOOKUP(1,(LSM!$A$2:$A$370=M$4)*(LSM!$T$2:$T$370=M$5)*(LSM!$B$2:$B$370=$D11),LSM!$I$2:$I$370,"")</f>
        <v>44.1111</v>
      </c>
      <c r="N11" s="167" t="str" cm="1">
        <f t="array" ref="N11">_xlfn.XLOOKUP(1,(LSM!$A$2:$A$370=M$4)*(LSM!$T$2:$T$370=M$5)*(LSM!$B$2:$B$370=$D11),LSM!$J$2:$J$370,"")</f>
        <v>A</v>
      </c>
      <c r="O11" s="178" cm="1">
        <f t="array" ref="O11">_xlfn.XLOOKUP(1,(LSM!$A$2:$A$370=O$4)*(LSM!$T$2:$T$370=O$5)*(LSM!$B$2:$B$370=$D11),LSM!$K$2:$K$370,"")</f>
        <v>1.7516096447</v>
      </c>
      <c r="P11" s="253" cm="1">
        <f t="array" ref="P11">_xlfn.XLOOKUP(1,(LSM!$A$2:$A$370=P$4)*(LSM!$T$2:$T$370=P$5)*(LSM!$B$2:$B$370=$D11),LSM!$N$2:$N$370,"")</f>
        <v>0</v>
      </c>
      <c r="Q11" s="179" cm="1">
        <f t="array" ref="Q11">_xlfn.XLOOKUP(1,(LSM!$A$2:$A$370=P$4)*(LSM!$T$2:$T$370=P$5)*(LSM!$B$2:$B$370=$D11),LSM!$O$2:$O$370,"")</f>
        <v>0</v>
      </c>
      <c r="R11" s="164" cm="1">
        <f t="array" ref="R11">_xlfn.XLOOKUP(1,(LSM!$A$2:$A$370=R$4)*(LSM!$T$2:$T$370=R$5)*(LSM!$B$2:$B$370=$D11),LSM!$P$2:$P$370,"")</f>
        <v>0</v>
      </c>
      <c r="S11" s="167" cm="1">
        <f t="array" ref="S11">_xlfn.XLOOKUP(1,(LSM!$A$2:$A$370=R$4)*(LSM!$T$2:$T$370=R$5)*(LSM!$B$2:$B$370=$D11),LSM!$Q$2:$Q$370,"")</f>
        <v>0</v>
      </c>
      <c r="T11" s="164" cm="1">
        <f t="array" ref="T11">_xlfn.XLOOKUP(1,(LSM!$A$2:$A$370=T$4)*(LSM!$T$2:$T$370=T$5)*(LSM!$B$2:$B$370=$D11),LSM!$R$2:$R$370,"")</f>
        <v>0</v>
      </c>
      <c r="U11" s="167" cm="1">
        <f t="array" ref="U11">_xlfn.XLOOKUP(1,(LSM!$A$2:$A$370=T$4)*(LSM!$T$2:$T$370=T$5)*(LSM!$B$2:$B$370=$D11),LSM!$S$2:$S$370,"")</f>
        <v>0</v>
      </c>
    </row>
    <row r="12" spans="1:21" x14ac:dyDescent="0.3">
      <c r="A12" s="101" t="str">
        <f t="shared" si="0"/>
        <v>Great Heart HT-7210TRE</v>
      </c>
      <c r="B12" s="132" t="str">
        <f t="shared" si="1"/>
        <v>TRE</v>
      </c>
      <c r="C12" s="132" t="str">
        <f t="shared" si="2"/>
        <v>TRE</v>
      </c>
      <c r="D12" s="273" t="s">
        <v>187</v>
      </c>
      <c r="E12" s="178" cm="1">
        <f t="array" ref="E12">_xlfn.XLOOKUP(1,(LSM!$A$2:$A$370=E$4)*(LSM!$T$2:$T$370=E$5)*(LSM!$B$2:$B$370=$D12),LSM!$C$2:$C$370,"")</f>
        <v>186.21</v>
      </c>
      <c r="F12" s="177" t="str" cm="1">
        <f t="array" ref="F12">_xlfn.XLOOKUP(1,(LSM!$A$2:$A$370=E$4)*(LSM!$T$2:$T$370=E$5)*(LSM!$B$2:$B$370=$D12),LSM!$D$2:$D$370,"")</f>
        <v>A</v>
      </c>
      <c r="G12" s="164" cm="1">
        <f t="array" ref="G12">_xlfn.XLOOKUP(1,(LSM!$A$2:$A$370=G$4)*(LSM!$T$2:$T$370=G$5)*(LSM!$B$2:$B$370=$D12),LSM!$E$2:$E$370,"")</f>
        <v>11.7933</v>
      </c>
      <c r="H12" s="56" t="str" cm="1">
        <f t="array" ref="H12">_xlfn.XLOOKUP(1,(LSM!$A$2:$A$370=G$4)*(LSM!$T$2:$T$370=G$5)*(LSM!$B$2:$B$370=$D12),LSM!$F$2:$F$370,"")</f>
        <v>A</v>
      </c>
      <c r="I12" s="176" cm="1">
        <f t="array" ref="I12">_xlfn.XLOOKUP(1,(LSM!$A$2:$A$370=I$4)*(LSM!$T$2:$T$370=I$5)*(LSM!$B$2:$B$370=$D12),LSM!$L$2:$L$370,"")</f>
        <v>0</v>
      </c>
      <c r="J12" s="177" cm="1">
        <f t="array" ref="J12">_xlfn.XLOOKUP(1,(LSM!$A$2:$A$370=I$4)*(LSM!$T$2:$T$370=I$5)*(LSM!$B$2:$B$370=$D12),LSM!$M$2:$M$370,"")</f>
        <v>0</v>
      </c>
      <c r="K12" s="178" cm="1">
        <f t="array" ref="K12">_xlfn.XLOOKUP(1,(LSM!$A$2:$A$370=K$4)*(LSM!$T$2:$T$370=K$5)*(LSM!$B$2:$B$370=$D12),LSM!$G$2:$G$370,"")</f>
        <v>113.89</v>
      </c>
      <c r="L12" s="177" t="str" cm="1">
        <f t="array" ref="L12">_xlfn.XLOOKUP(1,(LSM!$A$2:$A$370=K$4)*(LSM!$T$2:$T$370=K$5)*(LSM!$B$2:$B$370=$D12),LSM!$H$2:$H$370,"")</f>
        <v>A</v>
      </c>
      <c r="M12" s="178" cm="1">
        <f t="array" ref="M12">_xlfn.XLOOKUP(1,(LSM!$A$2:$A$370=M$4)*(LSM!$T$2:$T$370=M$5)*(LSM!$B$2:$B$370=$D12),LSM!$I$2:$I$370,"")</f>
        <v>49.8889</v>
      </c>
      <c r="N12" s="56" t="str" cm="1">
        <f t="array" ref="N12">_xlfn.XLOOKUP(1,(LSM!$A$2:$A$370=M$4)*(LSM!$T$2:$T$370=M$5)*(LSM!$B$2:$B$370=$D12),LSM!$J$2:$J$370,"")</f>
        <v>A</v>
      </c>
      <c r="O12" s="178" cm="1">
        <f t="array" ref="O12">_xlfn.XLOOKUP(1,(LSM!$A$2:$A$370=O$4)*(LSM!$T$2:$T$370=O$5)*(LSM!$B$2:$B$370=$D12),LSM!$K$2:$K$370,"")</f>
        <v>1.4905560266</v>
      </c>
      <c r="P12" s="252" cm="1">
        <f t="array" ref="P12">_xlfn.XLOOKUP(1,(LSM!$A$2:$A$370=P$4)*(LSM!$T$2:$T$370=P$5)*(LSM!$B$2:$B$370=$D12),LSM!$N$2:$N$370,"")</f>
        <v>0</v>
      </c>
      <c r="Q12" s="177" cm="1">
        <f t="array" ref="Q12">_xlfn.XLOOKUP(1,(LSM!$A$2:$A$370=P$4)*(LSM!$T$2:$T$370=P$5)*(LSM!$B$2:$B$370=$D12),LSM!$O$2:$O$370,"")</f>
        <v>0</v>
      </c>
      <c r="R12" s="163" cm="1">
        <f t="array" ref="R12">_xlfn.XLOOKUP(1,(LSM!$A$2:$A$370=R$4)*(LSM!$T$2:$T$370=R$5)*(LSM!$B$2:$B$370=$D12),LSM!$P$2:$P$370,"")</f>
        <v>0</v>
      </c>
      <c r="S12" s="56" cm="1">
        <f t="array" ref="S12">_xlfn.XLOOKUP(1,(LSM!$A$2:$A$370=R$4)*(LSM!$T$2:$T$370=R$5)*(LSM!$B$2:$B$370=$D12),LSM!$Q$2:$Q$370,"")</f>
        <v>0</v>
      </c>
      <c r="T12" s="163" cm="1">
        <f t="array" ref="T12">_xlfn.XLOOKUP(1,(LSM!$A$2:$A$370=T$4)*(LSM!$T$2:$T$370=T$5)*(LSM!$B$2:$B$370=$D12),LSM!$R$2:$R$370,"")</f>
        <v>0</v>
      </c>
      <c r="U12" s="56" cm="1">
        <f t="array" ref="U12">_xlfn.XLOOKUP(1,(LSM!$A$2:$A$370=T$4)*(LSM!$T$2:$T$370=T$5)*(LSM!$B$2:$B$370=$D12),LSM!$S$2:$S$370,"")</f>
        <v>0</v>
      </c>
    </row>
    <row r="13" spans="1:21" x14ac:dyDescent="0.3">
      <c r="A13" s="31" t="str">
        <f t="shared" si="0"/>
        <v>Innvictis A1312VT2P</v>
      </c>
      <c r="B13" s="131" t="str">
        <f t="shared" si="1"/>
        <v>RR</v>
      </c>
      <c r="C13" s="131" t="str">
        <f t="shared" si="2"/>
        <v>VT2P</v>
      </c>
      <c r="D13" s="273" t="s">
        <v>132</v>
      </c>
      <c r="E13" s="178" cm="1">
        <f t="array" ref="E13">_xlfn.XLOOKUP(1,(LSM!$A$2:$A$370=E$4)*(LSM!$T$2:$T$370=E$5)*(LSM!$B$2:$B$370=$D13),LSM!$C$2:$C$370,"")</f>
        <v>183.33</v>
      </c>
      <c r="F13" s="177" t="str" cm="1">
        <f t="array" ref="F13">_xlfn.XLOOKUP(1,(LSM!$A$2:$A$370=E$4)*(LSM!$T$2:$T$370=E$5)*(LSM!$B$2:$B$370=$D13),LSM!$D$2:$D$370,"")</f>
        <v>A</v>
      </c>
      <c r="G13" s="164" cm="1">
        <f t="array" ref="G13">_xlfn.XLOOKUP(1,(LSM!$A$2:$A$370=G$4)*(LSM!$T$2:$T$370=G$5)*(LSM!$B$2:$B$370=$D13),LSM!$E$2:$E$370,"")</f>
        <v>11.886699999999999</v>
      </c>
      <c r="H13" s="56" t="str" cm="1">
        <f t="array" ref="H13">_xlfn.XLOOKUP(1,(LSM!$A$2:$A$370=G$4)*(LSM!$T$2:$T$370=G$5)*(LSM!$B$2:$B$370=$D13),LSM!$F$2:$F$370,"")</f>
        <v>A</v>
      </c>
      <c r="I13" s="176" cm="1">
        <f t="array" ref="I13">_xlfn.XLOOKUP(1,(LSM!$A$2:$A$370=I$4)*(LSM!$T$2:$T$370=I$5)*(LSM!$B$2:$B$370=$D13),LSM!$L$2:$L$370,"")</f>
        <v>0</v>
      </c>
      <c r="J13" s="177" cm="1">
        <f t="array" ref="J13">_xlfn.XLOOKUP(1,(LSM!$A$2:$A$370=I$4)*(LSM!$T$2:$T$370=I$5)*(LSM!$B$2:$B$370=$D13),LSM!$M$2:$M$370,"")</f>
        <v>0</v>
      </c>
      <c r="K13" s="178" cm="1">
        <f t="array" ref="K13">_xlfn.XLOOKUP(1,(LSM!$A$2:$A$370=K$4)*(LSM!$T$2:$T$370=K$5)*(LSM!$B$2:$B$370=$D13),LSM!$G$2:$G$370,"")</f>
        <v>109.22</v>
      </c>
      <c r="L13" s="177" t="str" cm="1">
        <f t="array" ref="L13">_xlfn.XLOOKUP(1,(LSM!$A$2:$A$370=K$4)*(LSM!$T$2:$T$370=K$5)*(LSM!$B$2:$B$370=$D13),LSM!$H$2:$H$370,"")</f>
        <v>A</v>
      </c>
      <c r="M13" s="178" cm="1">
        <f t="array" ref="M13">_xlfn.XLOOKUP(1,(LSM!$A$2:$A$370=M$4)*(LSM!$T$2:$T$370=M$5)*(LSM!$B$2:$B$370=$D13),LSM!$I$2:$I$370,"")</f>
        <v>47.555599999999998</v>
      </c>
      <c r="N13" s="56" t="str" cm="1">
        <f t="array" ref="N13">_xlfn.XLOOKUP(1,(LSM!$A$2:$A$370=M$4)*(LSM!$T$2:$T$370=M$5)*(LSM!$B$2:$B$370=$D13),LSM!$J$2:$J$370,"")</f>
        <v>A</v>
      </c>
      <c r="O13" s="178" cm="1">
        <f t="array" ref="O13">_xlfn.XLOOKUP(1,(LSM!$A$2:$A$370=O$4)*(LSM!$T$2:$T$370=O$5)*(LSM!$B$2:$B$370=$D13),LSM!$K$2:$K$370,"")</f>
        <v>2.6397515528</v>
      </c>
      <c r="P13" s="252" cm="1">
        <f t="array" ref="P13">_xlfn.XLOOKUP(1,(LSM!$A$2:$A$370=P$4)*(LSM!$T$2:$T$370=P$5)*(LSM!$B$2:$B$370=$D13),LSM!$N$2:$N$370,"")</f>
        <v>0</v>
      </c>
      <c r="Q13" s="177" cm="1">
        <f t="array" ref="Q13">_xlfn.XLOOKUP(1,(LSM!$A$2:$A$370=P$4)*(LSM!$T$2:$T$370=P$5)*(LSM!$B$2:$B$370=$D13),LSM!$O$2:$O$370,"")</f>
        <v>0</v>
      </c>
      <c r="R13" s="163" cm="1">
        <f t="array" ref="R13">_xlfn.XLOOKUP(1,(LSM!$A$2:$A$370=R$4)*(LSM!$T$2:$T$370=R$5)*(LSM!$B$2:$B$370=$D13),LSM!$P$2:$P$370,"")</f>
        <v>0</v>
      </c>
      <c r="S13" s="56" cm="1">
        <f t="array" ref="S13">_xlfn.XLOOKUP(1,(LSM!$A$2:$A$370=R$4)*(LSM!$T$2:$T$370=R$5)*(LSM!$B$2:$B$370=$D13),LSM!$Q$2:$Q$370,"")</f>
        <v>0</v>
      </c>
      <c r="T13" s="163" cm="1">
        <f t="array" ref="T13">_xlfn.XLOOKUP(1,(LSM!$A$2:$A$370=T$4)*(LSM!$T$2:$T$370=T$5)*(LSM!$B$2:$B$370=$D13),LSM!$R$2:$R$370,"")</f>
        <v>0</v>
      </c>
      <c r="U13" s="56" cm="1">
        <f t="array" ref="U13">_xlfn.XLOOKUP(1,(LSM!$A$2:$A$370=T$4)*(LSM!$T$2:$T$370=T$5)*(LSM!$B$2:$B$370=$D13),LSM!$S$2:$S$370,"")</f>
        <v>0</v>
      </c>
    </row>
    <row r="14" spans="1:21" x14ac:dyDescent="0.3">
      <c r="A14" s="31" t="str">
        <f t="shared" si="0"/>
        <v>Innvictis A1254T</v>
      </c>
      <c r="B14" s="131" t="str">
        <f t="shared" si="1"/>
        <v>RR</v>
      </c>
      <c r="C14" s="131" t="str">
        <f t="shared" si="2"/>
        <v>TRE</v>
      </c>
      <c r="D14" s="273" t="s">
        <v>189</v>
      </c>
      <c r="E14" s="178" cm="1">
        <f t="array" ref="E14">_xlfn.XLOOKUP(1,(LSM!$A$2:$A$370=E$4)*(LSM!$T$2:$T$370=E$5)*(LSM!$B$2:$B$370=$D14),LSM!$C$2:$C$370,"")</f>
        <v>178.91</v>
      </c>
      <c r="F14" s="179" t="str" cm="1">
        <f t="array" ref="F14">_xlfn.XLOOKUP(1,(LSM!$A$2:$A$370=E$4)*(LSM!$T$2:$T$370=E$5)*(LSM!$B$2:$B$370=$D14),LSM!$D$2:$D$370,"")</f>
        <v>A</v>
      </c>
      <c r="G14" s="164" cm="1">
        <f t="array" ref="G14">_xlfn.XLOOKUP(1,(LSM!$A$2:$A$370=G$4)*(LSM!$T$2:$T$370=G$5)*(LSM!$B$2:$B$370=$D14),LSM!$E$2:$E$370,"")</f>
        <v>11.5733</v>
      </c>
      <c r="H14" s="167" t="str" cm="1">
        <f t="array" ref="H14">_xlfn.XLOOKUP(1,(LSM!$A$2:$A$370=G$4)*(LSM!$T$2:$T$370=G$5)*(LSM!$B$2:$B$370=$D14),LSM!$F$2:$F$370,"")</f>
        <v>A</v>
      </c>
      <c r="I14" s="178" cm="1">
        <f t="array" ref="I14">_xlfn.XLOOKUP(1,(LSM!$A$2:$A$370=I$4)*(LSM!$T$2:$T$370=I$5)*(LSM!$B$2:$B$370=$D14),LSM!$L$2:$L$370,"")</f>
        <v>0</v>
      </c>
      <c r="J14" s="179" cm="1">
        <f t="array" ref="J14">_xlfn.XLOOKUP(1,(LSM!$A$2:$A$370=I$4)*(LSM!$T$2:$T$370=I$5)*(LSM!$B$2:$B$370=$D14),LSM!$M$2:$M$370,"")</f>
        <v>0</v>
      </c>
      <c r="K14" s="178" cm="1">
        <f t="array" ref="K14">_xlfn.XLOOKUP(1,(LSM!$A$2:$A$370=K$4)*(LSM!$T$2:$T$370=K$5)*(LSM!$B$2:$B$370=$D14),LSM!$G$2:$G$370,"")</f>
        <v>111.22</v>
      </c>
      <c r="L14" s="179" t="str" cm="1">
        <f t="array" ref="L14">_xlfn.XLOOKUP(1,(LSM!$A$2:$A$370=K$4)*(LSM!$T$2:$T$370=K$5)*(LSM!$B$2:$B$370=$D14),LSM!$H$2:$H$370,"")</f>
        <v>A</v>
      </c>
      <c r="M14" s="178" cm="1">
        <f t="array" ref="M14">_xlfn.XLOOKUP(1,(LSM!$A$2:$A$370=M$4)*(LSM!$T$2:$T$370=M$5)*(LSM!$B$2:$B$370=$D14),LSM!$I$2:$I$370,"")</f>
        <v>41.8889</v>
      </c>
      <c r="N14" s="167" t="str" cm="1">
        <f t="array" ref="N14">_xlfn.XLOOKUP(1,(LSM!$A$2:$A$370=M$4)*(LSM!$T$2:$T$370=M$5)*(LSM!$B$2:$B$370=$D14),LSM!$J$2:$J$370,"")</f>
        <v>A</v>
      </c>
      <c r="O14" s="178" cm="1">
        <f t="array" ref="O14">_xlfn.XLOOKUP(1,(LSM!$A$2:$A$370=O$4)*(LSM!$T$2:$T$370=O$5)*(LSM!$B$2:$B$370=$D14),LSM!$K$2:$K$370,"")</f>
        <v>0.3745318352</v>
      </c>
      <c r="P14" s="253" cm="1">
        <f t="array" ref="P14">_xlfn.XLOOKUP(1,(LSM!$A$2:$A$370=P$4)*(LSM!$T$2:$T$370=P$5)*(LSM!$B$2:$B$370=$D14),LSM!$N$2:$N$370,"")</f>
        <v>0</v>
      </c>
      <c r="Q14" s="179" cm="1">
        <f t="array" ref="Q14">_xlfn.XLOOKUP(1,(LSM!$A$2:$A$370=P$4)*(LSM!$T$2:$T$370=P$5)*(LSM!$B$2:$B$370=$D14),LSM!$O$2:$O$370,"")</f>
        <v>0</v>
      </c>
      <c r="R14" s="164" cm="1">
        <f t="array" ref="R14">_xlfn.XLOOKUP(1,(LSM!$A$2:$A$370=R$4)*(LSM!$T$2:$T$370=R$5)*(LSM!$B$2:$B$370=$D14),LSM!$P$2:$P$370,"")</f>
        <v>0</v>
      </c>
      <c r="S14" s="167" cm="1">
        <f t="array" ref="S14">_xlfn.XLOOKUP(1,(LSM!$A$2:$A$370=R$4)*(LSM!$T$2:$T$370=R$5)*(LSM!$B$2:$B$370=$D14),LSM!$Q$2:$Q$370,"")</f>
        <v>0</v>
      </c>
      <c r="T14" s="164" cm="1">
        <f t="array" ref="T14">_xlfn.XLOOKUP(1,(LSM!$A$2:$A$370=T$4)*(LSM!$T$2:$T$370=T$5)*(LSM!$B$2:$B$370=$D14),LSM!$R$2:$R$370,"")</f>
        <v>0</v>
      </c>
      <c r="U14" s="167" cm="1">
        <f t="array" ref="U14">_xlfn.XLOOKUP(1,(LSM!$A$2:$A$370=T$4)*(LSM!$T$2:$T$370=T$5)*(LSM!$B$2:$B$370=$D14),LSM!$S$2:$S$370,"")</f>
        <v>0</v>
      </c>
    </row>
    <row r="15" spans="1:21" x14ac:dyDescent="0.3">
      <c r="A15" s="101" t="str">
        <f t="shared" si="0"/>
        <v>Great Heart HT-7335TRE</v>
      </c>
      <c r="B15" s="132" t="str">
        <f t="shared" si="1"/>
        <v>TRE</v>
      </c>
      <c r="C15" s="132" t="str">
        <f t="shared" si="2"/>
        <v>TRE</v>
      </c>
      <c r="D15" s="273" t="s">
        <v>188</v>
      </c>
      <c r="E15" s="178" cm="1">
        <f t="array" ref="E15">_xlfn.XLOOKUP(1,(LSM!$A$2:$A$370=E$4)*(LSM!$T$2:$T$370=E$5)*(LSM!$B$2:$B$370=$D15),LSM!$C$2:$C$370,"")</f>
        <v>178.46</v>
      </c>
      <c r="F15" s="177" t="str" cm="1">
        <f t="array" ref="F15">_xlfn.XLOOKUP(1,(LSM!$A$2:$A$370=E$4)*(LSM!$T$2:$T$370=E$5)*(LSM!$B$2:$B$370=$D15),LSM!$D$2:$D$370,"")</f>
        <v>A</v>
      </c>
      <c r="G15" s="164" cm="1">
        <f t="array" ref="G15">_xlfn.XLOOKUP(1,(LSM!$A$2:$A$370=G$4)*(LSM!$T$2:$T$370=G$5)*(LSM!$B$2:$B$370=$D15),LSM!$E$2:$E$370,"")</f>
        <v>12.22</v>
      </c>
      <c r="H15" s="56" t="str" cm="1">
        <f t="array" ref="H15">_xlfn.XLOOKUP(1,(LSM!$A$2:$A$370=G$4)*(LSM!$T$2:$T$370=G$5)*(LSM!$B$2:$B$370=$D15),LSM!$F$2:$F$370,"")</f>
        <v>A</v>
      </c>
      <c r="I15" s="176" cm="1">
        <f t="array" ref="I15">_xlfn.XLOOKUP(1,(LSM!$A$2:$A$370=I$4)*(LSM!$T$2:$T$370=I$5)*(LSM!$B$2:$B$370=$D15),LSM!$L$2:$L$370,"")</f>
        <v>0</v>
      </c>
      <c r="J15" s="177" cm="1">
        <f t="array" ref="J15">_xlfn.XLOOKUP(1,(LSM!$A$2:$A$370=I$4)*(LSM!$T$2:$T$370=I$5)*(LSM!$B$2:$B$370=$D15),LSM!$M$2:$M$370,"")</f>
        <v>0</v>
      </c>
      <c r="K15" s="178" cm="1">
        <f t="array" ref="K15">_xlfn.XLOOKUP(1,(LSM!$A$2:$A$370=K$4)*(LSM!$T$2:$T$370=K$5)*(LSM!$B$2:$B$370=$D15),LSM!$G$2:$G$370,"")</f>
        <v>109</v>
      </c>
      <c r="L15" s="177" t="str" cm="1">
        <f t="array" ref="L15">_xlfn.XLOOKUP(1,(LSM!$A$2:$A$370=K$4)*(LSM!$T$2:$T$370=K$5)*(LSM!$B$2:$B$370=$D15),LSM!$H$2:$H$370,"")</f>
        <v>A</v>
      </c>
      <c r="M15" s="178" cm="1">
        <f t="array" ref="M15">_xlfn.XLOOKUP(1,(LSM!$A$2:$A$370=M$4)*(LSM!$T$2:$T$370=M$5)*(LSM!$B$2:$B$370=$D15),LSM!$I$2:$I$370,"")</f>
        <v>42.333300000000001</v>
      </c>
      <c r="N15" s="56" t="str" cm="1">
        <f t="array" ref="N15">_xlfn.XLOOKUP(1,(LSM!$A$2:$A$370=M$4)*(LSM!$T$2:$T$370=M$5)*(LSM!$B$2:$B$370=$D15),LSM!$J$2:$J$370,"")</f>
        <v>A</v>
      </c>
      <c r="O15" s="178" cm="1">
        <f t="array" ref="O15">_xlfn.XLOOKUP(1,(LSM!$A$2:$A$370=O$4)*(LSM!$T$2:$T$370=O$5)*(LSM!$B$2:$B$370=$D15),LSM!$K$2:$K$370,"")</f>
        <v>1.5741221242000001</v>
      </c>
      <c r="P15" s="252" cm="1">
        <f t="array" ref="P15">_xlfn.XLOOKUP(1,(LSM!$A$2:$A$370=P$4)*(LSM!$T$2:$T$370=P$5)*(LSM!$B$2:$B$370=$D15),LSM!$N$2:$N$370,"")</f>
        <v>0</v>
      </c>
      <c r="Q15" s="177" cm="1">
        <f t="array" ref="Q15">_xlfn.XLOOKUP(1,(LSM!$A$2:$A$370=P$4)*(LSM!$T$2:$T$370=P$5)*(LSM!$B$2:$B$370=$D15),LSM!$O$2:$O$370,"")</f>
        <v>0</v>
      </c>
      <c r="R15" s="163" cm="1">
        <f t="array" ref="R15">_xlfn.XLOOKUP(1,(LSM!$A$2:$A$370=R$4)*(LSM!$T$2:$T$370=R$5)*(LSM!$B$2:$B$370=$D15),LSM!$P$2:$P$370,"")</f>
        <v>0</v>
      </c>
      <c r="S15" s="56" cm="1">
        <f t="array" ref="S15">_xlfn.XLOOKUP(1,(LSM!$A$2:$A$370=R$4)*(LSM!$T$2:$T$370=R$5)*(LSM!$B$2:$B$370=$D15),LSM!$Q$2:$Q$370,"")</f>
        <v>0</v>
      </c>
      <c r="T15" s="163" cm="1">
        <f t="array" ref="T15">_xlfn.XLOOKUP(1,(LSM!$A$2:$A$370=T$4)*(LSM!$T$2:$T$370=T$5)*(LSM!$B$2:$B$370=$D15),LSM!$R$2:$R$370,"")</f>
        <v>0</v>
      </c>
      <c r="U15" s="56" cm="1">
        <f t="array" ref="U15">_xlfn.XLOOKUP(1,(LSM!$A$2:$A$370=T$4)*(LSM!$T$2:$T$370=T$5)*(LSM!$B$2:$B$370=$D15),LSM!$S$2:$S$370,"")</f>
        <v>0</v>
      </c>
    </row>
    <row r="16" spans="1:21" x14ac:dyDescent="0.3">
      <c r="A16" s="31" t="str">
        <f t="shared" si="0"/>
        <v>Dyna-Gro D50PN07RA</v>
      </c>
      <c r="B16" s="131" t="str">
        <f t="shared" si="1"/>
        <v>RR, LL, ENL, FOP</v>
      </c>
      <c r="C16" s="131" t="str">
        <f t="shared" si="2"/>
        <v>FOP</v>
      </c>
      <c r="D16" s="273" t="s">
        <v>283</v>
      </c>
      <c r="E16" s="178" cm="1">
        <f t="array" ref="E16">_xlfn.XLOOKUP(1,(LSM!$A$2:$A$370=E$4)*(LSM!$T$2:$T$370=E$5)*(LSM!$B$2:$B$370=$D16),LSM!$C$2:$C$370,"")</f>
        <v>176.52</v>
      </c>
      <c r="F16" s="179" t="str" cm="1">
        <f t="array" ref="F16">_xlfn.XLOOKUP(1,(LSM!$A$2:$A$370=E$4)*(LSM!$T$2:$T$370=E$5)*(LSM!$B$2:$B$370=$D16),LSM!$D$2:$D$370,"")</f>
        <v>A</v>
      </c>
      <c r="G16" s="164" cm="1">
        <f t="array" ref="G16">_xlfn.XLOOKUP(1,(LSM!$A$2:$A$370=G$4)*(LSM!$T$2:$T$370=G$5)*(LSM!$B$2:$B$370=$D16),LSM!$E$2:$E$370,"")</f>
        <v>11.97</v>
      </c>
      <c r="H16" s="167" t="str" cm="1">
        <f t="array" ref="H16">_xlfn.XLOOKUP(1,(LSM!$A$2:$A$370=G$4)*(LSM!$T$2:$T$370=G$5)*(LSM!$B$2:$B$370=$D16),LSM!$F$2:$F$370,"")</f>
        <v>A</v>
      </c>
      <c r="I16" s="178" cm="1">
        <f t="array" ref="I16">_xlfn.XLOOKUP(1,(LSM!$A$2:$A$370=I$4)*(LSM!$T$2:$T$370=I$5)*(LSM!$B$2:$B$370=$D16),LSM!$L$2:$L$370,"")</f>
        <v>0</v>
      </c>
      <c r="J16" s="179" cm="1">
        <f t="array" ref="J16">_xlfn.XLOOKUP(1,(LSM!$A$2:$A$370=I$4)*(LSM!$T$2:$T$370=I$5)*(LSM!$B$2:$B$370=$D16),LSM!$M$2:$M$370,"")</f>
        <v>0</v>
      </c>
      <c r="K16" s="178" cm="1">
        <f t="array" ref="K16">_xlfn.XLOOKUP(1,(LSM!$A$2:$A$370=K$4)*(LSM!$T$2:$T$370=K$5)*(LSM!$B$2:$B$370=$D16),LSM!$G$2:$G$370,"")</f>
        <v>109.67</v>
      </c>
      <c r="L16" s="179" t="str" cm="1">
        <f t="array" ref="L16">_xlfn.XLOOKUP(1,(LSM!$A$2:$A$370=K$4)*(LSM!$T$2:$T$370=K$5)*(LSM!$B$2:$B$370=$D16),LSM!$H$2:$H$370,"")</f>
        <v>A</v>
      </c>
      <c r="M16" s="178" cm="1">
        <f t="array" ref="M16">_xlfn.XLOOKUP(1,(LSM!$A$2:$A$370=M$4)*(LSM!$T$2:$T$370=M$5)*(LSM!$B$2:$B$370=$D16),LSM!$I$2:$I$370,"")</f>
        <v>41.1111</v>
      </c>
      <c r="N16" s="167" t="str" cm="1">
        <f t="array" ref="N16">_xlfn.XLOOKUP(1,(LSM!$A$2:$A$370=M$4)*(LSM!$T$2:$T$370=M$5)*(LSM!$B$2:$B$370=$D16),LSM!$J$2:$J$370,"")</f>
        <v>A</v>
      </c>
      <c r="O16" s="178" cm="1">
        <f t="array" ref="O16">_xlfn.XLOOKUP(1,(LSM!$A$2:$A$370=O$4)*(LSM!$T$2:$T$370=O$5)*(LSM!$B$2:$B$370=$D16),LSM!$K$2:$K$370,"")</f>
        <v>0</v>
      </c>
      <c r="P16" s="253" cm="1">
        <f t="array" ref="P16">_xlfn.XLOOKUP(1,(LSM!$A$2:$A$370=P$4)*(LSM!$T$2:$T$370=P$5)*(LSM!$B$2:$B$370=$D16),LSM!$N$2:$N$370,"")</f>
        <v>0</v>
      </c>
      <c r="Q16" s="179" cm="1">
        <f t="array" ref="Q16">_xlfn.XLOOKUP(1,(LSM!$A$2:$A$370=P$4)*(LSM!$T$2:$T$370=P$5)*(LSM!$B$2:$B$370=$D16),LSM!$O$2:$O$370,"")</f>
        <v>0</v>
      </c>
      <c r="R16" s="164" cm="1">
        <f t="array" ref="R16">_xlfn.XLOOKUP(1,(LSM!$A$2:$A$370=R$4)*(LSM!$T$2:$T$370=R$5)*(LSM!$B$2:$B$370=$D16),LSM!$P$2:$P$370,"")</f>
        <v>0</v>
      </c>
      <c r="S16" s="167" cm="1">
        <f t="array" ref="S16">_xlfn.XLOOKUP(1,(LSM!$A$2:$A$370=R$4)*(LSM!$T$2:$T$370=R$5)*(LSM!$B$2:$B$370=$D16),LSM!$Q$2:$Q$370,"")</f>
        <v>0</v>
      </c>
      <c r="T16" s="164" cm="1">
        <f t="array" ref="T16">_xlfn.XLOOKUP(1,(LSM!$A$2:$A$370=T$4)*(LSM!$T$2:$T$370=T$5)*(LSM!$B$2:$B$370=$D16),LSM!$R$2:$R$370,"")</f>
        <v>0</v>
      </c>
      <c r="U16" s="167" cm="1">
        <f t="array" ref="U16">_xlfn.XLOOKUP(1,(LSM!$A$2:$A$370=T$4)*(LSM!$T$2:$T$370=T$5)*(LSM!$B$2:$B$370=$D16),LSM!$S$2:$S$370,"")</f>
        <v>0</v>
      </c>
    </row>
    <row r="17" spans="1:21" ht="12.75" customHeight="1" x14ac:dyDescent="0.3">
      <c r="A17" s="42" t="s">
        <v>127</v>
      </c>
      <c r="B17" s="42"/>
      <c r="C17" s="42"/>
      <c r="D17" s="41"/>
      <c r="E17" s="180" cm="1">
        <f t="array" ref="E17">_xlfn.XLOOKUP(1,(ANOVA!$L$2:$L$160=E$4)*(ANOVA!$Q$2:$Q$401=E$5)*(ANOVA!$M$2:$M$401=E$3),ANOVA!$A$2:$A$401,"")</f>
        <v>193.06</v>
      </c>
      <c r="F17" s="181"/>
      <c r="G17" s="77" cm="1">
        <f t="array" ref="G17">_xlfn.XLOOKUP(1,(ANOVA!$L$2:$L$160=G$4)*(ANOVA!$Q$2:$Q$401=G$5)*(ANOVA!$M$2:$M$401=G$3),ANOVA!$A$2:$A$401,"")</f>
        <v>11.9255</v>
      </c>
      <c r="H17" s="62"/>
      <c r="I17" s="180" t="str" cm="1">
        <f t="array" ref="I17">_xlfn.XLOOKUP(1,(ANOVA!$L$2:$L$160=I$4)*(ANOVA!$Q$2:$Q$401=I$5)*(ANOVA!$M$2:$M$401=I$3),ANOVA!$A$2:$A$401,"")</f>
        <v/>
      </c>
      <c r="J17" s="181"/>
      <c r="K17" s="180" cm="1">
        <f t="array" ref="K17">_xlfn.XLOOKUP(1,(ANOVA!$L$2:$L$160=K$4)*(ANOVA!$Q$2:$Q$401=K$5)*(ANOVA!$M$2:$M$401=K$3),ANOVA!$A$2:$A$401,"")</f>
        <v>109.44</v>
      </c>
      <c r="L17" s="181"/>
      <c r="M17" s="72" cm="1">
        <f t="array" ref="M17">_xlfn.XLOOKUP(1,(ANOVA!$L$2:$L$160=M$4)*(ANOVA!$Q$2:$Q$401=M$5)*(ANOVA!$M$2:$M$401=M$3),ANOVA!$A$2:$A$401,"")</f>
        <v>43.636400000000002</v>
      </c>
      <c r="N17" s="62"/>
      <c r="O17" s="278" cm="1">
        <f t="array" ref="O17">_xlfn.XLOOKUP(1,(ANOVA!$L$2:$L$160=O$4)*(ANOVA!$Q$2:$Q$401=O$5)*(ANOVA!$M$2:$M$401=O$3),ANOVA!$A$2:$A$401,"")</f>
        <v>1.1878</v>
      </c>
      <c r="P17" s="77" t="str" cm="1">
        <f t="array" ref="P17">_xlfn.XLOOKUP(1,(ANOVA!$L$2:$L$160=P$4)*(ANOVA!$Q$2:$Q$401=P$5)*(ANOVA!$M$2:$M$401=P$3),ANOVA!$A$2:$A$401,"")</f>
        <v/>
      </c>
      <c r="Q17" s="181"/>
      <c r="R17" s="77" t="str" cm="1">
        <f t="array" ref="R17">_xlfn.XLOOKUP(1,(ANOVA!$L$2:$L$160=R$4)*(ANOVA!$Q$2:$Q$401=R$5)*(ANOVA!$M$2:$M$401=R$3),ANOVA!$A$2:$A$401,"")</f>
        <v/>
      </c>
      <c r="S17" s="62"/>
      <c r="T17" s="194" t="str" cm="1">
        <f t="array" ref="T17">_xlfn.XLOOKUP(1,(ANOVA!$L$2:$L$160=T$4)*(ANOVA!$Q$2:$Q$401=T$5)*(ANOVA!$M$2:$M$401=T$3),ANOVA!$A$2:$A$401,"")</f>
        <v/>
      </c>
      <c r="U17" s="62"/>
    </row>
    <row r="18" spans="1:21" ht="12.75" customHeight="1" x14ac:dyDescent="0.3">
      <c r="A18" s="33" t="s">
        <v>128</v>
      </c>
      <c r="B18" s="33"/>
      <c r="C18" s="33"/>
      <c r="D18" s="35"/>
      <c r="E18" s="182" cm="1">
        <f t="array" ref="E18">_xlfn.XLOOKUP(1,(ANOVA!$L$2:$L$160=E$4)*(ANOVA!$Q$2:$Q$401=E$5)*(ANOVA!$M$2:$M$401=E$3),ANOVA!$B$2:$B$401,"")</f>
        <v>12.021599999999999</v>
      </c>
      <c r="F18" s="183"/>
      <c r="G18" s="170" cm="1">
        <f t="array" ref="G18">_xlfn.XLOOKUP(1,(ANOVA!$L$2:$L$160=G$4)*(ANOVA!$Q$2:$Q$401=G$5)*(ANOVA!$M$2:$M$401=G$3),ANOVA!$B$2:$B$401,"")</f>
        <v>0.14649999999999999</v>
      </c>
      <c r="H18" s="169"/>
      <c r="I18" s="182" t="str" cm="1">
        <f t="array" ref="I18">_xlfn.XLOOKUP(1,(ANOVA!$L$2:$L$160=I$4)*(ANOVA!$Q$2:$Q$401=I$5)*(ANOVA!$M$2:$M$401=I$3),ANOVA!$B$2:$B$401,"")</f>
        <v/>
      </c>
      <c r="J18" s="183"/>
      <c r="K18" s="182" cm="1">
        <f t="array" ref="K18">_xlfn.XLOOKUP(1,(ANOVA!$L$2:$L$160=K$4)*(ANOVA!$Q$2:$Q$401=K$5)*(ANOVA!$M$2:$M$401=K$3),ANOVA!$B$2:$B$401,"")</f>
        <v>1.9537</v>
      </c>
      <c r="L18" s="183"/>
      <c r="M18" s="168" cm="1">
        <f t="array" ref="M18">_xlfn.XLOOKUP(1,(ANOVA!$L$2:$L$160=M$4)*(ANOVA!$Q$2:$Q$401=M$5)*(ANOVA!$M$2:$M$401=M$3),ANOVA!$B$2:$B$401,"")</f>
        <v>1.9933000000000001</v>
      </c>
      <c r="N18" s="169"/>
      <c r="O18" s="279" cm="1">
        <f t="array" ref="O18">_xlfn.XLOOKUP(1,(ANOVA!$L$2:$L$160=O$4)*(ANOVA!$Q$2:$Q$401=O$5)*(ANOVA!$M$2:$M$401=O$3),ANOVA!$B$2:$B$401,"")</f>
        <v>0.76949999999999996</v>
      </c>
      <c r="P18" s="170" t="str" cm="1">
        <f t="array" ref="P18">_xlfn.XLOOKUP(1,(ANOVA!$L$2:$L$160=P$4)*(ANOVA!$Q$2:$Q$401=P$5)*(ANOVA!$M$2:$M$401=P$3),ANOVA!$B$2:$B$401,"")</f>
        <v/>
      </c>
      <c r="Q18" s="183"/>
      <c r="R18" s="170" t="str" cm="1">
        <f t="array" ref="R18">_xlfn.XLOOKUP(1,(ANOVA!$L$2:$L$160=R$4)*(ANOVA!$Q$2:$Q$401=R$5)*(ANOVA!$M$2:$M$401=R$3),ANOVA!$B$2:$B$401,"")</f>
        <v/>
      </c>
      <c r="S18" s="169"/>
      <c r="T18" s="195" t="str" cm="1">
        <f t="array" ref="T18">_xlfn.XLOOKUP(1,(ANOVA!$L$2:$L$160=T$4)*(ANOVA!$Q$2:$Q$401=T$5)*(ANOVA!$M$2:$M$401=T$3),ANOVA!$B$2:$B$401,"")</f>
        <v/>
      </c>
      <c r="U18" s="169"/>
    </row>
    <row r="19" spans="1:21" ht="12.75" customHeight="1" x14ac:dyDescent="0.45">
      <c r="A19" s="34" t="s">
        <v>129</v>
      </c>
      <c r="B19" s="134"/>
      <c r="C19" s="134"/>
      <c r="D19" s="22"/>
      <c r="E19" s="184" t="str" cm="1">
        <f t="array" ref="E19">_xlfn.XLOOKUP(1,(ANOVA!$L$2:$L$160=E$4)*(ANOVA!$Q$2:$Q$401=E$5)*(ANOVA!$M$2:$M$401=E$3),ANOVA!$C$2:$C$401,"")</f>
        <v>N.S.</v>
      </c>
      <c r="F19" s="185"/>
      <c r="G19" s="173" t="str" cm="1">
        <f t="array" ref="G19">_xlfn.XLOOKUP(1,(ANOVA!$L$2:$L$160=G$4)*(ANOVA!$Q$2:$Q$401=G$5)*(ANOVA!$M$2:$M$401=G$3),ANOVA!$C$2:$C$401,"")</f>
        <v>N.S.</v>
      </c>
      <c r="H19" s="172"/>
      <c r="I19" s="184" t="str" cm="1">
        <f t="array" ref="I19">_xlfn.XLOOKUP(1,(ANOVA!$L$2:$L$160=I$4)*(ANOVA!$Q$2:$Q$401=I$5)*(ANOVA!$M$2:$M$401=I$3),ANOVA!$C$2:$C$401,"")</f>
        <v/>
      </c>
      <c r="J19" s="185"/>
      <c r="K19" s="184" t="str" cm="1">
        <f t="array" ref="K19">_xlfn.XLOOKUP(1,(ANOVA!$L$2:$L$160=K$4)*(ANOVA!$Q$2:$Q$401=K$5)*(ANOVA!$M$2:$M$401=K$3),ANOVA!$C$2:$C$401,"")</f>
        <v>N.S.</v>
      </c>
      <c r="L19" s="185"/>
      <c r="M19" s="171" t="str" cm="1">
        <f t="array" ref="M19">_xlfn.XLOOKUP(1,(ANOVA!$L$2:$L$160=M$4)*(ANOVA!$Q$2:$Q$401=M$5)*(ANOVA!$M$2:$M$401=M$3),ANOVA!$C$2:$C$401,"")</f>
        <v>N.S.</v>
      </c>
      <c r="N19" s="172"/>
      <c r="O19" s="280" cm="1">
        <f t="array" ref="O19">_xlfn.XLOOKUP(1,(ANOVA!$L$2:$L$160=O$4)*(ANOVA!$Q$2:$Q$401=O$5)*(ANOVA!$M$2:$M$401=O$3),ANOVA!$C$2:$C$401,"")</f>
        <v>0</v>
      </c>
      <c r="P19" s="173" t="str" cm="1">
        <f t="array" ref="P19">_xlfn.XLOOKUP(1,(ANOVA!$L$2:$L$160=P$4)*(ANOVA!$Q$2:$Q$401=P$5)*(ANOVA!$M$2:$M$401=P$3),ANOVA!$C$2:$C$401,"")</f>
        <v/>
      </c>
      <c r="Q19" s="185"/>
      <c r="R19" s="173" t="str" cm="1">
        <f t="array" ref="R19">_xlfn.XLOOKUP(1,(ANOVA!$L$2:$L$160=R$4)*(ANOVA!$Q$2:$Q$401=R$5)*(ANOVA!$M$2:$M$401=R$3),ANOVA!$C$2:$C$401,"")</f>
        <v/>
      </c>
      <c r="S19" s="172"/>
      <c r="T19" s="196" t="str" cm="1">
        <f t="array" ref="T19">_xlfn.XLOOKUP(1,(ANOVA!$L$2:$L$160=T$4)*(ANOVA!$Q$2:$Q$401=T$5)*(ANOVA!$M$2:$M$401=T$3),ANOVA!$C$2:$C$401,"")</f>
        <v/>
      </c>
      <c r="U19" s="172"/>
    </row>
    <row r="20" spans="1:21" ht="12.75" customHeight="1" thickBot="1" x14ac:dyDescent="0.35">
      <c r="A20" s="245" t="s">
        <v>130</v>
      </c>
      <c r="B20" s="246"/>
      <c r="C20" s="246"/>
      <c r="D20" s="247"/>
      <c r="E20" s="242" cm="1">
        <f t="array" ref="E20">_xlfn.XLOOKUP(1,(ANOVA!$L$2:$L$160=E$4)*(ANOVA!$Q$2:$Q$401=E$5)*(ANOVA!$M$2:$M$401=E$3),ANOVA!$D$2:$D$401,"")</f>
        <v>9.3745970813999993</v>
      </c>
      <c r="F20" s="248"/>
      <c r="G20" s="249" cm="1">
        <f t="array" ref="G20">_xlfn.XLOOKUP(1,(ANOVA!$L$2:$L$160=G$4)*(ANOVA!$Q$2:$Q$401=G$5)*(ANOVA!$M$2:$M$401=G$3),ANOVA!$D$2:$D$401,"")</f>
        <v>1.9558929021</v>
      </c>
      <c r="H20" s="243"/>
      <c r="I20" s="242" t="str" cm="1">
        <f t="array" ref="I20">_xlfn.XLOOKUP(1,(ANOVA!$L$2:$L$160=I$4)*(ANOVA!$Q$2:$Q$401=I$5)*(ANOVA!$M$2:$M$401=I$3),ANOVA!$D$2:$D$401,"")</f>
        <v/>
      </c>
      <c r="J20" s="248"/>
      <c r="K20" s="242" cm="1">
        <f t="array" ref="K20">_xlfn.XLOOKUP(1,(ANOVA!$L$2:$L$160=K$4)*(ANOVA!$Q$2:$Q$401=K$5)*(ANOVA!$M$2:$M$401=K$3),ANOVA!$D$2:$D$401,"")</f>
        <v>2.9348547238</v>
      </c>
      <c r="L20" s="248"/>
      <c r="M20" s="249" cm="1">
        <f t="array" ref="M20">_xlfn.XLOOKUP(1,(ANOVA!$L$2:$L$160=M$4)*(ANOVA!$Q$2:$Q$401=M$5)*(ANOVA!$M$2:$M$401=M$3),ANOVA!$D$2:$D$401,"")</f>
        <v>7.6676541734999999</v>
      </c>
      <c r="N20" s="243"/>
      <c r="O20" s="281" cm="1">
        <f t="array" ref="O20">_xlfn.XLOOKUP(1,(ANOVA!$L$2:$L$160=O$4)*(ANOVA!$Q$2:$Q$401=O$5)*(ANOVA!$M$2:$M$401=O$3),ANOVA!$D$2:$D$401,"")</f>
        <v>0</v>
      </c>
      <c r="P20" s="173" t="str" cm="1">
        <f t="array" ref="P20">_xlfn.XLOOKUP(1,(ANOVA!$L$2:$L$160=P$4)*(ANOVA!$Q$2:$Q$401=P$5)*(ANOVA!$M$2:$M$401=P$3),ANOVA!$D$2:$D$401,"")</f>
        <v/>
      </c>
      <c r="Q20" s="185"/>
      <c r="R20" s="173" t="str" cm="1">
        <f t="array" ref="R20">_xlfn.XLOOKUP(1,(ANOVA!$L$2:$L$160=R$4)*(ANOVA!$Q$2:$Q$401=R$5)*(ANOVA!$M$2:$M$401=R$3),ANOVA!$D$2:$D$401,"")</f>
        <v/>
      </c>
      <c r="S20" s="172"/>
      <c r="T20" s="196" t="str" cm="1">
        <f t="array" ref="T20">_xlfn.XLOOKUP(1,(ANOVA!$L$2:$L$160=T$4)*(ANOVA!$Q$2:$Q$401=T$5)*(ANOVA!$M$2:$M$401=T$3),ANOVA!$D$2:$D$401,"")</f>
        <v/>
      </c>
      <c r="U20" s="172"/>
    </row>
    <row r="21" spans="1:21" s="1" customFormat="1" ht="13.5" customHeight="1" x14ac:dyDescent="0.3">
      <c r="A21" s="6"/>
      <c r="B21" s="7"/>
      <c r="C21" s="7"/>
      <c r="D21" s="6"/>
      <c r="E21" s="68"/>
      <c r="F21" s="58"/>
      <c r="G21" s="73"/>
      <c r="H21" s="63"/>
      <c r="I21" s="74"/>
      <c r="J21" s="40"/>
      <c r="K21" s="74"/>
      <c r="L21" s="40"/>
      <c r="M21" s="78"/>
      <c r="N21" s="66"/>
      <c r="O21" s="10"/>
      <c r="P21" s="74"/>
      <c r="Q21" s="40"/>
      <c r="R21" s="74"/>
      <c r="S21" s="40"/>
      <c r="T21" s="74"/>
      <c r="U21" s="40"/>
    </row>
    <row r="22" spans="1:21" s="1" customFormat="1" x14ac:dyDescent="0.3">
      <c r="A22" s="9"/>
      <c r="B22" s="7"/>
      <c r="C22" s="7"/>
      <c r="D22" s="6"/>
      <c r="E22" s="38"/>
      <c r="F22" s="39"/>
      <c r="G22" s="74"/>
      <c r="H22" s="40"/>
      <c r="I22" s="74"/>
      <c r="J22" s="40"/>
      <c r="K22" s="78"/>
      <c r="L22" s="66"/>
      <c r="M22" s="74"/>
      <c r="N22" s="40"/>
      <c r="O22" s="3"/>
      <c r="P22" s="74"/>
      <c r="Q22" s="40"/>
      <c r="R22" s="74"/>
      <c r="S22" s="40"/>
      <c r="T22" s="74"/>
      <c r="U22" s="40"/>
    </row>
    <row r="23" spans="1:21" s="1" customFormat="1" x14ac:dyDescent="0.3">
      <c r="A23" s="9"/>
      <c r="B23" s="7"/>
      <c r="C23" s="7"/>
      <c r="D23" s="6"/>
      <c r="E23" s="38"/>
      <c r="F23" s="39"/>
      <c r="G23" s="74"/>
      <c r="H23" s="40"/>
      <c r="I23" s="74"/>
      <c r="J23" s="40"/>
      <c r="K23" s="79"/>
      <c r="L23" s="7"/>
      <c r="M23" s="74"/>
      <c r="N23" s="40"/>
      <c r="O23" s="3"/>
      <c r="P23" s="74"/>
      <c r="Q23" s="40"/>
      <c r="R23" s="74"/>
      <c r="S23" s="40"/>
      <c r="T23" s="74"/>
      <c r="U23" s="40"/>
    </row>
    <row r="24" spans="1:21" s="1" customFormat="1" x14ac:dyDescent="0.3">
      <c r="A24" s="9"/>
      <c r="B24" s="7"/>
      <c r="C24" s="7"/>
      <c r="D24" s="6"/>
      <c r="E24" s="38"/>
      <c r="F24" s="39"/>
      <c r="G24" s="74"/>
      <c r="H24" s="40"/>
      <c r="I24" s="74"/>
      <c r="J24" s="40"/>
      <c r="K24" s="74"/>
      <c r="L24" s="40"/>
      <c r="M24" s="74"/>
      <c r="N24" s="40"/>
      <c r="O24" s="3"/>
      <c r="P24" s="74"/>
      <c r="Q24" s="40"/>
      <c r="R24" s="74"/>
      <c r="S24" s="40"/>
      <c r="T24" s="74"/>
      <c r="U24" s="40"/>
    </row>
    <row r="25" spans="1:21" s="1" customFormat="1" x14ac:dyDescent="0.3">
      <c r="A25" s="9"/>
      <c r="B25" s="7"/>
      <c r="C25" s="7"/>
      <c r="D25" s="6"/>
      <c r="E25" s="38"/>
      <c r="F25" s="39"/>
      <c r="G25" s="74"/>
      <c r="H25" s="40"/>
      <c r="I25" s="74"/>
      <c r="J25" s="40"/>
      <c r="K25" s="74"/>
      <c r="L25" s="40"/>
      <c r="M25" s="74"/>
      <c r="N25" s="40"/>
      <c r="O25" s="3"/>
      <c r="P25" s="74"/>
      <c r="Q25" s="40"/>
      <c r="R25" s="74"/>
      <c r="S25" s="40"/>
      <c r="T25" s="74"/>
      <c r="U25" s="40"/>
    </row>
    <row r="26" spans="1:21" s="1" customFormat="1" x14ac:dyDescent="0.3">
      <c r="A26" s="9"/>
      <c r="B26" s="7"/>
      <c r="C26" s="7"/>
      <c r="D26" s="6"/>
      <c r="E26" s="38"/>
      <c r="F26" s="39"/>
      <c r="G26" s="74"/>
      <c r="H26" s="40"/>
      <c r="I26" s="74"/>
      <c r="J26" s="40"/>
      <c r="K26" s="74"/>
      <c r="L26" s="40"/>
      <c r="M26" s="74"/>
      <c r="N26" s="40"/>
      <c r="O26" s="3"/>
      <c r="P26" s="74"/>
      <c r="Q26" s="40"/>
      <c r="R26" s="74"/>
      <c r="S26" s="40"/>
      <c r="T26" s="74"/>
      <c r="U26" s="40"/>
    </row>
    <row r="27" spans="1:21" s="1" customFormat="1" x14ac:dyDescent="0.3">
      <c r="A27" s="9"/>
      <c r="B27" s="7"/>
      <c r="C27" s="7"/>
      <c r="D27" s="6"/>
      <c r="E27" s="38"/>
      <c r="F27" s="39"/>
      <c r="G27" s="74"/>
      <c r="H27" s="40"/>
      <c r="I27" s="74"/>
      <c r="J27" s="40"/>
      <c r="K27" s="74"/>
      <c r="L27" s="40"/>
      <c r="M27" s="74"/>
      <c r="N27" s="40"/>
      <c r="O27" s="3"/>
      <c r="P27" s="74"/>
      <c r="Q27" s="40"/>
      <c r="R27" s="74"/>
      <c r="S27" s="40"/>
      <c r="T27" s="74"/>
      <c r="U27" s="40"/>
    </row>
    <row r="28" spans="1:21" s="1" customFormat="1" x14ac:dyDescent="0.3">
      <c r="A28" s="9"/>
      <c r="B28" s="7"/>
      <c r="C28" s="7"/>
      <c r="D28" s="6"/>
      <c r="E28" s="38"/>
      <c r="F28" s="39"/>
      <c r="G28" s="74"/>
      <c r="H28" s="40"/>
      <c r="I28" s="74"/>
      <c r="J28" s="40"/>
      <c r="K28" s="74"/>
      <c r="L28" s="40"/>
      <c r="M28" s="74"/>
      <c r="N28" s="40"/>
      <c r="O28" s="3"/>
      <c r="P28" s="74"/>
      <c r="Q28" s="40"/>
      <c r="R28" s="74"/>
      <c r="S28" s="40"/>
      <c r="T28" s="74"/>
      <c r="U28" s="40"/>
    </row>
    <row r="29" spans="1:21" s="1" customFormat="1" x14ac:dyDescent="0.3">
      <c r="A29" s="8"/>
      <c r="B29" s="7"/>
      <c r="C29" s="7"/>
      <c r="D29" s="6"/>
      <c r="E29" s="69"/>
      <c r="F29" s="59"/>
      <c r="G29" s="75"/>
      <c r="H29" s="64"/>
      <c r="I29" s="74"/>
      <c r="J29" s="40"/>
      <c r="K29" s="75"/>
      <c r="L29" s="64"/>
      <c r="M29" s="75"/>
      <c r="N29" s="64"/>
      <c r="O29" s="3"/>
      <c r="P29" s="74"/>
      <c r="Q29" s="40"/>
      <c r="R29" s="74"/>
      <c r="S29" s="40"/>
      <c r="T29" s="74"/>
      <c r="U29" s="40"/>
    </row>
    <row r="30" spans="1:21" x14ac:dyDescent="0.3">
      <c r="A30" s="9"/>
      <c r="B30" s="7"/>
      <c r="C30" s="7"/>
      <c r="D30" s="6"/>
      <c r="E30" s="38"/>
      <c r="F30" s="39"/>
      <c r="M30" s="74"/>
      <c r="N30" s="40"/>
      <c r="O30" s="3"/>
    </row>
    <row r="31" spans="1:21" ht="14.15" x14ac:dyDescent="0.3">
      <c r="A31" s="4"/>
      <c r="B31" s="7"/>
      <c r="C31" s="7"/>
      <c r="D31" s="6"/>
      <c r="E31" s="70"/>
      <c r="F31" s="60"/>
      <c r="G31" s="76"/>
      <c r="H31" s="65"/>
      <c r="K31" s="76"/>
      <c r="L31" s="65"/>
    </row>
    <row r="32" spans="1:21" x14ac:dyDescent="0.3">
      <c r="B32" s="46"/>
      <c r="C32" s="46"/>
      <c r="D32" s="13"/>
    </row>
    <row r="36" spans="16:16" x14ac:dyDescent="0.3">
      <c r="P36" s="165" t="s">
        <v>19</v>
      </c>
    </row>
  </sheetData>
  <sortState xmlns:xlrd2="http://schemas.microsoft.com/office/spreadsheetml/2017/richdata2" ref="A6:U16">
    <sortCondition descending="1" ref="E6:E16"/>
  </sortState>
  <mergeCells count="9">
    <mergeCell ref="A1:U1"/>
    <mergeCell ref="E2:F2"/>
    <mergeCell ref="G2:H2"/>
    <mergeCell ref="I2:J2"/>
    <mergeCell ref="K2:L2"/>
    <mergeCell ref="M2:N2"/>
    <mergeCell ref="P2:Q2"/>
    <mergeCell ref="R2:S2"/>
    <mergeCell ref="T2:U2"/>
  </mergeCells>
  <conditionalFormatting sqref="A6:D16">
    <cfRule type="expression" dxfId="355" priority="9">
      <formula>MOD(ROW(),2)=0</formula>
    </cfRule>
  </conditionalFormatting>
  <conditionalFormatting sqref="E6:E16">
    <cfRule type="aboveAverage" dxfId="354" priority="2229" stopIfTrue="1"/>
    <cfRule type="top10" dxfId="353" priority="44" stopIfTrue="1" percent="1" rank="25"/>
  </conditionalFormatting>
  <conditionalFormatting sqref="E6:U16">
    <cfRule type="expression" dxfId="352" priority="2230">
      <formula>MOD(ROW(),2)=0</formula>
    </cfRule>
  </conditionalFormatting>
  <conditionalFormatting sqref="F6:F16">
    <cfRule type="containsText" dxfId="351" priority="41" stopIfTrue="1" operator="containsText" text="A">
      <formula>NOT(ISERROR(SEARCH("A",F6)))</formula>
    </cfRule>
    <cfRule type="containsText" priority="40" stopIfTrue="1" operator="containsText" text="AA">
      <formula>NOT(ISERROR(SEARCH("AA",F6)))</formula>
    </cfRule>
  </conditionalFormatting>
  <conditionalFormatting sqref="G6:G16">
    <cfRule type="top10" dxfId="350" priority="1" stopIfTrue="1" percent="1" rank="25"/>
    <cfRule type="aboveAverage" dxfId="349" priority="2" stopIfTrue="1"/>
    <cfRule type="aboveAverage" dxfId="348" priority="2232" stopIfTrue="1"/>
    <cfRule type="top10" dxfId="347" priority="2231" stopIfTrue="1" percent="1" rank="25"/>
  </conditionalFormatting>
  <conditionalFormatting sqref="H6:H16">
    <cfRule type="containsText" dxfId="346" priority="39" stopIfTrue="1" operator="containsText" text="A">
      <formula>NOT(ISERROR(SEARCH("A",H6)))</formula>
    </cfRule>
    <cfRule type="containsText" priority="38" stopIfTrue="1" operator="containsText" text="AA">
      <formula>NOT(ISERROR(SEARCH("AA",H6)))</formula>
    </cfRule>
  </conditionalFormatting>
  <conditionalFormatting sqref="I6:I16">
    <cfRule type="aboveAverage" dxfId="345" priority="2234" stopIfTrue="1"/>
    <cfRule type="top10" dxfId="344" priority="2233" stopIfTrue="1" percent="1" rank="25"/>
  </conditionalFormatting>
  <conditionalFormatting sqref="J6:J16">
    <cfRule type="containsText" dxfId="343" priority="13" stopIfTrue="1" operator="containsText" text="A">
      <formula>NOT(ISERROR(SEARCH("A",J6)))</formula>
    </cfRule>
    <cfRule type="containsText" priority="12" stopIfTrue="1" operator="containsText" text="AA">
      <formula>NOT(ISERROR(SEARCH("AA",J6)))</formula>
    </cfRule>
  </conditionalFormatting>
  <conditionalFormatting sqref="K6:K16">
    <cfRule type="top10" dxfId="342" priority="3" stopIfTrue="1" percent="1" rank="25"/>
    <cfRule type="aboveAverage" dxfId="341" priority="4" stopIfTrue="1"/>
    <cfRule type="top10" dxfId="340" priority="2235" stopIfTrue="1" percent="1" rank="25"/>
    <cfRule type="aboveAverage" dxfId="339" priority="2236" stopIfTrue="1"/>
  </conditionalFormatting>
  <conditionalFormatting sqref="L6:L16">
    <cfRule type="containsText" dxfId="338" priority="37" stopIfTrue="1" operator="containsText" text="A">
      <formula>NOT(ISERROR(SEARCH("A",L6)))</formula>
    </cfRule>
    <cfRule type="containsText" priority="36" stopIfTrue="1" operator="containsText" text="AA">
      <formula>NOT(ISERROR(SEARCH("AA",L6)))</formula>
    </cfRule>
  </conditionalFormatting>
  <conditionalFormatting sqref="M6:M16">
    <cfRule type="top10" dxfId="337" priority="5" stopIfTrue="1" percent="1" rank="25"/>
    <cfRule type="aboveAverage" dxfId="336" priority="6" stopIfTrue="1"/>
    <cfRule type="top10" dxfId="335" priority="2237" stopIfTrue="1" percent="1" rank="25"/>
    <cfRule type="aboveAverage" dxfId="334" priority="2238" stopIfTrue="1"/>
  </conditionalFormatting>
  <conditionalFormatting sqref="N6:N16">
    <cfRule type="containsText" dxfId="333" priority="35" stopIfTrue="1" operator="containsText" text="A">
      <formula>NOT(ISERROR(SEARCH("A",N6)))</formula>
    </cfRule>
    <cfRule type="containsText" priority="34" stopIfTrue="1" operator="containsText" text="AA">
      <formula>NOT(ISERROR(SEARCH("AA",N6)))</formula>
    </cfRule>
  </conditionalFormatting>
  <conditionalFormatting sqref="O6:O16">
    <cfRule type="top10" dxfId="332" priority="7" stopIfTrue="1" percent="1" rank="25"/>
    <cfRule type="aboveAverage" dxfId="331" priority="8" stopIfTrue="1"/>
    <cfRule type="top10" dxfId="330" priority="2239" stopIfTrue="1" percent="1" rank="25"/>
    <cfRule type="aboveAverage" dxfId="329" priority="2240" stopIfTrue="1"/>
  </conditionalFormatting>
  <conditionalFormatting sqref="P6:P16">
    <cfRule type="top10" dxfId="328" priority="2241" stopIfTrue="1" percent="1" rank="25"/>
    <cfRule type="aboveAverage" dxfId="327" priority="2242" stopIfTrue="1"/>
  </conditionalFormatting>
  <conditionalFormatting sqref="Q6:Q16">
    <cfRule type="containsText" dxfId="326" priority="33" stopIfTrue="1" operator="containsText" text="A">
      <formula>NOT(ISERROR(SEARCH("A",Q6)))</formula>
    </cfRule>
    <cfRule type="containsText" priority="32" stopIfTrue="1" operator="containsText" text="AA">
      <formula>NOT(ISERROR(SEARCH("AA",Q6)))</formula>
    </cfRule>
  </conditionalFormatting>
  <conditionalFormatting sqref="R6:R16">
    <cfRule type="top10" dxfId="325" priority="2243" stopIfTrue="1" percent="1" rank="25"/>
    <cfRule type="aboveAverage" dxfId="324" priority="2244" stopIfTrue="1"/>
  </conditionalFormatting>
  <conditionalFormatting sqref="S6:S16">
    <cfRule type="containsText" dxfId="323" priority="31" stopIfTrue="1" operator="containsText" text="A">
      <formula>NOT(ISERROR(SEARCH("A",S6)))</formula>
    </cfRule>
    <cfRule type="containsText" priority="30" stopIfTrue="1" operator="containsText" text="AA">
      <formula>NOT(ISERROR(SEARCH("AA",S6)))</formula>
    </cfRule>
  </conditionalFormatting>
  <conditionalFormatting sqref="T6:T16">
    <cfRule type="top10" dxfId="322" priority="2245" stopIfTrue="1" percent="1" rank="25"/>
    <cfRule type="aboveAverage" dxfId="321" priority="2246" stopIfTrue="1"/>
  </conditionalFormatting>
  <conditionalFormatting sqref="U6:U16">
    <cfRule type="containsText" priority="28" stopIfTrue="1" operator="containsText" text="AA">
      <formula>NOT(ISERROR(SEARCH("AA",U6)))</formula>
    </cfRule>
    <cfRule type="containsText" dxfId="320" priority="29" stopIfTrue="1" operator="containsText" text="A">
      <formula>NOT(ISERROR(SEARCH("A",U6)))</formula>
    </cfRule>
  </conditionalFormatting>
  <pageMargins left="0.5" right="0.5" top="0.5" bottom="0.5" header="0.3" footer="0.3"/>
  <pageSetup paperSize="5"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4D89B-8620-4C92-BF23-E6BDDC0103F7}">
  <sheetPr>
    <tabColor theme="6" tint="0.59999389629810485"/>
    <pageSetUpPr fitToPage="1"/>
  </sheetPr>
  <dimension ref="A1:U35"/>
  <sheetViews>
    <sheetView zoomScaleNormal="100" workbookViewId="0">
      <selection activeCell="O15" sqref="O15:O18"/>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hidden="1" customWidth="1"/>
    <col min="10" max="10" width="5.07421875" style="11" hidden="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362</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254" t="s">
        <v>61</v>
      </c>
      <c r="P2" s="297" t="s">
        <v>46</v>
      </c>
      <c r="Q2" s="296"/>
      <c r="R2" s="297" t="s">
        <v>47</v>
      </c>
      <c r="S2" s="297"/>
      <c r="T2" s="295" t="s">
        <v>48</v>
      </c>
      <c r="U2" s="296"/>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31" t="s">
        <v>227</v>
      </c>
      <c r="Q3" s="230"/>
      <c r="R3" s="231" t="s">
        <v>228</v>
      </c>
      <c r="S3" s="231"/>
      <c r="T3" s="229" t="s">
        <v>229</v>
      </c>
      <c r="U3" s="230"/>
    </row>
    <row r="4" spans="1:21" ht="12.55" hidden="1" customHeight="1" x14ac:dyDescent="0.3">
      <c r="A4" s="223"/>
      <c r="B4" s="224"/>
      <c r="C4" s="34"/>
      <c r="D4" s="225"/>
      <c r="E4" s="226" t="s">
        <v>195</v>
      </c>
      <c r="F4" s="227"/>
      <c r="G4" s="226" t="s">
        <v>195</v>
      </c>
      <c r="H4" s="228"/>
      <c r="I4" s="226" t="s">
        <v>195</v>
      </c>
      <c r="J4" s="227"/>
      <c r="K4" s="226" t="s">
        <v>195</v>
      </c>
      <c r="L4" s="227"/>
      <c r="M4" s="226" t="s">
        <v>195</v>
      </c>
      <c r="N4" s="228"/>
      <c r="O4" s="226" t="s">
        <v>195</v>
      </c>
      <c r="P4" s="228" t="s">
        <v>100</v>
      </c>
      <c r="Q4" s="230"/>
      <c r="R4" s="226" t="s">
        <v>100</v>
      </c>
      <c r="S4" s="231"/>
      <c r="T4" s="226" t="s">
        <v>100</v>
      </c>
      <c r="U4" s="231"/>
    </row>
    <row r="5" spans="1:21" ht="12.55" hidden="1" customHeight="1" x14ac:dyDescent="0.3">
      <c r="A5" s="223"/>
      <c r="B5" s="224"/>
      <c r="C5" s="34"/>
      <c r="D5" s="225"/>
      <c r="E5" s="226" t="s">
        <v>233</v>
      </c>
      <c r="F5" s="227"/>
      <c r="G5" s="226" t="s">
        <v>233</v>
      </c>
      <c r="H5" s="227"/>
      <c r="I5" s="226" t="s">
        <v>233</v>
      </c>
      <c r="J5" s="228"/>
      <c r="K5" s="226" t="s">
        <v>233</v>
      </c>
      <c r="L5" s="227"/>
      <c r="M5" s="226" t="s">
        <v>233</v>
      </c>
      <c r="N5" s="228"/>
      <c r="O5" s="226" t="s">
        <v>233</v>
      </c>
      <c r="P5" s="228" t="s">
        <v>233</v>
      </c>
      <c r="Q5" s="230"/>
      <c r="R5" s="226" t="s">
        <v>233</v>
      </c>
      <c r="S5" s="231"/>
      <c r="T5" s="226" t="s">
        <v>233</v>
      </c>
      <c r="U5" s="230"/>
    </row>
    <row r="6" spans="1:21" ht="12.55" customHeight="1" x14ac:dyDescent="0.3">
      <c r="A6" s="50" t="str">
        <f t="shared" ref="A6:A14" si="0">VLOOKUP(D6,VL_2020,2,FALSE)</f>
        <v>Pioneer P15395PWE</v>
      </c>
      <c r="B6" s="130" t="str">
        <f t="shared" ref="B6:B14" si="1">VLOOKUP(D6,VL_2020,3,FALSE)</f>
        <v>RR, LL, ENL, FOP</v>
      </c>
      <c r="C6" s="130" t="str">
        <f t="shared" ref="C6:C14" si="2">VLOOKUP(D6,VL_2020,4,FALSE)</f>
        <v>VT2P, HX1</v>
      </c>
      <c r="D6" s="273" t="s">
        <v>293</v>
      </c>
      <c r="E6" s="174" cm="1">
        <f t="array" ref="E6">_xlfn.XLOOKUP(1,(LSM!$A$2:$A$370=E$4)*(LSM!$T$2:$T$370=E$5)*(LSM!$B$2:$B$370=$D6),LSM!$C$2:$C$370,"")</f>
        <v>207.68</v>
      </c>
      <c r="F6" s="175" t="str" cm="1">
        <f t="array" ref="F6">_xlfn.XLOOKUP(1,(LSM!$A$2:$A$370=E$4)*(LSM!$T$2:$T$370=E$5)*(LSM!$B$2:$B$370=$D6),LSM!$D$2:$D$370,"")</f>
        <v>A</v>
      </c>
      <c r="G6" s="162" cm="1">
        <f t="array" ref="G6">_xlfn.XLOOKUP(1,(LSM!$A$2:$A$370=G$4)*(LSM!$T$2:$T$370=G$5)*(LSM!$B$2:$B$370=$D6),LSM!$E$2:$E$370,"")</f>
        <v>11.88</v>
      </c>
      <c r="H6" s="175" t="str" cm="1">
        <f t="array" ref="H6">_xlfn.XLOOKUP(1,(LSM!$A$2:$A$370=G$4)*(LSM!$T$2:$T$370=G$5)*(LSM!$B$2:$B$370=$D6),LSM!$F$2:$F$370,"")</f>
        <v>C</v>
      </c>
      <c r="I6" s="198" cm="1">
        <f t="array" ref="I6">_xlfn.XLOOKUP(1,(LSM!$A$2:$A$370=I$4)*(LSM!$T$2:$T$370=I$5)*(LSM!$B$2:$B$370=$D6),LSM!$L$2:$L$370,"")</f>
        <v>0</v>
      </c>
      <c r="J6" s="61" cm="1">
        <f t="array" ref="J6">_xlfn.XLOOKUP(1,(LSM!$A$2:$A$370=I$4)*(LSM!$T$2:$T$370=I$5)*(LSM!$B$2:$B$370=$D6),LSM!$M$2:$M$370,"")</f>
        <v>0</v>
      </c>
      <c r="K6" s="174" cm="1">
        <f t="array" ref="K6">_xlfn.XLOOKUP(1,(LSM!$A$2:$A$370=K$4)*(LSM!$T$2:$T$370=K$5)*(LSM!$B$2:$B$370=$D6),LSM!$G$2:$G$370,"")</f>
        <v>109.67</v>
      </c>
      <c r="L6" s="175" t="str" cm="1">
        <f t="array" ref="L6">_xlfn.XLOOKUP(1,(LSM!$A$2:$A$370=K$4)*(LSM!$T$2:$T$370=K$5)*(LSM!$B$2:$B$370=$D6),LSM!$H$2:$H$370,"")</f>
        <v>B</v>
      </c>
      <c r="M6" s="174" cm="1">
        <f t="array" ref="M6">_xlfn.XLOOKUP(1,(LSM!$A$2:$A$370=M$4)*(LSM!$T$2:$T$370=M$5)*(LSM!$B$2:$B$370=$D6),LSM!$I$2:$I$370,"")</f>
        <v>44.444400000000002</v>
      </c>
      <c r="N6" s="61" t="str" cm="1">
        <f t="array" ref="N6">_xlfn.XLOOKUP(1,(LSM!$A$2:$A$370=M$4)*(LSM!$T$2:$T$370=M$5)*(LSM!$B$2:$B$370=$D6),LSM!$J$2:$J$370,"")</f>
        <v>BC</v>
      </c>
      <c r="O6" s="174" cm="1">
        <f t="array" ref="O6">_xlfn.XLOOKUP(1,(LSM!$A$2:$A$370=O$4)*(LSM!$T$2:$T$370=O$5)*(LSM!$B$2:$B$370=$D6),LSM!$K$2:$K$370,"")</f>
        <v>0</v>
      </c>
      <c r="P6" s="259" cm="1">
        <f t="array" ref="P6">_xlfn.XLOOKUP(1,(LSM!$A$2:$A$370=P$4)*(LSM!$T$2:$T$370=P$5)*(LSM!$B$2:$B$370=$D6),LSM!$N$2:$N$370,"")</f>
        <v>0</v>
      </c>
      <c r="Q6" s="175" cm="1">
        <f t="array" ref="Q6">_xlfn.XLOOKUP(1,(LSM!$A$2:$A$370=P$4)*(LSM!$T$2:$T$370=P$5)*(LSM!$B$2:$B$370=$D6),LSM!$O$2:$O$370,"")</f>
        <v>0</v>
      </c>
      <c r="R6" s="162" cm="1">
        <f t="array" ref="R6">_xlfn.XLOOKUP(1,(LSM!$A$2:$A$370=R$4)*(LSM!$T$2:$T$370=R$5)*(LSM!$B$2:$B$370=$D6),LSM!$P$2:$P$370,"")</f>
        <v>0</v>
      </c>
      <c r="S6" s="61" cm="1">
        <f t="array" ref="S6">_xlfn.XLOOKUP(1,(LSM!$A$2:$A$370=R$4)*(LSM!$T$2:$T$370=R$5)*(LSM!$B$2:$B$370=$D6),LSM!$Q$2:$Q$370,"")</f>
        <v>0</v>
      </c>
      <c r="T6" s="162" cm="1">
        <f t="array" ref="T6">_xlfn.XLOOKUP(1,(LSM!$A$2:$A$370=T$4)*(LSM!$T$2:$T$370=T$5)*(LSM!$B$2:$B$370=$D6),LSM!$R$2:$R$370,"")</f>
        <v>0</v>
      </c>
      <c r="U6" s="175" cm="1">
        <f t="array" ref="U6">_xlfn.XLOOKUP(1,(LSM!$A$2:$A$370=T$4)*(LSM!$T$2:$T$370=T$5)*(LSM!$B$2:$B$370=$D6),LSM!$S$2:$S$370,"")</f>
        <v>0</v>
      </c>
    </row>
    <row r="7" spans="1:21" ht="12.55" customHeight="1" x14ac:dyDescent="0.3">
      <c r="A7" s="31" t="str">
        <f t="shared" si="0"/>
        <v>Pioneer P16647PWE</v>
      </c>
      <c r="B7" s="131" t="str">
        <f t="shared" si="1"/>
        <v>RR, LL, ENL, FOP</v>
      </c>
      <c r="C7" s="131" t="str">
        <f t="shared" si="2"/>
        <v>VT2P, HX1</v>
      </c>
      <c r="D7" s="273" t="s">
        <v>294</v>
      </c>
      <c r="E7" s="178" cm="1">
        <f t="array" ref="E7">_xlfn.XLOOKUP(1,(LSM!$A$2:$A$370=E$4)*(LSM!$T$2:$T$370=E$5)*(LSM!$B$2:$B$370=$D7),LSM!$C$2:$C$370,"")</f>
        <v>207.38</v>
      </c>
      <c r="F7" s="179" t="str" cm="1">
        <f t="array" ref="F7">_xlfn.XLOOKUP(1,(LSM!$A$2:$A$370=E$4)*(LSM!$T$2:$T$370=E$5)*(LSM!$B$2:$B$370=$D7),LSM!$D$2:$D$370,"")</f>
        <v>A</v>
      </c>
      <c r="G7" s="164" cm="1">
        <f t="array" ref="G7">_xlfn.XLOOKUP(1,(LSM!$A$2:$A$370=G$4)*(LSM!$T$2:$T$370=G$5)*(LSM!$B$2:$B$370=$D7),LSM!$E$2:$E$370,"")</f>
        <v>12.0733</v>
      </c>
      <c r="H7" s="179" t="str" cm="1">
        <f t="array" ref="H7">_xlfn.XLOOKUP(1,(LSM!$A$2:$A$370=G$4)*(LSM!$T$2:$T$370=G$5)*(LSM!$B$2:$B$370=$D7),LSM!$F$2:$F$370,"")</f>
        <v>BC</v>
      </c>
      <c r="I7" s="102" cm="1">
        <f t="array" ref="I7">_xlfn.XLOOKUP(1,(LSM!$A$2:$A$370=I$4)*(LSM!$T$2:$T$370=I$5)*(LSM!$B$2:$B$370=$D7),LSM!$L$2:$L$370,"")</f>
        <v>0</v>
      </c>
      <c r="J7" s="167" cm="1">
        <f t="array" ref="J7">_xlfn.XLOOKUP(1,(LSM!$A$2:$A$370=I$4)*(LSM!$T$2:$T$370=I$5)*(LSM!$B$2:$B$370=$D7),LSM!$M$2:$M$370,"")</f>
        <v>0</v>
      </c>
      <c r="K7" s="178" cm="1">
        <f t="array" ref="K7">_xlfn.XLOOKUP(1,(LSM!$A$2:$A$370=K$4)*(LSM!$T$2:$T$370=K$5)*(LSM!$B$2:$B$370=$D7),LSM!$G$2:$G$370,"")</f>
        <v>117.22</v>
      </c>
      <c r="L7" s="179" t="str" cm="1">
        <f t="array" ref="L7">_xlfn.XLOOKUP(1,(LSM!$A$2:$A$370=K$4)*(LSM!$T$2:$T$370=K$5)*(LSM!$B$2:$B$370=$D7),LSM!$H$2:$H$370,"")</f>
        <v>A</v>
      </c>
      <c r="M7" s="178" cm="1">
        <f t="array" ref="M7">_xlfn.XLOOKUP(1,(LSM!$A$2:$A$370=M$4)*(LSM!$T$2:$T$370=M$5)*(LSM!$B$2:$B$370=$D7),LSM!$I$2:$I$370,"")</f>
        <v>48.777799999999999</v>
      </c>
      <c r="N7" s="167" t="str" cm="1">
        <f t="array" ref="N7">_xlfn.XLOOKUP(1,(LSM!$A$2:$A$370=M$4)*(LSM!$T$2:$T$370=M$5)*(LSM!$B$2:$B$370=$D7),LSM!$J$2:$J$370,"")</f>
        <v>A</v>
      </c>
      <c r="O7" s="178" cm="1">
        <f t="array" ref="O7">_xlfn.XLOOKUP(1,(LSM!$A$2:$A$370=O$4)*(LSM!$T$2:$T$370=O$5)*(LSM!$B$2:$B$370=$D7),LSM!$K$2:$K$370,"")</f>
        <v>0.95308596280000002</v>
      </c>
      <c r="P7" s="253" cm="1">
        <f t="array" ref="P7">_xlfn.XLOOKUP(1,(LSM!$A$2:$A$370=P$4)*(LSM!$T$2:$T$370=P$5)*(LSM!$B$2:$B$370=$D7),LSM!$N$2:$N$370,"")</f>
        <v>0</v>
      </c>
      <c r="Q7" s="179" cm="1">
        <f t="array" ref="Q7">_xlfn.XLOOKUP(1,(LSM!$A$2:$A$370=P$4)*(LSM!$T$2:$T$370=P$5)*(LSM!$B$2:$B$370=$D7),LSM!$O$2:$O$370,"")</f>
        <v>0</v>
      </c>
      <c r="R7" s="164" cm="1">
        <f t="array" ref="R7">_xlfn.XLOOKUP(1,(LSM!$A$2:$A$370=R$4)*(LSM!$T$2:$T$370=R$5)*(LSM!$B$2:$B$370=$D7),LSM!$P$2:$P$370,"")</f>
        <v>0</v>
      </c>
      <c r="S7" s="167" cm="1">
        <f t="array" ref="S7">_xlfn.XLOOKUP(1,(LSM!$A$2:$A$370=R$4)*(LSM!$T$2:$T$370=R$5)*(LSM!$B$2:$B$370=$D7),LSM!$Q$2:$Q$370,"")</f>
        <v>0</v>
      </c>
      <c r="T7" s="164" cm="1">
        <f t="array" ref="T7">_xlfn.XLOOKUP(1,(LSM!$A$2:$A$370=T$4)*(LSM!$T$2:$T$370=T$5)*(LSM!$B$2:$B$370=$D7),LSM!$R$2:$R$370,"")</f>
        <v>0</v>
      </c>
      <c r="U7" s="179" cm="1">
        <f t="array" ref="U7">_xlfn.XLOOKUP(1,(LSM!$A$2:$A$370=T$4)*(LSM!$T$2:$T$370=T$5)*(LSM!$B$2:$B$370=$D7),LSM!$S$2:$S$370,"")</f>
        <v>0</v>
      </c>
    </row>
    <row r="8" spans="1:21" x14ac:dyDescent="0.3">
      <c r="A8" s="31" t="str">
        <f t="shared" si="0"/>
        <v>Innvictis A1414T</v>
      </c>
      <c r="B8" s="131" t="str">
        <f t="shared" si="1"/>
        <v>RR</v>
      </c>
      <c r="C8" s="131" t="str">
        <f t="shared" si="2"/>
        <v>TRE</v>
      </c>
      <c r="D8" s="273" t="s">
        <v>199</v>
      </c>
      <c r="E8" s="178" cm="1">
        <f t="array" ref="E8">_xlfn.XLOOKUP(1,(LSM!$A$2:$A$370=E$4)*(LSM!$T$2:$T$370=E$5)*(LSM!$B$2:$B$370=$D8),LSM!$C$2:$C$370,"")</f>
        <v>194.46</v>
      </c>
      <c r="F8" s="179" t="str" cm="1">
        <f t="array" ref="F8">_xlfn.XLOOKUP(1,(LSM!$A$2:$A$370=E$4)*(LSM!$T$2:$T$370=E$5)*(LSM!$B$2:$B$370=$D8),LSM!$D$2:$D$370,"")</f>
        <v>A</v>
      </c>
      <c r="G8" s="164" cm="1">
        <f t="array" ref="G8">_xlfn.XLOOKUP(1,(LSM!$A$2:$A$370=G$4)*(LSM!$T$2:$T$370=G$5)*(LSM!$B$2:$B$370=$D8),LSM!$E$2:$E$370,"")</f>
        <v>11.9567</v>
      </c>
      <c r="H8" s="179" t="str" cm="1">
        <f t="array" ref="H8">_xlfn.XLOOKUP(1,(LSM!$A$2:$A$370=G$4)*(LSM!$T$2:$T$370=G$5)*(LSM!$B$2:$B$370=$D8),LSM!$F$2:$F$370,"")</f>
        <v>BC</v>
      </c>
      <c r="I8" s="102" cm="1">
        <f t="array" ref="I8">_xlfn.XLOOKUP(1,(LSM!$A$2:$A$370=I$4)*(LSM!$T$2:$T$370=I$5)*(LSM!$B$2:$B$370=$D8),LSM!$L$2:$L$370,"")</f>
        <v>0</v>
      </c>
      <c r="J8" s="167" cm="1">
        <f t="array" ref="J8">_xlfn.XLOOKUP(1,(LSM!$A$2:$A$370=I$4)*(LSM!$T$2:$T$370=I$5)*(LSM!$B$2:$B$370=$D8),LSM!$M$2:$M$370,"")</f>
        <v>0</v>
      </c>
      <c r="K8" s="178" cm="1">
        <f t="array" ref="K8">_xlfn.XLOOKUP(1,(LSM!$A$2:$A$370=K$4)*(LSM!$T$2:$T$370=K$5)*(LSM!$B$2:$B$370=$D8),LSM!$G$2:$G$370,"")</f>
        <v>108.89</v>
      </c>
      <c r="L8" s="179" t="str" cm="1">
        <f t="array" ref="L8">_xlfn.XLOOKUP(1,(LSM!$A$2:$A$370=K$4)*(LSM!$T$2:$T$370=K$5)*(LSM!$B$2:$B$370=$D8),LSM!$H$2:$H$370,"")</f>
        <v>B</v>
      </c>
      <c r="M8" s="178" cm="1">
        <f t="array" ref="M8">_xlfn.XLOOKUP(1,(LSM!$A$2:$A$370=M$4)*(LSM!$T$2:$T$370=M$5)*(LSM!$B$2:$B$370=$D8),LSM!$I$2:$I$370,"")</f>
        <v>44.333300000000001</v>
      </c>
      <c r="N8" s="167" t="str" cm="1">
        <f t="array" ref="N8">_xlfn.XLOOKUP(1,(LSM!$A$2:$A$370=M$4)*(LSM!$T$2:$T$370=M$5)*(LSM!$B$2:$B$370=$D8),LSM!$J$2:$J$370,"")</f>
        <v>BC</v>
      </c>
      <c r="O8" s="178" cm="1">
        <f t="array" ref="O8">_xlfn.XLOOKUP(1,(LSM!$A$2:$A$370=O$4)*(LSM!$T$2:$T$370=O$5)*(LSM!$B$2:$B$370=$D8),LSM!$K$2:$K$370,"")</f>
        <v>0.33003300330000002</v>
      </c>
      <c r="P8" s="253" cm="1">
        <f t="array" ref="P8">_xlfn.XLOOKUP(1,(LSM!$A$2:$A$370=P$4)*(LSM!$T$2:$T$370=P$5)*(LSM!$B$2:$B$370=$D8),LSM!$N$2:$N$370,"")</f>
        <v>0</v>
      </c>
      <c r="Q8" s="179" cm="1">
        <f t="array" ref="Q8">_xlfn.XLOOKUP(1,(LSM!$A$2:$A$370=P$4)*(LSM!$T$2:$T$370=P$5)*(LSM!$B$2:$B$370=$D8),LSM!$O$2:$O$370,"")</f>
        <v>0</v>
      </c>
      <c r="R8" s="164" cm="1">
        <f t="array" ref="R8">_xlfn.XLOOKUP(1,(LSM!$A$2:$A$370=R$4)*(LSM!$T$2:$T$370=R$5)*(LSM!$B$2:$B$370=$D8),LSM!$P$2:$P$370,"")</f>
        <v>0</v>
      </c>
      <c r="S8" s="167" cm="1">
        <f t="array" ref="S8">_xlfn.XLOOKUP(1,(LSM!$A$2:$A$370=R$4)*(LSM!$T$2:$T$370=R$5)*(LSM!$B$2:$B$370=$D8),LSM!$Q$2:$Q$370,"")</f>
        <v>0</v>
      </c>
      <c r="T8" s="164" cm="1">
        <f t="array" ref="T8">_xlfn.XLOOKUP(1,(LSM!$A$2:$A$370=T$4)*(LSM!$T$2:$T$370=T$5)*(LSM!$B$2:$B$370=$D8),LSM!$R$2:$R$370,"")</f>
        <v>0</v>
      </c>
      <c r="U8" s="179" cm="1">
        <f t="array" ref="U8">_xlfn.XLOOKUP(1,(LSM!$A$2:$A$370=T$4)*(LSM!$T$2:$T$370=T$5)*(LSM!$B$2:$B$370=$D8),LSM!$S$2:$S$370,"")</f>
        <v>0</v>
      </c>
    </row>
    <row r="9" spans="1:21" x14ac:dyDescent="0.3">
      <c r="A9" s="31" t="str">
        <f t="shared" si="0"/>
        <v>Gateway 4914TRE</v>
      </c>
      <c r="B9" s="131" t="str">
        <f t="shared" si="1"/>
        <v>RR</v>
      </c>
      <c r="C9" s="131" t="str">
        <f t="shared" si="2"/>
        <v>TRE</v>
      </c>
      <c r="D9" s="273" t="s">
        <v>292</v>
      </c>
      <c r="E9" s="178" cm="1">
        <f t="array" ref="E9">_xlfn.XLOOKUP(1,(LSM!$A$2:$A$370=E$4)*(LSM!$T$2:$T$370=E$5)*(LSM!$B$2:$B$370=$D9),LSM!$C$2:$C$370,"")</f>
        <v>193.47</v>
      </c>
      <c r="F9" s="179" t="str" cm="1">
        <f t="array" ref="F9">_xlfn.XLOOKUP(1,(LSM!$A$2:$A$370=E$4)*(LSM!$T$2:$T$370=E$5)*(LSM!$B$2:$B$370=$D9),LSM!$D$2:$D$370,"")</f>
        <v>A</v>
      </c>
      <c r="G9" s="164" cm="1">
        <f t="array" ref="G9">_xlfn.XLOOKUP(1,(LSM!$A$2:$A$370=G$4)*(LSM!$T$2:$T$370=G$5)*(LSM!$B$2:$B$370=$D9),LSM!$E$2:$E$370,"")</f>
        <v>12.343299999999999</v>
      </c>
      <c r="H9" s="179" t="str" cm="1">
        <f t="array" ref="H9">_xlfn.XLOOKUP(1,(LSM!$A$2:$A$370=G$4)*(LSM!$T$2:$T$370=G$5)*(LSM!$B$2:$B$370=$D9),LSM!$F$2:$F$370,"")</f>
        <v>AB</v>
      </c>
      <c r="I9" s="102" cm="1">
        <f t="array" ref="I9">_xlfn.XLOOKUP(1,(LSM!$A$2:$A$370=I$4)*(LSM!$T$2:$T$370=I$5)*(LSM!$B$2:$B$370=$D9),LSM!$L$2:$L$370,"")</f>
        <v>0</v>
      </c>
      <c r="J9" s="167" cm="1">
        <f t="array" ref="J9">_xlfn.XLOOKUP(1,(LSM!$A$2:$A$370=I$4)*(LSM!$T$2:$T$370=I$5)*(LSM!$B$2:$B$370=$D9),LSM!$M$2:$M$370,"")</f>
        <v>0</v>
      </c>
      <c r="K9" s="178" cm="1">
        <f t="array" ref="K9">_xlfn.XLOOKUP(1,(LSM!$A$2:$A$370=K$4)*(LSM!$T$2:$T$370=K$5)*(LSM!$B$2:$B$370=$D9),LSM!$G$2:$G$370,"")</f>
        <v>110.67</v>
      </c>
      <c r="L9" s="179" t="str" cm="1">
        <f t="array" ref="L9">_xlfn.XLOOKUP(1,(LSM!$A$2:$A$370=K$4)*(LSM!$T$2:$T$370=K$5)*(LSM!$B$2:$B$370=$D9),LSM!$H$2:$H$370,"")</f>
        <v>B</v>
      </c>
      <c r="M9" s="178" cm="1">
        <f t="array" ref="M9">_xlfn.XLOOKUP(1,(LSM!$A$2:$A$370=M$4)*(LSM!$T$2:$T$370=M$5)*(LSM!$B$2:$B$370=$D9),LSM!$I$2:$I$370,"")</f>
        <v>42.666699999999999</v>
      </c>
      <c r="N9" s="167" t="str" cm="1">
        <f t="array" ref="N9">_xlfn.XLOOKUP(1,(LSM!$A$2:$A$370=M$4)*(LSM!$T$2:$T$370=M$5)*(LSM!$B$2:$B$370=$D9),LSM!$J$2:$J$370,"")</f>
        <v>BC</v>
      </c>
      <c r="O9" s="178" cm="1">
        <f t="array" ref="O9">_xlfn.XLOOKUP(1,(LSM!$A$2:$A$370=O$4)*(LSM!$T$2:$T$370=O$5)*(LSM!$B$2:$B$370=$D9),LSM!$K$2:$K$370,"")</f>
        <v>0.70175438599999995</v>
      </c>
      <c r="P9" s="253" cm="1">
        <f t="array" ref="P9">_xlfn.XLOOKUP(1,(LSM!$A$2:$A$370=P$4)*(LSM!$T$2:$T$370=P$5)*(LSM!$B$2:$B$370=$D9),LSM!$N$2:$N$370,"")</f>
        <v>0</v>
      </c>
      <c r="Q9" s="179" cm="1">
        <f t="array" ref="Q9">_xlfn.XLOOKUP(1,(LSM!$A$2:$A$370=P$4)*(LSM!$T$2:$T$370=P$5)*(LSM!$B$2:$B$370=$D9),LSM!$O$2:$O$370,"")</f>
        <v>0</v>
      </c>
      <c r="R9" s="164" cm="1">
        <f t="array" ref="R9">_xlfn.XLOOKUP(1,(LSM!$A$2:$A$370=R$4)*(LSM!$T$2:$T$370=R$5)*(LSM!$B$2:$B$370=$D9),LSM!$P$2:$P$370,"")</f>
        <v>0</v>
      </c>
      <c r="S9" s="167" cm="1">
        <f t="array" ref="S9">_xlfn.XLOOKUP(1,(LSM!$A$2:$A$370=R$4)*(LSM!$T$2:$T$370=R$5)*(LSM!$B$2:$B$370=$D9),LSM!$Q$2:$Q$370,"")</f>
        <v>0</v>
      </c>
      <c r="T9" s="164" cm="1">
        <f t="array" ref="T9">_xlfn.XLOOKUP(1,(LSM!$A$2:$A$370=T$4)*(LSM!$T$2:$T$370=T$5)*(LSM!$B$2:$B$370=$D9),LSM!$R$2:$R$370,"")</f>
        <v>0</v>
      </c>
      <c r="U9" s="179" cm="1">
        <f t="array" ref="U9">_xlfn.XLOOKUP(1,(LSM!$A$2:$A$370=T$4)*(LSM!$T$2:$T$370=T$5)*(LSM!$B$2:$B$370=$D9),LSM!$S$2:$S$370,"")</f>
        <v>0</v>
      </c>
    </row>
    <row r="10" spans="1:21" x14ac:dyDescent="0.3">
      <c r="A10" s="31" t="str">
        <f t="shared" si="0"/>
        <v>Dyna-Gro D55VC86RIB</v>
      </c>
      <c r="B10" s="131" t="str">
        <f t="shared" si="1"/>
        <v>RR</v>
      </c>
      <c r="C10" s="131">
        <f t="shared" si="2"/>
        <v>0</v>
      </c>
      <c r="D10" s="273" t="s">
        <v>291</v>
      </c>
      <c r="E10" s="178" cm="1">
        <f t="array" ref="E10">_xlfn.XLOOKUP(1,(LSM!$A$2:$A$370=E$4)*(LSM!$T$2:$T$370=E$5)*(LSM!$B$2:$B$370=$D10),LSM!$C$2:$C$370,"")</f>
        <v>191.92</v>
      </c>
      <c r="F10" s="179" t="str" cm="1">
        <f t="array" ref="F10">_xlfn.XLOOKUP(1,(LSM!$A$2:$A$370=E$4)*(LSM!$T$2:$T$370=E$5)*(LSM!$B$2:$B$370=$D10),LSM!$D$2:$D$370,"")</f>
        <v>A</v>
      </c>
      <c r="G10" s="164" cm="1">
        <f t="array" ref="G10">_xlfn.XLOOKUP(1,(LSM!$A$2:$A$370=G$4)*(LSM!$T$2:$T$370=G$5)*(LSM!$B$2:$B$370=$D10),LSM!$E$2:$E$370,"")</f>
        <v>12.1067</v>
      </c>
      <c r="H10" s="179" t="str" cm="1">
        <f t="array" ref="H10">_xlfn.XLOOKUP(1,(LSM!$A$2:$A$370=G$4)*(LSM!$T$2:$T$370=G$5)*(LSM!$B$2:$B$370=$D10),LSM!$F$2:$F$370,"")</f>
        <v>BC</v>
      </c>
      <c r="I10" s="102" cm="1">
        <f t="array" ref="I10">_xlfn.XLOOKUP(1,(LSM!$A$2:$A$370=I$4)*(LSM!$T$2:$T$370=I$5)*(LSM!$B$2:$B$370=$D10),LSM!$L$2:$L$370,"")</f>
        <v>0</v>
      </c>
      <c r="J10" s="167" cm="1">
        <f t="array" ref="J10">_xlfn.XLOOKUP(1,(LSM!$A$2:$A$370=I$4)*(LSM!$T$2:$T$370=I$5)*(LSM!$B$2:$B$370=$D10),LSM!$M$2:$M$370,"")</f>
        <v>0</v>
      </c>
      <c r="K10" s="178" cm="1">
        <f t="array" ref="K10">_xlfn.XLOOKUP(1,(LSM!$A$2:$A$370=K$4)*(LSM!$T$2:$T$370=K$5)*(LSM!$B$2:$B$370=$D10),LSM!$G$2:$G$370,"")</f>
        <v>107.67</v>
      </c>
      <c r="L10" s="179" t="str" cm="1">
        <f t="array" ref="L10">_xlfn.XLOOKUP(1,(LSM!$A$2:$A$370=K$4)*(LSM!$T$2:$T$370=K$5)*(LSM!$B$2:$B$370=$D10),LSM!$H$2:$H$370,"")</f>
        <v>B</v>
      </c>
      <c r="M10" s="178" cm="1">
        <f t="array" ref="M10">_xlfn.XLOOKUP(1,(LSM!$A$2:$A$370=M$4)*(LSM!$T$2:$T$370=M$5)*(LSM!$B$2:$B$370=$D10),LSM!$I$2:$I$370,"")</f>
        <v>42.555599999999998</v>
      </c>
      <c r="N10" s="167" t="str" cm="1">
        <f t="array" ref="N10">_xlfn.XLOOKUP(1,(LSM!$A$2:$A$370=M$4)*(LSM!$T$2:$T$370=M$5)*(LSM!$B$2:$B$370=$D10),LSM!$J$2:$J$370,"")</f>
        <v>BC</v>
      </c>
      <c r="O10" s="178" cm="1">
        <f t="array" ref="O10">_xlfn.XLOOKUP(1,(LSM!$A$2:$A$370=O$4)*(LSM!$T$2:$T$370=O$5)*(LSM!$B$2:$B$370=$D10),LSM!$K$2:$K$370,"")</f>
        <v>1.5375982043</v>
      </c>
      <c r="P10" s="253" cm="1">
        <f t="array" ref="P10">_xlfn.XLOOKUP(1,(LSM!$A$2:$A$370=P$4)*(LSM!$T$2:$T$370=P$5)*(LSM!$B$2:$B$370=$D10),LSM!$N$2:$N$370,"")</f>
        <v>0</v>
      </c>
      <c r="Q10" s="179" cm="1">
        <f t="array" ref="Q10">_xlfn.XLOOKUP(1,(LSM!$A$2:$A$370=P$4)*(LSM!$T$2:$T$370=P$5)*(LSM!$B$2:$B$370=$D10),LSM!$O$2:$O$370,"")</f>
        <v>0</v>
      </c>
      <c r="R10" s="164" cm="1">
        <f t="array" ref="R10">_xlfn.XLOOKUP(1,(LSM!$A$2:$A$370=R$4)*(LSM!$T$2:$T$370=R$5)*(LSM!$B$2:$B$370=$D10),LSM!$P$2:$P$370,"")</f>
        <v>0</v>
      </c>
      <c r="S10" s="167" cm="1">
        <f t="array" ref="S10">_xlfn.XLOOKUP(1,(LSM!$A$2:$A$370=R$4)*(LSM!$T$2:$T$370=R$5)*(LSM!$B$2:$B$370=$D10),LSM!$Q$2:$Q$370,"")</f>
        <v>0</v>
      </c>
      <c r="T10" s="164" cm="1">
        <f t="array" ref="T10">_xlfn.XLOOKUP(1,(LSM!$A$2:$A$370=T$4)*(LSM!$T$2:$T$370=T$5)*(LSM!$B$2:$B$370=$D10),LSM!$R$2:$R$370,"")</f>
        <v>0</v>
      </c>
      <c r="U10" s="179" cm="1">
        <f t="array" ref="U10">_xlfn.XLOOKUP(1,(LSM!$A$2:$A$370=T$4)*(LSM!$T$2:$T$370=T$5)*(LSM!$B$2:$B$370=$D10),LSM!$S$2:$S$370,"")</f>
        <v>0</v>
      </c>
    </row>
    <row r="11" spans="1:21" x14ac:dyDescent="0.3">
      <c r="A11" s="31" t="str">
        <f t="shared" si="0"/>
        <v>Dyna-Gro D54TC77</v>
      </c>
      <c r="B11" s="131" t="str">
        <f t="shared" si="1"/>
        <v>RR</v>
      </c>
      <c r="C11" s="131">
        <f t="shared" si="2"/>
        <v>0</v>
      </c>
      <c r="D11" s="273" t="s">
        <v>290</v>
      </c>
      <c r="E11" s="178" cm="1">
        <f t="array" ref="E11">_xlfn.XLOOKUP(1,(LSM!$A$2:$A$370=E$4)*(LSM!$T$2:$T$370=E$5)*(LSM!$B$2:$B$370=$D11),LSM!$C$2:$C$370,"")</f>
        <v>184.72</v>
      </c>
      <c r="F11" s="179" t="str" cm="1">
        <f t="array" ref="F11">_xlfn.XLOOKUP(1,(LSM!$A$2:$A$370=E$4)*(LSM!$T$2:$T$370=E$5)*(LSM!$B$2:$B$370=$D11),LSM!$D$2:$D$370,"")</f>
        <v>A</v>
      </c>
      <c r="G11" s="164" cm="1">
        <f t="array" ref="G11">_xlfn.XLOOKUP(1,(LSM!$A$2:$A$370=G$4)*(LSM!$T$2:$T$370=G$5)*(LSM!$B$2:$B$370=$D11),LSM!$E$2:$E$370,"")</f>
        <v>12.0533</v>
      </c>
      <c r="H11" s="179" t="str" cm="1">
        <f t="array" ref="H11">_xlfn.XLOOKUP(1,(LSM!$A$2:$A$370=G$4)*(LSM!$T$2:$T$370=G$5)*(LSM!$B$2:$B$370=$D11),LSM!$F$2:$F$370,"")</f>
        <v>BC</v>
      </c>
      <c r="I11" s="102" cm="1">
        <f t="array" ref="I11">_xlfn.XLOOKUP(1,(LSM!$A$2:$A$370=I$4)*(LSM!$T$2:$T$370=I$5)*(LSM!$B$2:$B$370=$D11),LSM!$L$2:$L$370,"")</f>
        <v>0</v>
      </c>
      <c r="J11" s="167" cm="1">
        <f t="array" ref="J11">_xlfn.XLOOKUP(1,(LSM!$A$2:$A$370=I$4)*(LSM!$T$2:$T$370=I$5)*(LSM!$B$2:$B$370=$D11),LSM!$M$2:$M$370,"")</f>
        <v>0</v>
      </c>
      <c r="K11" s="178" cm="1">
        <f t="array" ref="K11">_xlfn.XLOOKUP(1,(LSM!$A$2:$A$370=K$4)*(LSM!$T$2:$T$370=K$5)*(LSM!$B$2:$B$370=$D11),LSM!$G$2:$G$370,"")</f>
        <v>107.78</v>
      </c>
      <c r="L11" s="179" t="str" cm="1">
        <f t="array" ref="L11">_xlfn.XLOOKUP(1,(LSM!$A$2:$A$370=K$4)*(LSM!$T$2:$T$370=K$5)*(LSM!$B$2:$B$370=$D11),LSM!$H$2:$H$370,"")</f>
        <v>B</v>
      </c>
      <c r="M11" s="178" cm="1">
        <f t="array" ref="M11">_xlfn.XLOOKUP(1,(LSM!$A$2:$A$370=M$4)*(LSM!$T$2:$T$370=M$5)*(LSM!$B$2:$B$370=$D11),LSM!$I$2:$I$370,"")</f>
        <v>40.8889</v>
      </c>
      <c r="N11" s="167" t="str" cm="1">
        <f t="array" ref="N11">_xlfn.XLOOKUP(1,(LSM!$A$2:$A$370=M$4)*(LSM!$T$2:$T$370=M$5)*(LSM!$B$2:$B$370=$D11),LSM!$J$2:$J$370,"")</f>
        <v>C</v>
      </c>
      <c r="O11" s="178" cm="1">
        <f t="array" ref="O11">_xlfn.XLOOKUP(1,(LSM!$A$2:$A$370=O$4)*(LSM!$T$2:$T$370=O$5)*(LSM!$B$2:$B$370=$D11),LSM!$K$2:$K$370,"")</f>
        <v>3.0779748706999999</v>
      </c>
      <c r="P11" s="253" cm="1">
        <f t="array" ref="P11">_xlfn.XLOOKUP(1,(LSM!$A$2:$A$370=P$4)*(LSM!$T$2:$T$370=P$5)*(LSM!$B$2:$B$370=$D11),LSM!$N$2:$N$370,"")</f>
        <v>0</v>
      </c>
      <c r="Q11" s="179" cm="1">
        <f t="array" ref="Q11">_xlfn.XLOOKUP(1,(LSM!$A$2:$A$370=P$4)*(LSM!$T$2:$T$370=P$5)*(LSM!$B$2:$B$370=$D11),LSM!$O$2:$O$370,"")</f>
        <v>0</v>
      </c>
      <c r="R11" s="164" cm="1">
        <f t="array" ref="R11">_xlfn.XLOOKUP(1,(LSM!$A$2:$A$370=R$4)*(LSM!$T$2:$T$370=R$5)*(LSM!$B$2:$B$370=$D11),LSM!$P$2:$P$370,"")</f>
        <v>0</v>
      </c>
      <c r="S11" s="167" cm="1">
        <f t="array" ref="S11">_xlfn.XLOOKUP(1,(LSM!$A$2:$A$370=R$4)*(LSM!$T$2:$T$370=R$5)*(LSM!$B$2:$B$370=$D11),LSM!$Q$2:$Q$370,"")</f>
        <v>0</v>
      </c>
      <c r="T11" s="164" cm="1">
        <f t="array" ref="T11">_xlfn.XLOOKUP(1,(LSM!$A$2:$A$370=T$4)*(LSM!$T$2:$T$370=T$5)*(LSM!$B$2:$B$370=$D11),LSM!$R$2:$R$370,"")</f>
        <v>0</v>
      </c>
      <c r="U11" s="179" cm="1">
        <f t="array" ref="U11">_xlfn.XLOOKUP(1,(LSM!$A$2:$A$370=T$4)*(LSM!$T$2:$T$370=T$5)*(LSM!$B$2:$B$370=$D11),LSM!$S$2:$S$370,"")</f>
        <v>0</v>
      </c>
    </row>
    <row r="12" spans="1:21" x14ac:dyDescent="0.3">
      <c r="A12" s="31" t="str">
        <f t="shared" si="0"/>
        <v>Dekalb DKC 115-55</v>
      </c>
      <c r="B12" s="131" t="str">
        <f t="shared" si="1"/>
        <v>RR</v>
      </c>
      <c r="C12" s="131" t="str">
        <f t="shared" si="2"/>
        <v>TRE</v>
      </c>
      <c r="D12" s="273" t="s">
        <v>289</v>
      </c>
      <c r="E12" s="178" cm="1">
        <f t="array" ref="E12">_xlfn.XLOOKUP(1,(LSM!$A$2:$A$370=E$4)*(LSM!$T$2:$T$370=E$5)*(LSM!$B$2:$B$370=$D12),LSM!$C$2:$C$370,"")</f>
        <v>184.61</v>
      </c>
      <c r="F12" s="179" t="str" cm="1">
        <f t="array" ref="F12">_xlfn.XLOOKUP(1,(LSM!$A$2:$A$370=E$4)*(LSM!$T$2:$T$370=E$5)*(LSM!$B$2:$B$370=$D12),LSM!$D$2:$D$370,"")</f>
        <v>A</v>
      </c>
      <c r="G12" s="164" cm="1">
        <f t="array" ref="G12">_xlfn.XLOOKUP(1,(LSM!$A$2:$A$370=G$4)*(LSM!$T$2:$T$370=G$5)*(LSM!$B$2:$B$370=$D12),LSM!$E$2:$E$370,"")</f>
        <v>11.976699999999999</v>
      </c>
      <c r="H12" s="179" t="str" cm="1">
        <f t="array" ref="H12">_xlfn.XLOOKUP(1,(LSM!$A$2:$A$370=G$4)*(LSM!$T$2:$T$370=G$5)*(LSM!$B$2:$B$370=$D12),LSM!$F$2:$F$370,"")</f>
        <v>BC</v>
      </c>
      <c r="I12" s="102" cm="1">
        <f t="array" ref="I12">_xlfn.XLOOKUP(1,(LSM!$A$2:$A$370=I$4)*(LSM!$T$2:$T$370=I$5)*(LSM!$B$2:$B$370=$D12),LSM!$L$2:$L$370,"")</f>
        <v>0</v>
      </c>
      <c r="J12" s="167" cm="1">
        <f t="array" ref="J12">_xlfn.XLOOKUP(1,(LSM!$A$2:$A$370=I$4)*(LSM!$T$2:$T$370=I$5)*(LSM!$B$2:$B$370=$D12),LSM!$M$2:$M$370,"")</f>
        <v>0</v>
      </c>
      <c r="K12" s="178" cm="1">
        <f t="array" ref="K12">_xlfn.XLOOKUP(1,(LSM!$A$2:$A$370=K$4)*(LSM!$T$2:$T$370=K$5)*(LSM!$B$2:$B$370=$D12),LSM!$G$2:$G$370,"")</f>
        <v>106.11</v>
      </c>
      <c r="L12" s="179" t="str" cm="1">
        <f t="array" ref="L12">_xlfn.XLOOKUP(1,(LSM!$A$2:$A$370=K$4)*(LSM!$T$2:$T$370=K$5)*(LSM!$B$2:$B$370=$D12),LSM!$H$2:$H$370,"")</f>
        <v>B</v>
      </c>
      <c r="M12" s="178" cm="1">
        <f t="array" ref="M12">_xlfn.XLOOKUP(1,(LSM!$A$2:$A$370=M$4)*(LSM!$T$2:$T$370=M$5)*(LSM!$B$2:$B$370=$D12),LSM!$I$2:$I$370,"")</f>
        <v>41.444400000000002</v>
      </c>
      <c r="N12" s="167" t="str" cm="1">
        <f t="array" ref="N12">_xlfn.XLOOKUP(1,(LSM!$A$2:$A$370=M$4)*(LSM!$T$2:$T$370=M$5)*(LSM!$B$2:$B$370=$D12),LSM!$J$2:$J$370,"")</f>
        <v>C</v>
      </c>
      <c r="O12" s="178" cm="1">
        <f t="array" ref="O12">_xlfn.XLOOKUP(1,(LSM!$A$2:$A$370=O$4)*(LSM!$T$2:$T$370=O$5)*(LSM!$B$2:$B$370=$D12),LSM!$K$2:$K$370,"")</f>
        <v>1.1627906977</v>
      </c>
      <c r="P12" s="253" cm="1">
        <f t="array" ref="P12">_xlfn.XLOOKUP(1,(LSM!$A$2:$A$370=P$4)*(LSM!$T$2:$T$370=P$5)*(LSM!$B$2:$B$370=$D12),LSM!$N$2:$N$370,"")</f>
        <v>0</v>
      </c>
      <c r="Q12" s="179" cm="1">
        <f t="array" ref="Q12">_xlfn.XLOOKUP(1,(LSM!$A$2:$A$370=P$4)*(LSM!$T$2:$T$370=P$5)*(LSM!$B$2:$B$370=$D12),LSM!$O$2:$O$370,"")</f>
        <v>0</v>
      </c>
      <c r="R12" s="164" cm="1">
        <f t="array" ref="R12">_xlfn.XLOOKUP(1,(LSM!$A$2:$A$370=R$4)*(LSM!$T$2:$T$370=R$5)*(LSM!$B$2:$B$370=$D12),LSM!$P$2:$P$370,"")</f>
        <v>0</v>
      </c>
      <c r="S12" s="167" cm="1">
        <f t="array" ref="S12">_xlfn.XLOOKUP(1,(LSM!$A$2:$A$370=R$4)*(LSM!$T$2:$T$370=R$5)*(LSM!$B$2:$B$370=$D12),LSM!$Q$2:$Q$370,"")</f>
        <v>0</v>
      </c>
      <c r="T12" s="164" cm="1">
        <f t="array" ref="T12">_xlfn.XLOOKUP(1,(LSM!$A$2:$A$370=T$4)*(LSM!$T$2:$T$370=T$5)*(LSM!$B$2:$B$370=$D12),LSM!$R$2:$R$370,"")</f>
        <v>0</v>
      </c>
      <c r="U12" s="179" cm="1">
        <f t="array" ref="U12">_xlfn.XLOOKUP(1,(LSM!$A$2:$A$370=T$4)*(LSM!$T$2:$T$370=T$5)*(LSM!$B$2:$B$370=$D12),LSM!$S$2:$S$370,"")</f>
        <v>0</v>
      </c>
    </row>
    <row r="13" spans="1:21" x14ac:dyDescent="0.3">
      <c r="A13" s="31" t="str">
        <f t="shared" si="0"/>
        <v>Revere 116-P44</v>
      </c>
      <c r="B13" s="131" t="str">
        <f t="shared" si="1"/>
        <v>RR</v>
      </c>
      <c r="C13" s="131" t="str">
        <f t="shared" si="2"/>
        <v>VT2P</v>
      </c>
      <c r="D13" s="273" t="s">
        <v>295</v>
      </c>
      <c r="E13" s="176" cm="1">
        <f t="array" ref="E13">_xlfn.XLOOKUP(1,(LSM!$A$2:$A$370=E$4)*(LSM!$T$2:$T$370=E$5)*(LSM!$B$2:$B$370=$D13),LSM!$C$2:$C$370,"")</f>
        <v>172.6</v>
      </c>
      <c r="F13" s="177" t="str" cm="1">
        <f t="array" ref="F13">_xlfn.XLOOKUP(1,(LSM!$A$2:$A$370=E$4)*(LSM!$T$2:$T$370=E$5)*(LSM!$B$2:$B$370=$D13),LSM!$D$2:$D$370,"")</f>
        <v>A</v>
      </c>
      <c r="G13" s="163" cm="1">
        <f t="array" ref="G13">_xlfn.XLOOKUP(1,(LSM!$A$2:$A$370=G$4)*(LSM!$T$2:$T$370=G$5)*(LSM!$B$2:$B$370=$D13),LSM!$E$2:$E$370,"")</f>
        <v>12.613300000000001</v>
      </c>
      <c r="H13" s="177" t="str" cm="1">
        <f t="array" ref="H13">_xlfn.XLOOKUP(1,(LSM!$A$2:$A$370=G$4)*(LSM!$T$2:$T$370=G$5)*(LSM!$B$2:$B$370=$D13),LSM!$F$2:$F$370,"")</f>
        <v>A</v>
      </c>
      <c r="I13" s="57" cm="1">
        <f t="array" ref="I13">_xlfn.XLOOKUP(1,(LSM!$A$2:$A$370=I$4)*(LSM!$T$2:$T$370=I$5)*(LSM!$B$2:$B$370=$D13),LSM!$L$2:$L$370,"")</f>
        <v>0</v>
      </c>
      <c r="J13" s="56" cm="1">
        <f t="array" ref="J13">_xlfn.XLOOKUP(1,(LSM!$A$2:$A$370=I$4)*(LSM!$T$2:$T$370=I$5)*(LSM!$B$2:$B$370=$D13),LSM!$M$2:$M$370,"")</f>
        <v>0</v>
      </c>
      <c r="K13" s="176" cm="1">
        <f t="array" ref="K13">_xlfn.XLOOKUP(1,(LSM!$A$2:$A$370=K$4)*(LSM!$T$2:$T$370=K$5)*(LSM!$B$2:$B$370=$D13),LSM!$G$2:$G$370,"")</f>
        <v>110.67</v>
      </c>
      <c r="L13" s="177" t="str" cm="1">
        <f t="array" ref="L13">_xlfn.XLOOKUP(1,(LSM!$A$2:$A$370=K$4)*(LSM!$T$2:$T$370=K$5)*(LSM!$B$2:$B$370=$D13),LSM!$H$2:$H$370,"")</f>
        <v>B</v>
      </c>
      <c r="M13" s="176" cm="1">
        <f t="array" ref="M13">_xlfn.XLOOKUP(1,(LSM!$A$2:$A$370=M$4)*(LSM!$T$2:$T$370=M$5)*(LSM!$B$2:$B$370=$D13),LSM!$I$2:$I$370,"")</f>
        <v>44.444400000000002</v>
      </c>
      <c r="N13" s="56" t="str" cm="1">
        <f t="array" ref="N13">_xlfn.XLOOKUP(1,(LSM!$A$2:$A$370=M$4)*(LSM!$T$2:$T$370=M$5)*(LSM!$B$2:$B$370=$D13),LSM!$J$2:$J$370,"")</f>
        <v>BC</v>
      </c>
      <c r="O13" s="176" cm="1">
        <f t="array" ref="O13">_xlfn.XLOOKUP(1,(LSM!$A$2:$A$370=O$4)*(LSM!$T$2:$T$370=O$5)*(LSM!$B$2:$B$370=$D13),LSM!$K$2:$K$370,"")</f>
        <v>1.3333333332999999</v>
      </c>
      <c r="P13" s="252" cm="1">
        <f t="array" ref="P13">_xlfn.XLOOKUP(1,(LSM!$A$2:$A$370=P$4)*(LSM!$T$2:$T$370=P$5)*(LSM!$B$2:$B$370=$D13),LSM!$N$2:$N$370,"")</f>
        <v>0</v>
      </c>
      <c r="Q13" s="177" cm="1">
        <f t="array" ref="Q13">_xlfn.XLOOKUP(1,(LSM!$A$2:$A$370=P$4)*(LSM!$T$2:$T$370=P$5)*(LSM!$B$2:$B$370=$D13),LSM!$O$2:$O$370,"")</f>
        <v>0</v>
      </c>
      <c r="R13" s="163" cm="1">
        <f t="array" ref="R13">_xlfn.XLOOKUP(1,(LSM!$A$2:$A$370=R$4)*(LSM!$T$2:$T$370=R$5)*(LSM!$B$2:$B$370=$D13),LSM!$P$2:$P$370,"")</f>
        <v>0</v>
      </c>
      <c r="S13" s="56" cm="1">
        <f t="array" ref="S13">_xlfn.XLOOKUP(1,(LSM!$A$2:$A$370=R$4)*(LSM!$T$2:$T$370=R$5)*(LSM!$B$2:$B$370=$D13),LSM!$Q$2:$Q$370,"")</f>
        <v>0</v>
      </c>
      <c r="T13" s="163" cm="1">
        <f t="array" ref="T13">_xlfn.XLOOKUP(1,(LSM!$A$2:$A$370=T$4)*(LSM!$T$2:$T$370=T$5)*(LSM!$B$2:$B$370=$D13),LSM!$R$2:$R$370,"")</f>
        <v>0</v>
      </c>
      <c r="U13" s="177" cm="1">
        <f t="array" ref="U13">_xlfn.XLOOKUP(1,(LSM!$A$2:$A$370=T$4)*(LSM!$T$2:$T$370=T$5)*(LSM!$B$2:$B$370=$D13),LSM!$S$2:$S$370,"")</f>
        <v>0</v>
      </c>
    </row>
    <row r="14" spans="1:21" x14ac:dyDescent="0.3">
      <c r="A14" s="101" t="str">
        <f t="shared" si="0"/>
        <v>Dekalb DKC 114-99</v>
      </c>
      <c r="B14" s="132" t="str">
        <f t="shared" si="1"/>
        <v>RR</v>
      </c>
      <c r="C14" s="132" t="str">
        <f t="shared" si="2"/>
        <v>VT4P</v>
      </c>
      <c r="D14" s="273" t="s">
        <v>198</v>
      </c>
      <c r="E14" s="178" cm="1">
        <f t="array" ref="E14">_xlfn.XLOOKUP(1,(LSM!$A$2:$A$370=E$4)*(LSM!$T$2:$T$370=E$5)*(LSM!$B$2:$B$370=$D14),LSM!$C$2:$C$370,"")</f>
        <v>167.96</v>
      </c>
      <c r="F14" s="179" t="str" cm="1">
        <f t="array" ref="F14">_xlfn.XLOOKUP(1,(LSM!$A$2:$A$370=E$4)*(LSM!$T$2:$T$370=E$5)*(LSM!$B$2:$B$370=$D14),LSM!$D$2:$D$370,"")</f>
        <v>A</v>
      </c>
      <c r="G14" s="164" cm="1">
        <f t="array" ref="G14">_xlfn.XLOOKUP(1,(LSM!$A$2:$A$370=G$4)*(LSM!$T$2:$T$370=G$5)*(LSM!$B$2:$B$370=$D14),LSM!$E$2:$E$370,"")</f>
        <v>12.62</v>
      </c>
      <c r="H14" s="179" t="str" cm="1">
        <f t="array" ref="H14">_xlfn.XLOOKUP(1,(LSM!$A$2:$A$370=G$4)*(LSM!$T$2:$T$370=G$5)*(LSM!$B$2:$B$370=$D14),LSM!$F$2:$F$370,"")</f>
        <v>A</v>
      </c>
      <c r="I14" s="102" cm="1">
        <f t="array" ref="I14">_xlfn.XLOOKUP(1,(LSM!$A$2:$A$370=I$4)*(LSM!$T$2:$T$370=I$5)*(LSM!$B$2:$B$370=$D14),LSM!$L$2:$L$370,"")</f>
        <v>0</v>
      </c>
      <c r="J14" s="167" cm="1">
        <f t="array" ref="J14">_xlfn.XLOOKUP(1,(LSM!$A$2:$A$370=I$4)*(LSM!$T$2:$T$370=I$5)*(LSM!$B$2:$B$370=$D14),LSM!$M$2:$M$370,"")</f>
        <v>0</v>
      </c>
      <c r="K14" s="178" cm="1">
        <f t="array" ref="K14">_xlfn.XLOOKUP(1,(LSM!$A$2:$A$370=K$4)*(LSM!$T$2:$T$370=K$5)*(LSM!$B$2:$B$370=$D14),LSM!$G$2:$G$370,"")</f>
        <v>109</v>
      </c>
      <c r="L14" s="179" t="str" cm="1">
        <f t="array" ref="L14">_xlfn.XLOOKUP(1,(LSM!$A$2:$A$370=K$4)*(LSM!$T$2:$T$370=K$5)*(LSM!$B$2:$B$370=$D14),LSM!$H$2:$H$370,"")</f>
        <v>B</v>
      </c>
      <c r="M14" s="178" cm="1">
        <f t="array" ref="M14">_xlfn.XLOOKUP(1,(LSM!$A$2:$A$370=M$4)*(LSM!$T$2:$T$370=M$5)*(LSM!$B$2:$B$370=$D14),LSM!$I$2:$I$370,"")</f>
        <v>45.666699999999999</v>
      </c>
      <c r="N14" s="167" t="str" cm="1">
        <f t="array" ref="N14">_xlfn.XLOOKUP(1,(LSM!$A$2:$A$370=M$4)*(LSM!$T$2:$T$370=M$5)*(LSM!$B$2:$B$370=$D14),LSM!$J$2:$J$370,"")</f>
        <v>AB</v>
      </c>
      <c r="O14" s="178" cm="1">
        <f t="array" ref="O14">_xlfn.XLOOKUP(1,(LSM!$A$2:$A$370=O$4)*(LSM!$T$2:$T$370=O$5)*(LSM!$B$2:$B$370=$D14),LSM!$K$2:$K$370,"")</f>
        <v>1.3962765957000001</v>
      </c>
      <c r="P14" s="253" cm="1">
        <f t="array" ref="P14">_xlfn.XLOOKUP(1,(LSM!$A$2:$A$370=P$4)*(LSM!$T$2:$T$370=P$5)*(LSM!$B$2:$B$370=$D14),LSM!$N$2:$N$370,"")</f>
        <v>0</v>
      </c>
      <c r="Q14" s="179" cm="1">
        <f t="array" ref="Q14">_xlfn.XLOOKUP(1,(LSM!$A$2:$A$370=P$4)*(LSM!$T$2:$T$370=P$5)*(LSM!$B$2:$B$370=$D14),LSM!$O$2:$O$370,"")</f>
        <v>0</v>
      </c>
      <c r="R14" s="164" cm="1">
        <f t="array" ref="R14">_xlfn.XLOOKUP(1,(LSM!$A$2:$A$370=R$4)*(LSM!$T$2:$T$370=R$5)*(LSM!$B$2:$B$370=$D14),LSM!$P$2:$P$370,"")</f>
        <v>0</v>
      </c>
      <c r="S14" s="167" cm="1">
        <f t="array" ref="S14">_xlfn.XLOOKUP(1,(LSM!$A$2:$A$370=R$4)*(LSM!$T$2:$T$370=R$5)*(LSM!$B$2:$B$370=$D14),LSM!$Q$2:$Q$370,"")</f>
        <v>0</v>
      </c>
      <c r="T14" s="164" cm="1">
        <f t="array" ref="T14">_xlfn.XLOOKUP(1,(LSM!$A$2:$A$370=T$4)*(LSM!$T$2:$T$370=T$5)*(LSM!$B$2:$B$370=$D14),LSM!$R$2:$R$370,"")</f>
        <v>0</v>
      </c>
      <c r="U14" s="179" cm="1">
        <f t="array" ref="U14">_xlfn.XLOOKUP(1,(LSM!$A$2:$A$370=T$4)*(LSM!$T$2:$T$370=T$5)*(LSM!$B$2:$B$370=$D14),LSM!$S$2:$S$370,"")</f>
        <v>0</v>
      </c>
    </row>
    <row r="15" spans="1:21" x14ac:dyDescent="0.3">
      <c r="A15" s="42" t="s">
        <v>127</v>
      </c>
      <c r="B15" s="42"/>
      <c r="C15" s="42"/>
      <c r="D15" s="41"/>
      <c r="E15" s="180" cm="1">
        <f t="array" ref="E15">_xlfn.XLOOKUP(1,(ANOVA!$L$2:$L$160=E$4)*(ANOVA!$Q$2:$Q$401=E$5)*(ANOVA!$M$2:$M$401=E$3),ANOVA!$A$2:$A$401,"")</f>
        <v>189.42</v>
      </c>
      <c r="F15" s="181"/>
      <c r="G15" s="194" cm="1">
        <f t="array" ref="G15">_xlfn.XLOOKUP(1,(ANOVA!$L$2:$L$160=G$4)*(ANOVA!$Q$2:$Q$401=G$5)*(ANOVA!$M$2:$M$401=G$3),ANOVA!$A$2:$A$401,"")</f>
        <v>12.180400000000001</v>
      </c>
      <c r="H15" s="181"/>
      <c r="I15" s="72" t="str" cm="1">
        <f t="array" ref="I15">_xlfn.XLOOKUP(1,(ANOVA!$L$2:$L$160=I$4)*(ANOVA!$Q$2:$Q$401=I$5)*(ANOVA!$M$2:$M$401=I$3),ANOVA!$A$2:$A$401,"")</f>
        <v/>
      </c>
      <c r="J15" s="62"/>
      <c r="K15" s="180" cm="1">
        <f t="array" ref="K15">_xlfn.XLOOKUP(1,(ANOVA!$L$2:$L$160=K$4)*(ANOVA!$Q$2:$Q$401=K$5)*(ANOVA!$M$2:$M$401=K$3),ANOVA!$A$2:$A$401,"")</f>
        <v>109.74</v>
      </c>
      <c r="L15" s="181"/>
      <c r="M15" s="72" cm="1">
        <f t="array" ref="M15">_xlfn.XLOOKUP(1,(ANOVA!$L$2:$L$160=M$4)*(ANOVA!$Q$2:$Q$401=M$5)*(ANOVA!$M$2:$M$401=M$3),ANOVA!$A$2:$A$401,"")</f>
        <v>43.913600000000002</v>
      </c>
      <c r="N15" s="62"/>
      <c r="O15" s="278" cm="1">
        <f t="array" ref="O15">_xlfn.XLOOKUP(1,(ANOVA!$L$2:$L$160=O$4)*(ANOVA!$Q$2:$Q$401=O$5)*(ANOVA!$M$2:$M$401=O$3),ANOVA!$A$2:$A$401,"")</f>
        <v>1.1658999999999999</v>
      </c>
      <c r="P15" s="77" t="str" cm="1">
        <f t="array" ref="P15">_xlfn.XLOOKUP(1,(ANOVA!$L$2:$L$160=P$4)*(ANOVA!$Q$2:$Q$401=P$5)*(ANOVA!$M$2:$M$401=P$3),ANOVA!$A$2:$A$401,"")</f>
        <v/>
      </c>
      <c r="Q15" s="181"/>
      <c r="R15" s="77" t="str" cm="1">
        <f t="array" ref="R15">_xlfn.XLOOKUP(1,(ANOVA!$L$2:$L$160=R$4)*(ANOVA!$Q$2:$Q$401=R$5)*(ANOVA!$M$2:$M$401=R$3),ANOVA!$A$2:$A$401,"")</f>
        <v/>
      </c>
      <c r="S15" s="62"/>
      <c r="T15" s="194" t="str" cm="1">
        <f t="array" ref="T15">_xlfn.XLOOKUP(1,(ANOVA!$L$2:$L$160=T$4)*(ANOVA!$Q$2:$Q$401=T$5)*(ANOVA!$M$2:$M$401=T$3),ANOVA!$A$2:$A$401,"")</f>
        <v/>
      </c>
      <c r="U15" s="181"/>
    </row>
    <row r="16" spans="1:21" x14ac:dyDescent="0.3">
      <c r="A16" s="33" t="s">
        <v>128</v>
      </c>
      <c r="B16" s="33"/>
      <c r="C16" s="33"/>
      <c r="D16" s="35"/>
      <c r="E16" s="182" cm="1">
        <f t="array" ref="E16">_xlfn.XLOOKUP(1,(ANOVA!$L$2:$L$160=E$4)*(ANOVA!$Q$2:$Q$401=E$5)*(ANOVA!$M$2:$M$401=E$3),ANOVA!$B$2:$B$401,"")</f>
        <v>15.444599999999999</v>
      </c>
      <c r="F16" s="183"/>
      <c r="G16" s="195" cm="1">
        <f t="array" ref="G16">_xlfn.XLOOKUP(1,(ANOVA!$L$2:$L$160=G$4)*(ANOVA!$Q$2:$Q$401=G$5)*(ANOVA!$M$2:$M$401=G$3),ANOVA!$B$2:$B$401,"")</f>
        <v>0.1336</v>
      </c>
      <c r="H16" s="183"/>
      <c r="I16" s="168" t="str" cm="1">
        <f t="array" ref="I16">_xlfn.XLOOKUP(1,(ANOVA!$L$2:$L$160=I$4)*(ANOVA!$Q$2:$Q$401=I$5)*(ANOVA!$M$2:$M$401=I$3),ANOVA!$B$2:$B$401,"")</f>
        <v/>
      </c>
      <c r="J16" s="169"/>
      <c r="K16" s="182" cm="1">
        <f t="array" ref="K16">_xlfn.XLOOKUP(1,(ANOVA!$L$2:$L$160=K$4)*(ANOVA!$Q$2:$Q$401=K$5)*(ANOVA!$M$2:$M$401=K$3),ANOVA!$B$2:$B$401,"")</f>
        <v>2.3256999999999999</v>
      </c>
      <c r="L16" s="183"/>
      <c r="M16" s="168" cm="1">
        <f t="array" ref="M16">_xlfn.XLOOKUP(1,(ANOVA!$L$2:$L$160=M$4)*(ANOVA!$Q$2:$Q$401=M$5)*(ANOVA!$M$2:$M$401=M$3),ANOVA!$B$2:$B$401,"")</f>
        <v>1.4810000000000001</v>
      </c>
      <c r="N16" s="169"/>
      <c r="O16" s="279" cm="1">
        <f t="array" ref="O16">_xlfn.XLOOKUP(1,(ANOVA!$L$2:$L$160=O$4)*(ANOVA!$Q$2:$Q$401=O$5)*(ANOVA!$M$2:$M$401=O$3),ANOVA!$B$2:$B$401,"")</f>
        <v>0.84770000000000001</v>
      </c>
      <c r="P16" s="170" t="str" cm="1">
        <f t="array" ref="P16">_xlfn.XLOOKUP(1,(ANOVA!$L$2:$L$160=P$4)*(ANOVA!$Q$2:$Q$401=P$5)*(ANOVA!$M$2:$M$401=P$3),ANOVA!$B$2:$B$401,"")</f>
        <v/>
      </c>
      <c r="Q16" s="183"/>
      <c r="R16" s="170" t="str" cm="1">
        <f t="array" ref="R16">_xlfn.XLOOKUP(1,(ANOVA!$L$2:$L$160=R$4)*(ANOVA!$Q$2:$Q$401=R$5)*(ANOVA!$M$2:$M$401=R$3),ANOVA!$B$2:$B$401,"")</f>
        <v/>
      </c>
      <c r="S16" s="169"/>
      <c r="T16" s="195" t="str" cm="1">
        <f t="array" ref="T16">_xlfn.XLOOKUP(1,(ANOVA!$L$2:$L$160=T$4)*(ANOVA!$Q$2:$Q$401=T$5)*(ANOVA!$M$2:$M$401=T$3),ANOVA!$B$2:$B$401,"")</f>
        <v/>
      </c>
      <c r="U16" s="183"/>
    </row>
    <row r="17" spans="1:21" ht="15" x14ac:dyDescent="0.45">
      <c r="A17" s="34" t="s">
        <v>129</v>
      </c>
      <c r="B17" s="134"/>
      <c r="C17" s="134"/>
      <c r="D17" s="22"/>
      <c r="E17" s="184" t="str" cm="1">
        <f t="array" ref="E17">_xlfn.XLOOKUP(1,(ANOVA!$L$2:$L$160=E$4)*(ANOVA!$Q$2:$Q$401=E$5)*(ANOVA!$M$2:$M$401=E$3),ANOVA!$C$2:$C$401,"")</f>
        <v>N.S.</v>
      </c>
      <c r="F17" s="185"/>
      <c r="G17" s="196" cm="1">
        <f t="array" ref="G17">_xlfn.XLOOKUP(1,(ANOVA!$L$2:$L$160=G$4)*(ANOVA!$Q$2:$Q$401=G$5)*(ANOVA!$M$2:$M$401=G$3),ANOVA!$C$2:$C$401,"")</f>
        <v>0.4</v>
      </c>
      <c r="H17" s="185"/>
      <c r="I17" s="171" t="str" cm="1">
        <f t="array" ref="I17">_xlfn.XLOOKUP(1,(ANOVA!$L$2:$L$160=I$4)*(ANOVA!$Q$2:$Q$401=I$5)*(ANOVA!$M$2:$M$401=I$3),ANOVA!$C$2:$C$401,"")</f>
        <v/>
      </c>
      <c r="J17" s="172"/>
      <c r="K17" s="184" cm="1">
        <f t="array" ref="K17">_xlfn.XLOOKUP(1,(ANOVA!$L$2:$L$160=K$4)*(ANOVA!$Q$2:$Q$401=K$5)*(ANOVA!$M$2:$M$401=K$3),ANOVA!$C$2:$C$401,"")</f>
        <v>5.77</v>
      </c>
      <c r="L17" s="185"/>
      <c r="M17" s="171" cm="1">
        <f t="array" ref="M17">_xlfn.XLOOKUP(1,(ANOVA!$L$2:$L$160=M$4)*(ANOVA!$Q$2:$Q$401=M$5)*(ANOVA!$M$2:$M$401=M$3),ANOVA!$C$2:$C$401,"")</f>
        <v>4.07</v>
      </c>
      <c r="N17" s="172"/>
      <c r="O17" s="280" cm="1">
        <f t="array" ref="O17">_xlfn.XLOOKUP(1,(ANOVA!$L$2:$L$160=O$4)*(ANOVA!$Q$2:$Q$401=O$5)*(ANOVA!$M$2:$M$401=O$3),ANOVA!$C$2:$C$401,"")</f>
        <v>0</v>
      </c>
      <c r="P17" s="173" t="str" cm="1">
        <f t="array" ref="P17">_xlfn.XLOOKUP(1,(ANOVA!$L$2:$L$160=P$4)*(ANOVA!$Q$2:$Q$401=P$5)*(ANOVA!$M$2:$M$401=P$3),ANOVA!$C$2:$C$401,"")</f>
        <v/>
      </c>
      <c r="Q17" s="185"/>
      <c r="R17" s="173" t="str" cm="1">
        <f t="array" ref="R17">_xlfn.XLOOKUP(1,(ANOVA!$L$2:$L$160=R$4)*(ANOVA!$Q$2:$Q$401=R$5)*(ANOVA!$M$2:$M$401=R$3),ANOVA!$C$2:$C$401,"")</f>
        <v/>
      </c>
      <c r="S17" s="172"/>
      <c r="T17" s="196" t="str" cm="1">
        <f t="array" ref="T17">_xlfn.XLOOKUP(1,(ANOVA!$L$2:$L$160=T$4)*(ANOVA!$Q$2:$Q$401=T$5)*(ANOVA!$M$2:$M$401=T$3),ANOVA!$C$2:$C$401,"")</f>
        <v/>
      </c>
      <c r="U17" s="185"/>
    </row>
    <row r="18" spans="1:21" ht="12.9" thickBot="1" x14ac:dyDescent="0.35">
      <c r="A18" s="245" t="s">
        <v>130</v>
      </c>
      <c r="B18" s="246"/>
      <c r="C18" s="246"/>
      <c r="D18" s="247"/>
      <c r="E18" s="242" cm="1">
        <f t="array" ref="E18">_xlfn.XLOOKUP(1,(ANOVA!$L$2:$L$160=E$4)*(ANOVA!$Q$2:$Q$401=E$5)*(ANOVA!$M$2:$M$401=E$3),ANOVA!$D$2:$D$401,"")</f>
        <v>14.122372</v>
      </c>
      <c r="F18" s="248"/>
      <c r="G18" s="242" cm="1">
        <f t="array" ref="G18">_xlfn.XLOOKUP(1,(ANOVA!$L$2:$L$160=G$4)*(ANOVA!$Q$2:$Q$401=G$5)*(ANOVA!$M$2:$M$401=G$3),ANOVA!$D$2:$D$401,"")</f>
        <v>1.9002110109999999</v>
      </c>
      <c r="H18" s="248"/>
      <c r="I18" s="249" t="str" cm="1">
        <f t="array" ref="I18">_xlfn.XLOOKUP(1,(ANOVA!$L$2:$L$160=I$4)*(ANOVA!$Q$2:$Q$401=I$5)*(ANOVA!$M$2:$M$401=I$3),ANOVA!$D$2:$D$401,"")</f>
        <v/>
      </c>
      <c r="J18" s="243"/>
      <c r="K18" s="242" cm="1">
        <f t="array" ref="K18">_xlfn.XLOOKUP(1,(ANOVA!$L$2:$L$160=K$4)*(ANOVA!$Q$2:$Q$401=K$5)*(ANOVA!$M$2:$M$401=K$3),ANOVA!$D$2:$D$401,"")</f>
        <v>3.0359851286000001</v>
      </c>
      <c r="L18" s="248"/>
      <c r="M18" s="249" cm="1">
        <f t="array" ref="M18">_xlfn.XLOOKUP(1,(ANOVA!$L$2:$L$160=M$4)*(ANOVA!$Q$2:$Q$401=M$5)*(ANOVA!$M$2:$M$401=M$3),ANOVA!$D$2:$D$401,"")</f>
        <v>5.3499889421000004</v>
      </c>
      <c r="N18" s="243"/>
      <c r="O18" s="281" cm="1">
        <f t="array" ref="O18">_xlfn.XLOOKUP(1,(ANOVA!$L$2:$L$160=O$4)*(ANOVA!$Q$2:$Q$401=O$5)*(ANOVA!$M$2:$M$401=O$3),ANOVA!$D$2:$D$401,"")</f>
        <v>0</v>
      </c>
      <c r="P18" s="173" t="str" cm="1">
        <f t="array" ref="P18">_xlfn.XLOOKUP(1,(ANOVA!$L$2:$L$160=P$4)*(ANOVA!$Q$2:$Q$401=P$5)*(ANOVA!$M$2:$M$401=P$3),ANOVA!$D$2:$D$401,"")</f>
        <v/>
      </c>
      <c r="Q18" s="185"/>
      <c r="R18" s="173" t="str" cm="1">
        <f t="array" ref="R18">_xlfn.XLOOKUP(1,(ANOVA!$L$2:$L$160=R$4)*(ANOVA!$Q$2:$Q$401=R$5)*(ANOVA!$M$2:$M$401=R$3),ANOVA!$D$2:$D$401,"")</f>
        <v/>
      </c>
      <c r="S18" s="172"/>
      <c r="T18" s="196" t="str" cm="1">
        <f t="array" ref="T18">_xlfn.XLOOKUP(1,(ANOVA!$L$2:$L$160=T$4)*(ANOVA!$Q$2:$Q$401=T$5)*(ANOVA!$M$2:$M$401=T$3),ANOVA!$D$2:$D$401,"")</f>
        <v/>
      </c>
      <c r="U18" s="185"/>
    </row>
    <row r="19" spans="1:21" x14ac:dyDescent="0.3">
      <c r="A19" s="6"/>
      <c r="B19" s="7"/>
      <c r="C19" s="7"/>
      <c r="D19" s="6"/>
      <c r="E19" s="68"/>
      <c r="F19" s="58"/>
      <c r="G19" s="73"/>
      <c r="H19" s="63"/>
      <c r="I19" s="74"/>
      <c r="J19" s="40"/>
      <c r="M19" s="78"/>
      <c r="N19" s="66"/>
      <c r="O19" s="10"/>
      <c r="P19" s="74"/>
      <c r="Q19" s="40"/>
      <c r="R19" s="74"/>
      <c r="S19" s="40"/>
      <c r="T19" s="74"/>
      <c r="U19" s="40"/>
    </row>
    <row r="20" spans="1:21" x14ac:dyDescent="0.3">
      <c r="A20" s="9"/>
      <c r="B20" s="7"/>
      <c r="C20" s="7"/>
      <c r="D20" s="6"/>
      <c r="E20" s="38"/>
      <c r="F20" s="39"/>
      <c r="I20" s="74"/>
      <c r="J20" s="40"/>
      <c r="K20" s="78"/>
      <c r="L20" s="66"/>
      <c r="M20" s="74"/>
      <c r="N20" s="40"/>
      <c r="O20" s="3"/>
      <c r="P20" s="74"/>
      <c r="Q20" s="40"/>
      <c r="R20" s="74"/>
      <c r="S20" s="40"/>
      <c r="T20" s="74"/>
      <c r="U20" s="40"/>
    </row>
    <row r="21" spans="1:21" ht="12.75" customHeight="1" x14ac:dyDescent="0.3">
      <c r="A21" s="9"/>
      <c r="B21" s="7"/>
      <c r="C21" s="7"/>
      <c r="D21" s="6"/>
      <c r="E21" s="38"/>
      <c r="F21" s="39"/>
      <c r="I21" s="74"/>
      <c r="J21" s="40"/>
      <c r="K21" s="79"/>
      <c r="L21" s="7"/>
      <c r="M21" s="74"/>
      <c r="N21" s="40"/>
      <c r="O21" s="3"/>
      <c r="P21" s="74"/>
      <c r="Q21" s="40"/>
      <c r="R21" s="74"/>
      <c r="S21" s="40"/>
      <c r="T21" s="74"/>
      <c r="U21" s="40"/>
    </row>
    <row r="22" spans="1:21" ht="12.75" customHeight="1" x14ac:dyDescent="0.3">
      <c r="A22" s="9"/>
      <c r="B22" s="7"/>
      <c r="C22" s="7"/>
      <c r="D22" s="6"/>
      <c r="E22" s="38"/>
      <c r="F22" s="39"/>
      <c r="I22" s="74"/>
      <c r="J22" s="40"/>
      <c r="M22" s="74"/>
      <c r="N22" s="40"/>
      <c r="O22" s="3"/>
      <c r="P22" s="74"/>
      <c r="Q22" s="40"/>
      <c r="R22" s="74"/>
      <c r="S22" s="40"/>
      <c r="T22" s="74"/>
      <c r="U22" s="40"/>
    </row>
    <row r="23" spans="1:21" ht="12.75" customHeight="1" x14ac:dyDescent="0.3">
      <c r="A23" s="9"/>
      <c r="B23" s="7"/>
      <c r="C23" s="7"/>
      <c r="D23" s="6"/>
      <c r="E23" s="38"/>
      <c r="F23" s="39"/>
      <c r="I23" s="74"/>
      <c r="J23" s="40"/>
      <c r="M23" s="74"/>
      <c r="N23" s="40"/>
      <c r="O23" s="3"/>
      <c r="P23" s="74"/>
      <c r="Q23" s="40"/>
      <c r="R23" s="74"/>
      <c r="S23" s="40"/>
      <c r="T23" s="74"/>
      <c r="U23" s="40"/>
    </row>
    <row r="24" spans="1:21" ht="12.75" customHeight="1" x14ac:dyDescent="0.3">
      <c r="A24" s="9"/>
      <c r="B24" s="7"/>
      <c r="C24" s="7"/>
      <c r="D24" s="6"/>
      <c r="E24" s="38"/>
      <c r="F24" s="39"/>
      <c r="I24" s="74"/>
      <c r="J24" s="40"/>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x14ac:dyDescent="0.3">
      <c r="A26" s="9"/>
      <c r="B26" s="7"/>
      <c r="C26" s="7"/>
      <c r="D26" s="6"/>
      <c r="E26" s="38"/>
      <c r="F26" s="39"/>
      <c r="I26" s="74"/>
      <c r="J26" s="40"/>
      <c r="M26" s="74"/>
      <c r="N26" s="40"/>
      <c r="O26" s="3"/>
      <c r="P26" s="74"/>
      <c r="Q26" s="40"/>
      <c r="R26" s="74"/>
      <c r="S26" s="40"/>
      <c r="T26" s="74"/>
      <c r="U26" s="40"/>
    </row>
    <row r="27" spans="1:21" s="1" customFormat="1" x14ac:dyDescent="0.3">
      <c r="A27" s="8"/>
      <c r="B27" s="7"/>
      <c r="C27" s="7"/>
      <c r="D27" s="6"/>
      <c r="E27" s="69"/>
      <c r="F27" s="59"/>
      <c r="H27" s="64"/>
      <c r="I27" s="74"/>
      <c r="J27" s="40"/>
      <c r="K27" s="75"/>
      <c r="L27" s="64"/>
      <c r="M27" s="75"/>
      <c r="N27" s="64"/>
      <c r="O27" s="3"/>
      <c r="P27" s="74"/>
      <c r="Q27" s="40"/>
      <c r="R27" s="74"/>
      <c r="S27" s="40"/>
      <c r="T27" s="74"/>
      <c r="U27" s="40"/>
    </row>
    <row r="28" spans="1:21" s="1" customFormat="1" x14ac:dyDescent="0.3">
      <c r="A28" s="9"/>
      <c r="B28" s="7"/>
      <c r="C28" s="7"/>
      <c r="D28" s="6"/>
      <c r="E28" s="38"/>
      <c r="F28" s="39"/>
      <c r="G28" s="75"/>
      <c r="H28" s="40"/>
      <c r="I28" s="71"/>
      <c r="J28" s="11"/>
      <c r="K28" s="74"/>
      <c r="L28" s="40"/>
      <c r="M28" s="74"/>
      <c r="N28" s="40"/>
      <c r="O28" s="3"/>
      <c r="P28" s="71"/>
      <c r="Q28" s="11"/>
      <c r="R28" s="71"/>
      <c r="S28" s="11"/>
      <c r="T28" s="71"/>
      <c r="U28" s="11"/>
    </row>
    <row r="29" spans="1:21" s="1" customFormat="1" ht="14.15" x14ac:dyDescent="0.3">
      <c r="A29" s="4"/>
      <c r="B29" s="7"/>
      <c r="C29" s="7"/>
      <c r="D29" s="6"/>
      <c r="E29" s="70"/>
      <c r="F29" s="60"/>
      <c r="G29" s="76"/>
      <c r="H29" s="65"/>
      <c r="I29" s="71"/>
      <c r="J29" s="11"/>
      <c r="K29" s="76"/>
      <c r="L29" s="65"/>
      <c r="M29" s="80"/>
      <c r="N29" s="67"/>
      <c r="O29" s="2"/>
      <c r="P29" s="71"/>
      <c r="Q29" s="11"/>
      <c r="R29" s="71"/>
      <c r="S29" s="11"/>
      <c r="T29" s="71"/>
      <c r="U29" s="11"/>
    </row>
    <row r="30" spans="1:21" s="1" customFormat="1" x14ac:dyDescent="0.3">
      <c r="A30"/>
      <c r="B30" s="46"/>
      <c r="C30" s="46"/>
      <c r="D30" s="13"/>
      <c r="E30" s="71"/>
      <c r="F30" s="11"/>
      <c r="G30" s="74"/>
      <c r="H30" s="40"/>
      <c r="I30" s="71"/>
      <c r="J30" s="11"/>
      <c r="K30" s="74"/>
      <c r="L30" s="40"/>
      <c r="M30" s="80"/>
      <c r="N30" s="67"/>
      <c r="O30" s="2"/>
      <c r="P30" s="71"/>
      <c r="Q30" s="11"/>
      <c r="R30" s="71"/>
      <c r="S30" s="11"/>
      <c r="T30" s="71"/>
      <c r="U30" s="11"/>
    </row>
    <row r="31" spans="1:21" s="1" customFormat="1" x14ac:dyDescent="0.3">
      <c r="A31"/>
      <c r="B31" s="40"/>
      <c r="C31" s="40"/>
      <c r="E31" s="71"/>
      <c r="F31" s="11"/>
      <c r="G31" s="74"/>
      <c r="H31" s="40"/>
      <c r="I31" s="71"/>
      <c r="J31" s="11"/>
      <c r="K31" s="74"/>
      <c r="L31" s="40"/>
      <c r="M31" s="80"/>
      <c r="N31" s="67"/>
      <c r="O31" s="2"/>
      <c r="P31" s="71"/>
      <c r="Q31" s="11"/>
      <c r="R31" s="71"/>
      <c r="S31" s="11"/>
      <c r="T31" s="71"/>
      <c r="U31" s="11"/>
    </row>
    <row r="32" spans="1:21" s="1" customFormat="1" x14ac:dyDescent="0.3">
      <c r="A32"/>
      <c r="B32" s="40"/>
      <c r="C32" s="40"/>
      <c r="E32" s="71"/>
      <c r="F32" s="11"/>
      <c r="G32" s="74"/>
      <c r="H32" s="40"/>
      <c r="I32" s="71"/>
      <c r="J32" s="11"/>
      <c r="K32" s="74"/>
      <c r="L32" s="40"/>
      <c r="M32" s="80"/>
      <c r="N32" s="67"/>
      <c r="O32" s="2"/>
      <c r="P32" s="71"/>
      <c r="Q32" s="11"/>
      <c r="R32" s="71"/>
      <c r="S32" s="11"/>
      <c r="T32" s="71"/>
      <c r="U32" s="11"/>
    </row>
    <row r="33" spans="1:21" s="1" customFormat="1" x14ac:dyDescent="0.3">
      <c r="A33"/>
      <c r="B33" s="40"/>
      <c r="C33" s="40"/>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165" t="s">
        <v>19</v>
      </c>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sheetData>
  <sortState xmlns:xlrd2="http://schemas.microsoft.com/office/spreadsheetml/2017/richdata2" ref="A6:U14">
    <sortCondition descending="1" ref="E6:E14"/>
  </sortState>
  <mergeCells count="9">
    <mergeCell ref="A1:U1"/>
    <mergeCell ref="E2:F2"/>
    <mergeCell ref="G2:H2"/>
    <mergeCell ref="I2:J2"/>
    <mergeCell ref="K2:L2"/>
    <mergeCell ref="M2:N2"/>
    <mergeCell ref="P2:Q2"/>
    <mergeCell ref="R2:S2"/>
    <mergeCell ref="T2:U2"/>
  </mergeCells>
  <conditionalFormatting sqref="A6:D14">
    <cfRule type="expression" dxfId="319" priority="9">
      <formula>MOD(ROW(),2)=0</formula>
    </cfRule>
  </conditionalFormatting>
  <conditionalFormatting sqref="E6:E14">
    <cfRule type="aboveAverage" dxfId="318" priority="2247" stopIfTrue="1"/>
    <cfRule type="top10" dxfId="317" priority="30" stopIfTrue="1" percent="1" rank="25"/>
  </conditionalFormatting>
  <conditionalFormatting sqref="E6:U14">
    <cfRule type="expression" dxfId="316" priority="2248">
      <formula>MOD(ROW(),2)=0</formula>
    </cfRule>
  </conditionalFormatting>
  <conditionalFormatting sqref="F6:F14 H6:H14 J6:J14 L6:L14 N6:N14 Q6:Q14 S6:S14 U6:U14">
    <cfRule type="containsText" priority="16" stopIfTrue="1" operator="containsText" text="AA">
      <formula>NOT(ISERROR(SEARCH("AA",F6)))</formula>
    </cfRule>
    <cfRule type="containsText" dxfId="315" priority="17" stopIfTrue="1" operator="containsText" text="A">
      <formula>NOT(ISERROR(SEARCH("A",F6)))</formula>
    </cfRule>
  </conditionalFormatting>
  <conditionalFormatting sqref="G6:G14">
    <cfRule type="top10" dxfId="314" priority="1" stopIfTrue="1" percent="1" rank="25"/>
    <cfRule type="aboveAverage" dxfId="313" priority="2" stopIfTrue="1"/>
    <cfRule type="top10" dxfId="312" priority="2249" percent="1" rank="25"/>
    <cfRule type="aboveAverage" dxfId="311" priority="2250" stopIfTrue="1"/>
  </conditionalFormatting>
  <conditionalFormatting sqref="I6:I14">
    <cfRule type="top10" dxfId="310" priority="2251" percent="1" rank="25"/>
    <cfRule type="aboveAverage" dxfId="309" priority="2252" stopIfTrue="1"/>
  </conditionalFormatting>
  <conditionalFormatting sqref="K6:K14">
    <cfRule type="top10" dxfId="308" priority="3" stopIfTrue="1" percent="1" rank="25"/>
    <cfRule type="aboveAverage" dxfId="307" priority="4" stopIfTrue="1"/>
    <cfRule type="top10" dxfId="306" priority="2253" percent="1" rank="25"/>
    <cfRule type="aboveAverage" dxfId="305" priority="2254" stopIfTrue="1"/>
  </conditionalFormatting>
  <conditionalFormatting sqref="M6:M14">
    <cfRule type="top10" dxfId="304" priority="5" stopIfTrue="1" percent="1" rank="25"/>
    <cfRule type="aboveAverage" dxfId="303" priority="6" stopIfTrue="1"/>
    <cfRule type="top10" dxfId="302" priority="2255" percent="1" rank="25"/>
    <cfRule type="aboveAverage" dxfId="301" priority="2256" stopIfTrue="1"/>
  </conditionalFormatting>
  <conditionalFormatting sqref="O6:O14">
    <cfRule type="top10" dxfId="300" priority="7" stopIfTrue="1" percent="1" rank="25"/>
    <cfRule type="aboveAverage" dxfId="299" priority="8" stopIfTrue="1"/>
    <cfRule type="top10" dxfId="298" priority="2257" stopIfTrue="1" percent="1" rank="25"/>
    <cfRule type="aboveAverage" dxfId="297" priority="2258" stopIfTrue="1"/>
  </conditionalFormatting>
  <conditionalFormatting sqref="P6:P14">
    <cfRule type="top10" dxfId="296" priority="2259" stopIfTrue="1" percent="1" rank="25"/>
    <cfRule type="aboveAverage" dxfId="295" priority="2260" stopIfTrue="1"/>
    <cfRule type="top10" dxfId="294" priority="2261" percent="1" rank="25"/>
    <cfRule type="aboveAverage" dxfId="293" priority="2262" stopIfTrue="1"/>
  </conditionalFormatting>
  <conditionalFormatting sqref="R6:R14">
    <cfRule type="top10" dxfId="292" priority="2263" stopIfTrue="1" percent="1" rank="25"/>
    <cfRule type="aboveAverage" dxfId="291" priority="2264" stopIfTrue="1"/>
    <cfRule type="top10" dxfId="290" priority="2265" percent="1" rank="25"/>
    <cfRule type="aboveAverage" dxfId="289" priority="2266" stopIfTrue="1"/>
  </conditionalFormatting>
  <conditionalFormatting sqref="T6:T14">
    <cfRule type="top10" dxfId="288" priority="2267" stopIfTrue="1" percent="1" rank="25"/>
    <cfRule type="aboveAverage" dxfId="287" priority="2268" stopIfTrue="1"/>
    <cfRule type="top10" dxfId="286" priority="2269" percent="1" rank="25"/>
    <cfRule type="aboveAverage" dxfId="285" priority="2270" stopIfTrue="1"/>
  </conditionalFormatting>
  <pageMargins left="0.5" right="0.5" top="0.5" bottom="0.5" header="0.3" footer="0.3"/>
  <pageSetup paperSize="5" scale="89"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429B8-58ED-4264-9655-99C84297C821}">
  <sheetPr>
    <tabColor theme="6" tint="0.59999389629810485"/>
    <pageSetUpPr fitToPage="1"/>
  </sheetPr>
  <dimension ref="A1:U37"/>
  <sheetViews>
    <sheetView zoomScaleNormal="100" workbookViewId="0">
      <selection activeCell="H31" sqref="H31"/>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hidden="1" customWidth="1"/>
    <col min="10" max="10" width="5.07421875" style="11" hidden="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363</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254" t="s">
        <v>61</v>
      </c>
      <c r="P2" s="297" t="s">
        <v>46</v>
      </c>
      <c r="Q2" s="296"/>
      <c r="R2" s="297" t="s">
        <v>47</v>
      </c>
      <c r="S2" s="297"/>
      <c r="T2" s="295" t="s">
        <v>48</v>
      </c>
      <c r="U2" s="296"/>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31" t="s">
        <v>227</v>
      </c>
      <c r="Q3" s="230"/>
      <c r="R3" s="231" t="s">
        <v>228</v>
      </c>
      <c r="S3" s="231"/>
      <c r="T3" s="229" t="s">
        <v>229</v>
      </c>
      <c r="U3" s="230"/>
    </row>
    <row r="4" spans="1:21" ht="12.55" hidden="1" customHeight="1" x14ac:dyDescent="0.3">
      <c r="A4" s="223"/>
      <c r="B4" s="224"/>
      <c r="C4" s="34"/>
      <c r="D4" s="225"/>
      <c r="E4" s="226" t="s">
        <v>195</v>
      </c>
      <c r="F4" s="227"/>
      <c r="G4" s="226" t="s">
        <v>195</v>
      </c>
      <c r="H4" s="227"/>
      <c r="I4" s="226" t="s">
        <v>195</v>
      </c>
      <c r="J4" s="228"/>
      <c r="K4" s="226" t="s">
        <v>195</v>
      </c>
      <c r="L4" s="227"/>
      <c r="M4" s="226" t="s">
        <v>195</v>
      </c>
      <c r="N4" s="228"/>
      <c r="O4" s="226" t="s">
        <v>195</v>
      </c>
      <c r="P4" s="228" t="s">
        <v>100</v>
      </c>
      <c r="Q4" s="230"/>
      <c r="R4" s="226" t="s">
        <v>100</v>
      </c>
      <c r="S4" s="231"/>
      <c r="T4" s="226" t="s">
        <v>100</v>
      </c>
      <c r="U4" s="230"/>
    </row>
    <row r="5" spans="1:21" ht="12.55" hidden="1" customHeight="1" x14ac:dyDescent="0.3">
      <c r="A5" s="223"/>
      <c r="B5" s="224"/>
      <c r="C5" s="34"/>
      <c r="D5" s="225"/>
      <c r="E5" s="226" t="s">
        <v>234</v>
      </c>
      <c r="F5" s="227"/>
      <c r="G5" s="226" t="s">
        <v>234</v>
      </c>
      <c r="H5" s="227"/>
      <c r="I5" s="226" t="s">
        <v>234</v>
      </c>
      <c r="J5" s="228"/>
      <c r="K5" s="226" t="s">
        <v>234</v>
      </c>
      <c r="L5" s="227"/>
      <c r="M5" s="226" t="s">
        <v>234</v>
      </c>
      <c r="N5" s="228"/>
      <c r="O5" s="226" t="s">
        <v>234</v>
      </c>
      <c r="P5" s="228" t="s">
        <v>234</v>
      </c>
      <c r="Q5" s="230"/>
      <c r="R5" s="226" t="s">
        <v>234</v>
      </c>
      <c r="S5" s="231"/>
      <c r="T5" s="226" t="s">
        <v>234</v>
      </c>
      <c r="U5" s="230"/>
    </row>
    <row r="6" spans="1:21" ht="12.55" customHeight="1" x14ac:dyDescent="0.3">
      <c r="A6" s="50" t="str">
        <f t="shared" ref="A6:A16" si="0">VLOOKUP(D6,VL_2020,2,FALSE)</f>
        <v>Innvictis A1993T</v>
      </c>
      <c r="B6" s="130" t="str">
        <f t="shared" ref="B6:B16" si="1">VLOOKUP(D6,VL_2020,3,FALSE)</f>
        <v>RR</v>
      </c>
      <c r="C6" s="130" t="str">
        <f t="shared" ref="C6:C16" si="2">VLOOKUP(D6,VL_2020,4,FALSE)</f>
        <v>TRE</v>
      </c>
      <c r="D6" s="273" t="s">
        <v>134</v>
      </c>
      <c r="E6" s="199" cm="1">
        <f t="array" ref="E6">_xlfn.XLOOKUP(1,(LSM!$A$2:$A$370=E$4)*(LSM!$T$2:$T$370=E$5)*(LSM!$B$2:$B$370=$D6),LSM!$C$2:$C$370,"")</f>
        <v>211.57</v>
      </c>
      <c r="F6" s="200" t="str" cm="1">
        <f t="array" ref="F6">_xlfn.XLOOKUP(1,(LSM!$A$2:$A$370=E$4)*(LSM!$T$2:$T$370=E$5)*(LSM!$B$2:$B$370=$D6),LSM!$D$2:$D$370,"")</f>
        <v>A</v>
      </c>
      <c r="G6" s="201" cm="1">
        <f t="array" ref="G6">_xlfn.XLOOKUP(1,(LSM!$A$2:$A$370=G$4)*(LSM!$T$2:$T$370=G$5)*(LSM!$B$2:$B$370=$D6),LSM!$E$2:$E$370,"")</f>
        <v>12.17</v>
      </c>
      <c r="H6" s="200" t="str" cm="1">
        <f t="array" ref="H6">_xlfn.XLOOKUP(1,(LSM!$A$2:$A$370=G$4)*(LSM!$T$2:$T$370=G$5)*(LSM!$B$2:$B$370=$D6),LSM!$F$2:$F$370,"")</f>
        <v>CD</v>
      </c>
      <c r="I6" s="244" cm="1">
        <f t="array" ref="I6">_xlfn.XLOOKUP(1,(LSM!$A$2:$A$370=I$4)*(LSM!$T$2:$T$370=I$5)*(LSM!$B$2:$B$370=$D6),LSM!$L$2:$L$370,"")</f>
        <v>0</v>
      </c>
      <c r="J6" s="202" cm="1">
        <f t="array" ref="J6">_xlfn.XLOOKUP(1,(LSM!$A$2:$A$370=I$4)*(LSM!$T$2:$T$370=I$5)*(LSM!$B$2:$B$370=$D6),LSM!$M$2:$M$370,"")</f>
        <v>0</v>
      </c>
      <c r="K6" s="199" cm="1">
        <f t="array" ref="K6">_xlfn.XLOOKUP(1,(LSM!$A$2:$A$370=K$4)*(LSM!$T$2:$T$370=K$5)*(LSM!$B$2:$B$370=$D6),LSM!$G$2:$G$370,"")</f>
        <v>111.22</v>
      </c>
      <c r="L6" s="200" t="str" cm="1">
        <f t="array" ref="L6">_xlfn.XLOOKUP(1,(LSM!$A$2:$A$370=K$4)*(LSM!$T$2:$T$370=K$5)*(LSM!$B$2:$B$370=$D6),LSM!$H$2:$H$370,"")</f>
        <v>A</v>
      </c>
      <c r="M6" s="199" cm="1">
        <f t="array" ref="M6">_xlfn.XLOOKUP(1,(LSM!$A$2:$A$370=M$4)*(LSM!$T$2:$T$370=M$5)*(LSM!$B$2:$B$370=$D6),LSM!$I$2:$I$370,"")</f>
        <v>47.666699999999999</v>
      </c>
      <c r="N6" s="202" t="str" cm="1">
        <f t="array" ref="N6">_xlfn.XLOOKUP(1,(LSM!$A$2:$A$370=M$4)*(LSM!$T$2:$T$370=M$5)*(LSM!$B$2:$B$370=$D6),LSM!$J$2:$J$370,"")</f>
        <v>AB</v>
      </c>
      <c r="O6" s="199" cm="1">
        <f t="array" ref="O6">_xlfn.XLOOKUP(1,(LSM!$A$2:$A$370=O$4)*(LSM!$T$2:$T$370=O$5)*(LSM!$B$2:$B$370=$D6),LSM!$K$2:$K$370,"")</f>
        <v>0</v>
      </c>
      <c r="P6" s="203" cm="1">
        <f t="array" ref="P6">_xlfn.XLOOKUP(1,(LSM!$A$2:$A$370=P$4)*(LSM!$T$2:$T$370=P$5)*(LSM!$B$2:$B$370=$D6),LSM!$N$2:$N$370,"")</f>
        <v>0</v>
      </c>
      <c r="Q6" s="200" cm="1">
        <f t="array" ref="Q6">_xlfn.XLOOKUP(1,(LSM!$A$2:$A$370=P$4)*(LSM!$T$2:$T$370=P$5)*(LSM!$B$2:$B$370=$D6),LSM!$O$2:$O$370,"")</f>
        <v>0</v>
      </c>
      <c r="R6" s="201" cm="1">
        <f t="array" ref="R6">_xlfn.XLOOKUP(1,(LSM!$A$2:$A$370=R$4)*(LSM!$T$2:$T$370=R$5)*(LSM!$B$2:$B$370=$D6),LSM!$P$2:$P$370,"")</f>
        <v>0</v>
      </c>
      <c r="S6" s="202" cm="1">
        <f t="array" ref="S6">_xlfn.XLOOKUP(1,(LSM!$A$2:$A$370=R$4)*(LSM!$T$2:$T$370=R$5)*(LSM!$B$2:$B$370=$D6),LSM!$Q$2:$Q$370,"")</f>
        <v>0</v>
      </c>
      <c r="T6" s="201" cm="1">
        <f t="array" ref="T6">_xlfn.XLOOKUP(1,(LSM!$A$2:$A$370=T$4)*(LSM!$T$2:$T$370=T$5)*(LSM!$B$2:$B$370=$D6),LSM!$R$2:$R$370,"")</f>
        <v>0</v>
      </c>
      <c r="U6" s="200" cm="1">
        <f t="array" ref="U6">_xlfn.XLOOKUP(1,(LSM!$A$2:$A$370=T$4)*(LSM!$T$2:$T$370=T$5)*(LSM!$B$2:$B$370=$D6),LSM!$S$2:$S$370,"")</f>
        <v>0</v>
      </c>
    </row>
    <row r="7" spans="1:21" ht="12.55" customHeight="1" x14ac:dyDescent="0.3">
      <c r="A7" s="31" t="str">
        <f t="shared" si="0"/>
        <v>Dyna-Gro D60TC45RIB</v>
      </c>
      <c r="B7" s="131" t="str">
        <f t="shared" si="1"/>
        <v>RR</v>
      </c>
      <c r="C7" s="131" t="str">
        <f t="shared" si="2"/>
        <v>TRE</v>
      </c>
      <c r="D7" s="273" t="s">
        <v>203</v>
      </c>
      <c r="E7" s="178" cm="1">
        <f t="array" ref="E7">_xlfn.XLOOKUP(1,(LSM!$A$2:$A$370=E$4)*(LSM!$T$2:$T$370=E$5)*(LSM!$B$2:$B$370=$D7),LSM!$C$2:$C$370,"")</f>
        <v>205.16</v>
      </c>
      <c r="F7" s="179" t="str" cm="1">
        <f t="array" ref="F7">_xlfn.XLOOKUP(1,(LSM!$A$2:$A$370=E$4)*(LSM!$T$2:$T$370=E$5)*(LSM!$B$2:$B$370=$D7),LSM!$D$2:$D$370,"")</f>
        <v>A</v>
      </c>
      <c r="G7" s="164" cm="1">
        <f t="array" ref="G7">_xlfn.XLOOKUP(1,(LSM!$A$2:$A$370=G$4)*(LSM!$T$2:$T$370=G$5)*(LSM!$B$2:$B$370=$D7),LSM!$E$2:$E$370,"")</f>
        <v>12.2133</v>
      </c>
      <c r="H7" s="179" t="str" cm="1">
        <f t="array" ref="H7">_xlfn.XLOOKUP(1,(LSM!$A$2:$A$370=G$4)*(LSM!$T$2:$T$370=G$5)*(LSM!$B$2:$B$370=$D7),LSM!$F$2:$F$370,"")</f>
        <v>CD</v>
      </c>
      <c r="I7" s="102" cm="1">
        <f t="array" ref="I7">_xlfn.XLOOKUP(1,(LSM!$A$2:$A$370=I$4)*(LSM!$T$2:$T$370=I$5)*(LSM!$B$2:$B$370=$D7),LSM!$L$2:$L$370,"")</f>
        <v>0</v>
      </c>
      <c r="J7" s="167" cm="1">
        <f t="array" ref="J7">_xlfn.XLOOKUP(1,(LSM!$A$2:$A$370=I$4)*(LSM!$T$2:$T$370=I$5)*(LSM!$B$2:$B$370=$D7),LSM!$M$2:$M$370,"")</f>
        <v>0</v>
      </c>
      <c r="K7" s="178" cm="1">
        <f t="array" ref="K7">_xlfn.XLOOKUP(1,(LSM!$A$2:$A$370=K$4)*(LSM!$T$2:$T$370=K$5)*(LSM!$B$2:$B$370=$D7),LSM!$G$2:$G$370,"")</f>
        <v>110.22</v>
      </c>
      <c r="L7" s="179" t="str" cm="1">
        <f t="array" ref="L7">_xlfn.XLOOKUP(1,(LSM!$A$2:$A$370=K$4)*(LSM!$T$2:$T$370=K$5)*(LSM!$B$2:$B$370=$D7),LSM!$H$2:$H$370,"")</f>
        <v>A</v>
      </c>
      <c r="M7" s="178" cm="1">
        <f t="array" ref="M7">_xlfn.XLOOKUP(1,(LSM!$A$2:$A$370=M$4)*(LSM!$T$2:$T$370=M$5)*(LSM!$B$2:$B$370=$D7),LSM!$I$2:$I$370,"")</f>
        <v>49.1111</v>
      </c>
      <c r="N7" s="167" t="str" cm="1">
        <f t="array" ref="N7">_xlfn.XLOOKUP(1,(LSM!$A$2:$A$370=M$4)*(LSM!$T$2:$T$370=M$5)*(LSM!$B$2:$B$370=$D7),LSM!$J$2:$J$370,"")</f>
        <v>A</v>
      </c>
      <c r="O7" s="178" cm="1">
        <f t="array" ref="O7">_xlfn.XLOOKUP(1,(LSM!$A$2:$A$370=O$4)*(LSM!$T$2:$T$370=O$5)*(LSM!$B$2:$B$370=$D7),LSM!$K$2:$K$370,"")</f>
        <v>0</v>
      </c>
      <c r="P7" s="253" cm="1">
        <f t="array" ref="P7">_xlfn.XLOOKUP(1,(LSM!$A$2:$A$370=P$4)*(LSM!$T$2:$T$370=P$5)*(LSM!$B$2:$B$370=$D7),LSM!$N$2:$N$370,"")</f>
        <v>0</v>
      </c>
      <c r="Q7" s="179" cm="1">
        <f t="array" ref="Q7">_xlfn.XLOOKUP(1,(LSM!$A$2:$A$370=P$4)*(LSM!$T$2:$T$370=P$5)*(LSM!$B$2:$B$370=$D7),LSM!$O$2:$O$370,"")</f>
        <v>0</v>
      </c>
      <c r="R7" s="164" cm="1">
        <f t="array" ref="R7">_xlfn.XLOOKUP(1,(LSM!$A$2:$A$370=R$4)*(LSM!$T$2:$T$370=R$5)*(LSM!$B$2:$B$370=$D7),LSM!$P$2:$P$370,"")</f>
        <v>0</v>
      </c>
      <c r="S7" s="167" cm="1">
        <f t="array" ref="S7">_xlfn.XLOOKUP(1,(LSM!$A$2:$A$370=R$4)*(LSM!$T$2:$T$370=R$5)*(LSM!$B$2:$B$370=$D7),LSM!$Q$2:$Q$370,"")</f>
        <v>0</v>
      </c>
      <c r="T7" s="164" cm="1">
        <f t="array" ref="T7">_xlfn.XLOOKUP(1,(LSM!$A$2:$A$370=T$4)*(LSM!$T$2:$T$370=T$5)*(LSM!$B$2:$B$370=$D7),LSM!$R$2:$R$370,"")</f>
        <v>0</v>
      </c>
      <c r="U7" s="179" cm="1">
        <f t="array" ref="U7">_xlfn.XLOOKUP(1,(LSM!$A$2:$A$370=T$4)*(LSM!$T$2:$T$370=T$5)*(LSM!$B$2:$B$370=$D7),LSM!$S$2:$S$370,"")</f>
        <v>0</v>
      </c>
    </row>
    <row r="8" spans="1:21" x14ac:dyDescent="0.3">
      <c r="A8" s="31" t="str">
        <f t="shared" si="0"/>
        <v>Revere 1839 </v>
      </c>
      <c r="B8" s="131" t="str">
        <f t="shared" si="1"/>
        <v>RR</v>
      </c>
      <c r="C8" s="131" t="str">
        <f t="shared" si="2"/>
        <v>TRE</v>
      </c>
      <c r="D8" s="273" t="s">
        <v>301</v>
      </c>
      <c r="E8" s="178" cm="1">
        <f t="array" ref="E8">_xlfn.XLOOKUP(1,(LSM!$A$2:$A$370=E$4)*(LSM!$T$2:$T$370=E$5)*(LSM!$B$2:$B$370=$D8),LSM!$C$2:$C$370,"")</f>
        <v>199.63</v>
      </c>
      <c r="F8" s="179" t="str" cm="1">
        <f t="array" ref="F8">_xlfn.XLOOKUP(1,(LSM!$A$2:$A$370=E$4)*(LSM!$T$2:$T$370=E$5)*(LSM!$B$2:$B$370=$D8),LSM!$D$2:$D$370,"")</f>
        <v>A</v>
      </c>
      <c r="G8" s="164" cm="1">
        <f t="array" ref="G8">_xlfn.XLOOKUP(1,(LSM!$A$2:$A$370=G$4)*(LSM!$T$2:$T$370=G$5)*(LSM!$B$2:$B$370=$D8),LSM!$E$2:$E$370,"")</f>
        <v>12.283300000000001</v>
      </c>
      <c r="H8" s="179" t="str" cm="1">
        <f t="array" ref="H8">_xlfn.XLOOKUP(1,(LSM!$A$2:$A$370=G$4)*(LSM!$T$2:$T$370=G$5)*(LSM!$B$2:$B$370=$D8),LSM!$F$2:$F$370,"")</f>
        <v>C</v>
      </c>
      <c r="I8" s="102" cm="1">
        <f t="array" ref="I8">_xlfn.XLOOKUP(1,(LSM!$A$2:$A$370=I$4)*(LSM!$T$2:$T$370=I$5)*(LSM!$B$2:$B$370=$D8),LSM!$L$2:$L$370,"")</f>
        <v>0</v>
      </c>
      <c r="J8" s="167" cm="1">
        <f t="array" ref="J8">_xlfn.XLOOKUP(1,(LSM!$A$2:$A$370=I$4)*(LSM!$T$2:$T$370=I$5)*(LSM!$B$2:$B$370=$D8),LSM!$M$2:$M$370,"")</f>
        <v>0</v>
      </c>
      <c r="K8" s="178" cm="1">
        <f t="array" ref="K8">_xlfn.XLOOKUP(1,(LSM!$A$2:$A$370=K$4)*(LSM!$T$2:$T$370=K$5)*(LSM!$B$2:$B$370=$D8),LSM!$G$2:$G$370,"")</f>
        <v>112.56</v>
      </c>
      <c r="L8" s="179" t="str" cm="1">
        <f t="array" ref="L8">_xlfn.XLOOKUP(1,(LSM!$A$2:$A$370=K$4)*(LSM!$T$2:$T$370=K$5)*(LSM!$B$2:$B$370=$D8),LSM!$H$2:$H$370,"")</f>
        <v>A</v>
      </c>
      <c r="M8" s="178" cm="1">
        <f t="array" ref="M8">_xlfn.XLOOKUP(1,(LSM!$A$2:$A$370=M$4)*(LSM!$T$2:$T$370=M$5)*(LSM!$B$2:$B$370=$D8),LSM!$I$2:$I$370,"")</f>
        <v>47.666699999999999</v>
      </c>
      <c r="N8" s="167" t="str" cm="1">
        <f t="array" ref="N8">_xlfn.XLOOKUP(1,(LSM!$A$2:$A$370=M$4)*(LSM!$T$2:$T$370=M$5)*(LSM!$B$2:$B$370=$D8),LSM!$J$2:$J$370,"")</f>
        <v>AB</v>
      </c>
      <c r="O8" s="178" cm="1">
        <f t="array" ref="O8">_xlfn.XLOOKUP(1,(LSM!$A$2:$A$370=O$4)*(LSM!$T$2:$T$370=O$5)*(LSM!$B$2:$B$370=$D8),LSM!$K$2:$K$370,"")</f>
        <v>0.68728522339999998</v>
      </c>
      <c r="P8" s="253" cm="1">
        <f t="array" ref="P8">_xlfn.XLOOKUP(1,(LSM!$A$2:$A$370=P$4)*(LSM!$T$2:$T$370=P$5)*(LSM!$B$2:$B$370=$D8),LSM!$N$2:$N$370,"")</f>
        <v>0</v>
      </c>
      <c r="Q8" s="179" cm="1">
        <f t="array" ref="Q8">_xlfn.XLOOKUP(1,(LSM!$A$2:$A$370=P$4)*(LSM!$T$2:$T$370=P$5)*(LSM!$B$2:$B$370=$D8),LSM!$O$2:$O$370,"")</f>
        <v>0</v>
      </c>
      <c r="R8" s="164" cm="1">
        <f t="array" ref="R8">_xlfn.XLOOKUP(1,(LSM!$A$2:$A$370=R$4)*(LSM!$T$2:$T$370=R$5)*(LSM!$B$2:$B$370=$D8),LSM!$P$2:$P$370,"")</f>
        <v>0</v>
      </c>
      <c r="S8" s="167" cm="1">
        <f t="array" ref="S8">_xlfn.XLOOKUP(1,(LSM!$A$2:$A$370=R$4)*(LSM!$T$2:$T$370=R$5)*(LSM!$B$2:$B$370=$D8),LSM!$Q$2:$Q$370,"")</f>
        <v>0</v>
      </c>
      <c r="T8" s="164" cm="1">
        <f t="array" ref="T8">_xlfn.XLOOKUP(1,(LSM!$A$2:$A$370=T$4)*(LSM!$T$2:$T$370=T$5)*(LSM!$B$2:$B$370=$D8),LSM!$R$2:$R$370,"")</f>
        <v>0</v>
      </c>
      <c r="U8" s="179" cm="1">
        <f t="array" ref="U8">_xlfn.XLOOKUP(1,(LSM!$A$2:$A$370=T$4)*(LSM!$T$2:$T$370=T$5)*(LSM!$B$2:$B$370=$D8),LSM!$S$2:$S$370,"")</f>
        <v>0</v>
      </c>
    </row>
    <row r="9" spans="1:21" x14ac:dyDescent="0.3">
      <c r="A9" s="31" t="str">
        <f t="shared" si="0"/>
        <v>Great Heart HT-7720TRE</v>
      </c>
      <c r="B9" s="131" t="str">
        <f t="shared" si="1"/>
        <v>TRE</v>
      </c>
      <c r="C9" s="131" t="str">
        <f t="shared" si="2"/>
        <v>TRE</v>
      </c>
      <c r="D9" s="273" t="s">
        <v>298</v>
      </c>
      <c r="E9" s="176" cm="1">
        <f t="array" ref="E9">_xlfn.XLOOKUP(1,(LSM!$A$2:$A$370=E$4)*(LSM!$T$2:$T$370=E$5)*(LSM!$B$2:$B$370=$D9),LSM!$C$2:$C$370,"")</f>
        <v>197.28</v>
      </c>
      <c r="F9" s="177" t="str" cm="1">
        <f t="array" ref="F9">_xlfn.XLOOKUP(1,(LSM!$A$2:$A$370=E$4)*(LSM!$T$2:$T$370=E$5)*(LSM!$B$2:$B$370=$D9),LSM!$D$2:$D$370,"")</f>
        <v>A</v>
      </c>
      <c r="G9" s="163" cm="1">
        <f t="array" ref="G9">_xlfn.XLOOKUP(1,(LSM!$A$2:$A$370=G$4)*(LSM!$T$2:$T$370=G$5)*(LSM!$B$2:$B$370=$D9),LSM!$E$2:$E$370,"")</f>
        <v>12.2133</v>
      </c>
      <c r="H9" s="177" t="str" cm="1">
        <f t="array" ref="H9">_xlfn.XLOOKUP(1,(LSM!$A$2:$A$370=G$4)*(LSM!$T$2:$T$370=G$5)*(LSM!$B$2:$B$370=$D9),LSM!$F$2:$F$370,"")</f>
        <v>CD</v>
      </c>
      <c r="I9" s="57" cm="1">
        <f t="array" ref="I9">_xlfn.XLOOKUP(1,(LSM!$A$2:$A$370=I$4)*(LSM!$T$2:$T$370=I$5)*(LSM!$B$2:$B$370=$D9),LSM!$L$2:$L$370,"")</f>
        <v>0</v>
      </c>
      <c r="J9" s="56" cm="1">
        <f t="array" ref="J9">_xlfn.XLOOKUP(1,(LSM!$A$2:$A$370=I$4)*(LSM!$T$2:$T$370=I$5)*(LSM!$B$2:$B$370=$D9),LSM!$M$2:$M$370,"")</f>
        <v>0</v>
      </c>
      <c r="K9" s="176" cm="1">
        <f t="array" ref="K9">_xlfn.XLOOKUP(1,(LSM!$A$2:$A$370=K$4)*(LSM!$T$2:$T$370=K$5)*(LSM!$B$2:$B$370=$D9),LSM!$G$2:$G$370,"")</f>
        <v>109.22</v>
      </c>
      <c r="L9" s="177" t="str" cm="1">
        <f t="array" ref="L9">_xlfn.XLOOKUP(1,(LSM!$A$2:$A$370=K$4)*(LSM!$T$2:$T$370=K$5)*(LSM!$B$2:$B$370=$D9),LSM!$H$2:$H$370,"")</f>
        <v>AB</v>
      </c>
      <c r="M9" s="176" cm="1">
        <f t="array" ref="M9">_xlfn.XLOOKUP(1,(LSM!$A$2:$A$370=M$4)*(LSM!$T$2:$T$370=M$5)*(LSM!$B$2:$B$370=$D9),LSM!$I$2:$I$370,"")</f>
        <v>41.444400000000002</v>
      </c>
      <c r="N9" s="56" t="str" cm="1">
        <f t="array" ref="N9">_xlfn.XLOOKUP(1,(LSM!$A$2:$A$370=M$4)*(LSM!$T$2:$T$370=M$5)*(LSM!$B$2:$B$370=$D9),LSM!$J$2:$J$370,"")</f>
        <v>DE</v>
      </c>
      <c r="O9" s="176" cm="1">
        <f t="array" ref="O9">_xlfn.XLOOKUP(1,(LSM!$A$2:$A$370=O$4)*(LSM!$T$2:$T$370=O$5)*(LSM!$B$2:$B$370=$D9),LSM!$K$2:$K$370,"")</f>
        <v>0.75757575759999995</v>
      </c>
      <c r="P9" s="252" cm="1">
        <f t="array" ref="P9">_xlfn.XLOOKUP(1,(LSM!$A$2:$A$370=P$4)*(LSM!$T$2:$T$370=P$5)*(LSM!$B$2:$B$370=$D9),LSM!$N$2:$N$370,"")</f>
        <v>0</v>
      </c>
      <c r="Q9" s="177" cm="1">
        <f t="array" ref="Q9">_xlfn.XLOOKUP(1,(LSM!$A$2:$A$370=P$4)*(LSM!$T$2:$T$370=P$5)*(LSM!$B$2:$B$370=$D9),LSM!$O$2:$O$370,"")</f>
        <v>0</v>
      </c>
      <c r="R9" s="163" cm="1">
        <f t="array" ref="R9">_xlfn.XLOOKUP(1,(LSM!$A$2:$A$370=R$4)*(LSM!$T$2:$T$370=R$5)*(LSM!$B$2:$B$370=$D9),LSM!$P$2:$P$370,"")</f>
        <v>0</v>
      </c>
      <c r="S9" s="56" cm="1">
        <f t="array" ref="S9">_xlfn.XLOOKUP(1,(LSM!$A$2:$A$370=R$4)*(LSM!$T$2:$T$370=R$5)*(LSM!$B$2:$B$370=$D9),LSM!$Q$2:$Q$370,"")</f>
        <v>0</v>
      </c>
      <c r="T9" s="163" cm="1">
        <f t="array" ref="T9">_xlfn.XLOOKUP(1,(LSM!$A$2:$A$370=T$4)*(LSM!$T$2:$T$370=T$5)*(LSM!$B$2:$B$370=$D9),LSM!$R$2:$R$370,"")</f>
        <v>0</v>
      </c>
      <c r="U9" s="177" cm="1">
        <f t="array" ref="U9">_xlfn.XLOOKUP(1,(LSM!$A$2:$A$370=T$4)*(LSM!$T$2:$T$370=T$5)*(LSM!$B$2:$B$370=$D9),LSM!$S$2:$S$370,"")</f>
        <v>0</v>
      </c>
    </row>
    <row r="10" spans="1:21" x14ac:dyDescent="0.3">
      <c r="A10" s="31" t="str">
        <f t="shared" si="0"/>
        <v>Pioneer P18216PWE</v>
      </c>
      <c r="B10" s="131" t="str">
        <f t="shared" si="1"/>
        <v>RR, LL, ENL, FOP</v>
      </c>
      <c r="C10" s="131" t="str">
        <f t="shared" si="2"/>
        <v>VT2P, HX1</v>
      </c>
      <c r="D10" s="273" t="s">
        <v>202</v>
      </c>
      <c r="E10" s="178" cm="1">
        <f t="array" ref="E10">_xlfn.XLOOKUP(1,(LSM!$A$2:$A$370=E$4)*(LSM!$T$2:$T$370=E$5)*(LSM!$B$2:$B$370=$D10),LSM!$C$2:$C$370,"")</f>
        <v>197.11</v>
      </c>
      <c r="F10" s="179" t="str" cm="1">
        <f t="array" ref="F10">_xlfn.XLOOKUP(1,(LSM!$A$2:$A$370=E$4)*(LSM!$T$2:$T$370=E$5)*(LSM!$B$2:$B$370=$D10),LSM!$D$2:$D$370,"")</f>
        <v>A</v>
      </c>
      <c r="G10" s="164" cm="1">
        <f t="array" ref="G10">_xlfn.XLOOKUP(1,(LSM!$A$2:$A$370=G$4)*(LSM!$T$2:$T$370=G$5)*(LSM!$B$2:$B$370=$D10),LSM!$E$2:$E$370,"")</f>
        <v>12.2333</v>
      </c>
      <c r="H10" s="179" t="str" cm="1">
        <f t="array" ref="H10">_xlfn.XLOOKUP(1,(LSM!$A$2:$A$370=G$4)*(LSM!$T$2:$T$370=G$5)*(LSM!$B$2:$B$370=$D10),LSM!$F$2:$F$370,"")</f>
        <v>CD</v>
      </c>
      <c r="I10" s="102" cm="1">
        <f t="array" ref="I10">_xlfn.XLOOKUP(1,(LSM!$A$2:$A$370=I$4)*(LSM!$T$2:$T$370=I$5)*(LSM!$B$2:$B$370=$D10),LSM!$L$2:$L$370,"")</f>
        <v>0</v>
      </c>
      <c r="J10" s="167" cm="1">
        <f t="array" ref="J10">_xlfn.XLOOKUP(1,(LSM!$A$2:$A$370=I$4)*(LSM!$T$2:$T$370=I$5)*(LSM!$B$2:$B$370=$D10),LSM!$M$2:$M$370,"")</f>
        <v>0</v>
      </c>
      <c r="K10" s="178" cm="1">
        <f t="array" ref="K10">_xlfn.XLOOKUP(1,(LSM!$A$2:$A$370=K$4)*(LSM!$T$2:$T$370=K$5)*(LSM!$B$2:$B$370=$D10),LSM!$G$2:$G$370,"")</f>
        <v>108.78</v>
      </c>
      <c r="L10" s="179" t="str" cm="1">
        <f t="array" ref="L10">_xlfn.XLOOKUP(1,(LSM!$A$2:$A$370=K$4)*(LSM!$T$2:$T$370=K$5)*(LSM!$B$2:$B$370=$D10),LSM!$H$2:$H$370,"")</f>
        <v>AB</v>
      </c>
      <c r="M10" s="178" cm="1">
        <f t="array" ref="M10">_xlfn.XLOOKUP(1,(LSM!$A$2:$A$370=M$4)*(LSM!$T$2:$T$370=M$5)*(LSM!$B$2:$B$370=$D10),LSM!$I$2:$I$370,"")</f>
        <v>42.333300000000001</v>
      </c>
      <c r="N10" s="167" t="str" cm="1">
        <f t="array" ref="N10">_xlfn.XLOOKUP(1,(LSM!$A$2:$A$370=M$4)*(LSM!$T$2:$T$370=M$5)*(LSM!$B$2:$B$370=$D10),LSM!$J$2:$J$370,"")</f>
        <v>C-E</v>
      </c>
      <c r="O10" s="178" cm="1">
        <f t="array" ref="O10">_xlfn.XLOOKUP(1,(LSM!$A$2:$A$370=O$4)*(LSM!$T$2:$T$370=O$5)*(LSM!$B$2:$B$370=$D10),LSM!$K$2:$K$370,"")</f>
        <v>0.65303261980000005</v>
      </c>
      <c r="P10" s="253" cm="1">
        <f t="array" ref="P10">_xlfn.XLOOKUP(1,(LSM!$A$2:$A$370=P$4)*(LSM!$T$2:$T$370=P$5)*(LSM!$B$2:$B$370=$D10),LSM!$N$2:$N$370,"")</f>
        <v>0</v>
      </c>
      <c r="Q10" s="179" cm="1">
        <f t="array" ref="Q10">_xlfn.XLOOKUP(1,(LSM!$A$2:$A$370=P$4)*(LSM!$T$2:$T$370=P$5)*(LSM!$B$2:$B$370=$D10),LSM!$O$2:$O$370,"")</f>
        <v>0</v>
      </c>
      <c r="R10" s="164" cm="1">
        <f t="array" ref="R10">_xlfn.XLOOKUP(1,(LSM!$A$2:$A$370=R$4)*(LSM!$T$2:$T$370=R$5)*(LSM!$B$2:$B$370=$D10),LSM!$P$2:$P$370,"")</f>
        <v>0</v>
      </c>
      <c r="S10" s="167" cm="1">
        <f t="array" ref="S10">_xlfn.XLOOKUP(1,(LSM!$A$2:$A$370=R$4)*(LSM!$T$2:$T$370=R$5)*(LSM!$B$2:$B$370=$D10),LSM!$Q$2:$Q$370,"")</f>
        <v>0</v>
      </c>
      <c r="T10" s="164" cm="1">
        <f t="array" ref="T10">_xlfn.XLOOKUP(1,(LSM!$A$2:$A$370=T$4)*(LSM!$T$2:$T$370=T$5)*(LSM!$B$2:$B$370=$D10),LSM!$R$2:$R$370,"")</f>
        <v>0</v>
      </c>
      <c r="U10" s="179" cm="1">
        <f t="array" ref="U10">_xlfn.XLOOKUP(1,(LSM!$A$2:$A$370=T$4)*(LSM!$T$2:$T$370=T$5)*(LSM!$B$2:$B$370=$D10),LSM!$S$2:$S$370,"")</f>
        <v>0</v>
      </c>
    </row>
    <row r="11" spans="1:21" x14ac:dyDescent="0.3">
      <c r="A11" s="31" t="str">
        <f t="shared" si="0"/>
        <v>Integra 6915 VT2P</v>
      </c>
      <c r="B11" s="131" t="str">
        <f t="shared" si="1"/>
        <v>RR</v>
      </c>
      <c r="C11" s="131" t="str">
        <f t="shared" si="2"/>
        <v>VT2P</v>
      </c>
      <c r="D11" s="273" t="s">
        <v>300</v>
      </c>
      <c r="E11" s="178" cm="1">
        <f t="array" ref="E11">_xlfn.XLOOKUP(1,(LSM!$A$2:$A$370=E$4)*(LSM!$T$2:$T$370=E$5)*(LSM!$B$2:$B$370=$D11),LSM!$C$2:$C$370,"")</f>
        <v>191.81</v>
      </c>
      <c r="F11" s="179" t="str" cm="1">
        <f t="array" ref="F11">_xlfn.XLOOKUP(1,(LSM!$A$2:$A$370=E$4)*(LSM!$T$2:$T$370=E$5)*(LSM!$B$2:$B$370=$D11),LSM!$D$2:$D$370,"")</f>
        <v>A</v>
      </c>
      <c r="G11" s="164" cm="1">
        <f t="array" ref="G11">_xlfn.XLOOKUP(1,(LSM!$A$2:$A$370=G$4)*(LSM!$T$2:$T$370=G$5)*(LSM!$B$2:$B$370=$D11),LSM!$E$2:$E$370,"")</f>
        <v>12.12</v>
      </c>
      <c r="H11" s="179" t="str" cm="1">
        <f t="array" ref="H11">_xlfn.XLOOKUP(1,(LSM!$A$2:$A$370=G$4)*(LSM!$T$2:$T$370=G$5)*(LSM!$B$2:$B$370=$D11),LSM!$F$2:$F$370,"")</f>
        <v>CD</v>
      </c>
      <c r="I11" s="102" cm="1">
        <f t="array" ref="I11">_xlfn.XLOOKUP(1,(LSM!$A$2:$A$370=I$4)*(LSM!$T$2:$T$370=I$5)*(LSM!$B$2:$B$370=$D11),LSM!$L$2:$L$370,"")</f>
        <v>0</v>
      </c>
      <c r="J11" s="167" cm="1">
        <f t="array" ref="J11">_xlfn.XLOOKUP(1,(LSM!$A$2:$A$370=I$4)*(LSM!$T$2:$T$370=I$5)*(LSM!$B$2:$B$370=$D11),LSM!$M$2:$M$370,"")</f>
        <v>0</v>
      </c>
      <c r="K11" s="178" cm="1">
        <f t="array" ref="K11">_xlfn.XLOOKUP(1,(LSM!$A$2:$A$370=K$4)*(LSM!$T$2:$T$370=K$5)*(LSM!$B$2:$B$370=$D11),LSM!$G$2:$G$370,"")</f>
        <v>111.33</v>
      </c>
      <c r="L11" s="179" t="str" cm="1">
        <f t="array" ref="L11">_xlfn.XLOOKUP(1,(LSM!$A$2:$A$370=K$4)*(LSM!$T$2:$T$370=K$5)*(LSM!$B$2:$B$370=$D11),LSM!$H$2:$H$370,"")</f>
        <v>A</v>
      </c>
      <c r="M11" s="178" cm="1">
        <f t="array" ref="M11">_xlfn.XLOOKUP(1,(LSM!$A$2:$A$370=M$4)*(LSM!$T$2:$T$370=M$5)*(LSM!$B$2:$B$370=$D11),LSM!$I$2:$I$370,"")</f>
        <v>45.777799999999999</v>
      </c>
      <c r="N11" s="167" t="str" cm="1">
        <f t="array" ref="N11">_xlfn.XLOOKUP(1,(LSM!$A$2:$A$370=M$4)*(LSM!$T$2:$T$370=M$5)*(LSM!$B$2:$B$370=$D11),LSM!$J$2:$J$370,"")</f>
        <v>A-C</v>
      </c>
      <c r="O11" s="178" cm="1">
        <f t="array" ref="O11">_xlfn.XLOOKUP(1,(LSM!$A$2:$A$370=O$4)*(LSM!$T$2:$T$370=O$5)*(LSM!$B$2:$B$370=$D11),LSM!$K$2:$K$370,"")</f>
        <v>2.2537848624999999</v>
      </c>
      <c r="P11" s="253" cm="1">
        <f t="array" ref="P11">_xlfn.XLOOKUP(1,(LSM!$A$2:$A$370=P$4)*(LSM!$T$2:$T$370=P$5)*(LSM!$B$2:$B$370=$D11),LSM!$N$2:$N$370,"")</f>
        <v>0</v>
      </c>
      <c r="Q11" s="179" cm="1">
        <f t="array" ref="Q11">_xlfn.XLOOKUP(1,(LSM!$A$2:$A$370=P$4)*(LSM!$T$2:$T$370=P$5)*(LSM!$B$2:$B$370=$D11),LSM!$O$2:$O$370,"")</f>
        <v>0</v>
      </c>
      <c r="R11" s="164" cm="1">
        <f t="array" ref="R11">_xlfn.XLOOKUP(1,(LSM!$A$2:$A$370=R$4)*(LSM!$T$2:$T$370=R$5)*(LSM!$B$2:$B$370=$D11),LSM!$P$2:$P$370,"")</f>
        <v>0</v>
      </c>
      <c r="S11" s="167" cm="1">
        <f t="array" ref="S11">_xlfn.XLOOKUP(1,(LSM!$A$2:$A$370=R$4)*(LSM!$T$2:$T$370=R$5)*(LSM!$B$2:$B$370=$D11),LSM!$Q$2:$Q$370,"")</f>
        <v>0</v>
      </c>
      <c r="T11" s="164" cm="1">
        <f t="array" ref="T11">_xlfn.XLOOKUP(1,(LSM!$A$2:$A$370=T$4)*(LSM!$T$2:$T$370=T$5)*(LSM!$B$2:$B$370=$D11),LSM!$R$2:$R$370,"")</f>
        <v>0</v>
      </c>
      <c r="U11" s="179" cm="1">
        <f t="array" ref="U11">_xlfn.XLOOKUP(1,(LSM!$A$2:$A$370=T$4)*(LSM!$T$2:$T$370=T$5)*(LSM!$B$2:$B$370=$D11),LSM!$S$2:$S$370,"")</f>
        <v>0</v>
      </c>
    </row>
    <row r="12" spans="1:21" x14ac:dyDescent="0.3">
      <c r="A12" s="31" t="str">
        <f t="shared" si="0"/>
        <v>Innvictis A1776VT2P</v>
      </c>
      <c r="B12" s="131" t="str">
        <f t="shared" si="1"/>
        <v>RR</v>
      </c>
      <c r="C12" s="131" t="str">
        <f t="shared" si="2"/>
        <v>VT2P</v>
      </c>
      <c r="D12" s="273" t="s">
        <v>299</v>
      </c>
      <c r="E12" s="176" cm="1">
        <f t="array" ref="E12">_xlfn.XLOOKUP(1,(LSM!$A$2:$A$370=E$4)*(LSM!$T$2:$T$370=E$5)*(LSM!$B$2:$B$370=$D12),LSM!$C$2:$C$370,"")</f>
        <v>189.52</v>
      </c>
      <c r="F12" s="177" t="str" cm="1">
        <f t="array" ref="F12">_xlfn.XLOOKUP(1,(LSM!$A$2:$A$370=E$4)*(LSM!$T$2:$T$370=E$5)*(LSM!$B$2:$B$370=$D12),LSM!$D$2:$D$370,"")</f>
        <v>A</v>
      </c>
      <c r="G12" s="163" cm="1">
        <f t="array" ref="G12">_xlfn.XLOOKUP(1,(LSM!$A$2:$A$370=G$4)*(LSM!$T$2:$T$370=G$5)*(LSM!$B$2:$B$370=$D12),LSM!$E$2:$E$370,"")</f>
        <v>12.03</v>
      </c>
      <c r="H12" s="177" t="str" cm="1">
        <f t="array" ref="H12">_xlfn.XLOOKUP(1,(LSM!$A$2:$A$370=G$4)*(LSM!$T$2:$T$370=G$5)*(LSM!$B$2:$B$370=$D12),LSM!$F$2:$F$370,"")</f>
        <v>D</v>
      </c>
      <c r="I12" s="57" cm="1">
        <f t="array" ref="I12">_xlfn.XLOOKUP(1,(LSM!$A$2:$A$370=I$4)*(LSM!$T$2:$T$370=I$5)*(LSM!$B$2:$B$370=$D12),LSM!$L$2:$L$370,"")</f>
        <v>0</v>
      </c>
      <c r="J12" s="56" cm="1">
        <f t="array" ref="J12">_xlfn.XLOOKUP(1,(LSM!$A$2:$A$370=I$4)*(LSM!$T$2:$T$370=I$5)*(LSM!$B$2:$B$370=$D12),LSM!$M$2:$M$370,"")</f>
        <v>0</v>
      </c>
      <c r="K12" s="176" cm="1">
        <f t="array" ref="K12">_xlfn.XLOOKUP(1,(LSM!$A$2:$A$370=K$4)*(LSM!$T$2:$T$370=K$5)*(LSM!$B$2:$B$370=$D12),LSM!$G$2:$G$370,"")</f>
        <v>108.11</v>
      </c>
      <c r="L12" s="177" t="str" cm="1">
        <f t="array" ref="L12">_xlfn.XLOOKUP(1,(LSM!$A$2:$A$370=K$4)*(LSM!$T$2:$T$370=K$5)*(LSM!$B$2:$B$370=$D12),LSM!$H$2:$H$370,"")</f>
        <v>A-C</v>
      </c>
      <c r="M12" s="176" cm="1">
        <f t="array" ref="M12">_xlfn.XLOOKUP(1,(LSM!$A$2:$A$370=M$4)*(LSM!$T$2:$T$370=M$5)*(LSM!$B$2:$B$370=$D12),LSM!$I$2:$I$370,"")</f>
        <v>44.333300000000001</v>
      </c>
      <c r="N12" s="56" t="str" cm="1">
        <f t="array" ref="N12">_xlfn.XLOOKUP(1,(LSM!$A$2:$A$370=M$4)*(LSM!$T$2:$T$370=M$5)*(LSM!$B$2:$B$370=$D12),LSM!$J$2:$J$370,"")</f>
        <v>B-D</v>
      </c>
      <c r="O12" s="176" cm="1">
        <f t="array" ref="O12">_xlfn.XLOOKUP(1,(LSM!$A$2:$A$370=O$4)*(LSM!$T$2:$T$370=O$5)*(LSM!$B$2:$B$370=$D12),LSM!$K$2:$K$370,"")</f>
        <v>1.7983963345</v>
      </c>
      <c r="P12" s="252" cm="1">
        <f t="array" ref="P12">_xlfn.XLOOKUP(1,(LSM!$A$2:$A$370=P$4)*(LSM!$T$2:$T$370=P$5)*(LSM!$B$2:$B$370=$D12),LSM!$N$2:$N$370,"")</f>
        <v>0</v>
      </c>
      <c r="Q12" s="177" cm="1">
        <f t="array" ref="Q12">_xlfn.XLOOKUP(1,(LSM!$A$2:$A$370=P$4)*(LSM!$T$2:$T$370=P$5)*(LSM!$B$2:$B$370=$D12),LSM!$O$2:$O$370,"")</f>
        <v>0</v>
      </c>
      <c r="R12" s="163" cm="1">
        <f t="array" ref="R12">_xlfn.XLOOKUP(1,(LSM!$A$2:$A$370=R$4)*(LSM!$T$2:$T$370=R$5)*(LSM!$B$2:$B$370=$D12),LSM!$P$2:$P$370,"")</f>
        <v>0</v>
      </c>
      <c r="S12" s="56" cm="1">
        <f t="array" ref="S12">_xlfn.XLOOKUP(1,(LSM!$A$2:$A$370=R$4)*(LSM!$T$2:$T$370=R$5)*(LSM!$B$2:$B$370=$D12),LSM!$Q$2:$Q$370,"")</f>
        <v>0</v>
      </c>
      <c r="T12" s="163" cm="1">
        <f t="array" ref="T12">_xlfn.XLOOKUP(1,(LSM!$A$2:$A$370=T$4)*(LSM!$T$2:$T$370=T$5)*(LSM!$B$2:$B$370=$D12),LSM!$R$2:$R$370,"")</f>
        <v>0</v>
      </c>
      <c r="U12" s="177" cm="1">
        <f t="array" ref="U12">_xlfn.XLOOKUP(1,(LSM!$A$2:$A$370=T$4)*(LSM!$T$2:$T$370=T$5)*(LSM!$B$2:$B$370=$D12),LSM!$S$2:$S$370,"")</f>
        <v>0</v>
      </c>
    </row>
    <row r="13" spans="1:21" x14ac:dyDescent="0.3">
      <c r="A13" s="31" t="str">
        <f t="shared" si="0"/>
        <v>Innvictis A1792T</v>
      </c>
      <c r="B13" s="131" t="str">
        <f t="shared" si="1"/>
        <v>RR</v>
      </c>
      <c r="C13" s="131" t="str">
        <f t="shared" si="2"/>
        <v>TRE</v>
      </c>
      <c r="D13" s="273" t="s">
        <v>133</v>
      </c>
      <c r="E13" s="176" cm="1">
        <f t="array" ref="E13">_xlfn.XLOOKUP(1,(LSM!$A$2:$A$370=E$4)*(LSM!$T$2:$T$370=E$5)*(LSM!$B$2:$B$370=$D13),LSM!$C$2:$C$370,"")</f>
        <v>185.1</v>
      </c>
      <c r="F13" s="177" t="str" cm="1">
        <f t="array" ref="F13">_xlfn.XLOOKUP(1,(LSM!$A$2:$A$370=E$4)*(LSM!$T$2:$T$370=E$5)*(LSM!$B$2:$B$370=$D13),LSM!$D$2:$D$370,"")</f>
        <v>A</v>
      </c>
      <c r="G13" s="163" cm="1">
        <f t="array" ref="G13">_xlfn.XLOOKUP(1,(LSM!$A$2:$A$370=G$4)*(LSM!$T$2:$T$370=G$5)*(LSM!$B$2:$B$370=$D13),LSM!$E$2:$E$370,"")</f>
        <v>12.693300000000001</v>
      </c>
      <c r="H13" s="177" t="str" cm="1">
        <f t="array" ref="H13">_xlfn.XLOOKUP(1,(LSM!$A$2:$A$370=G$4)*(LSM!$T$2:$T$370=G$5)*(LSM!$B$2:$B$370=$D13),LSM!$F$2:$F$370,"")</f>
        <v>AB</v>
      </c>
      <c r="I13" s="57" cm="1">
        <f t="array" ref="I13">_xlfn.XLOOKUP(1,(LSM!$A$2:$A$370=I$4)*(LSM!$T$2:$T$370=I$5)*(LSM!$B$2:$B$370=$D13),LSM!$L$2:$L$370,"")</f>
        <v>0</v>
      </c>
      <c r="J13" s="56" cm="1">
        <f t="array" ref="J13">_xlfn.XLOOKUP(1,(LSM!$A$2:$A$370=I$4)*(LSM!$T$2:$T$370=I$5)*(LSM!$B$2:$B$370=$D13),LSM!$M$2:$M$370,"")</f>
        <v>0</v>
      </c>
      <c r="K13" s="176" cm="1">
        <f t="array" ref="K13">_xlfn.XLOOKUP(1,(LSM!$A$2:$A$370=K$4)*(LSM!$T$2:$T$370=K$5)*(LSM!$B$2:$B$370=$D13),LSM!$G$2:$G$370,"")</f>
        <v>104.22</v>
      </c>
      <c r="L13" s="177" t="str" cm="1">
        <f t="array" ref="L13">_xlfn.XLOOKUP(1,(LSM!$A$2:$A$370=K$4)*(LSM!$T$2:$T$370=K$5)*(LSM!$B$2:$B$370=$D13),LSM!$H$2:$H$370,"")</f>
        <v>C</v>
      </c>
      <c r="M13" s="176" cm="1">
        <f t="array" ref="M13">_xlfn.XLOOKUP(1,(LSM!$A$2:$A$370=M$4)*(LSM!$T$2:$T$370=M$5)*(LSM!$B$2:$B$370=$D13),LSM!$I$2:$I$370,"")</f>
        <v>40.8889</v>
      </c>
      <c r="N13" s="56" t="str" cm="1">
        <f t="array" ref="N13">_xlfn.XLOOKUP(1,(LSM!$A$2:$A$370=M$4)*(LSM!$T$2:$T$370=M$5)*(LSM!$B$2:$B$370=$D13),LSM!$J$2:$J$370,"")</f>
        <v>DE</v>
      </c>
      <c r="O13" s="176" cm="1">
        <f t="array" ref="O13">_xlfn.XLOOKUP(1,(LSM!$A$2:$A$370=O$4)*(LSM!$T$2:$T$370=O$5)*(LSM!$B$2:$B$370=$D13),LSM!$K$2:$K$370,"")</f>
        <v>1.2960999175000001</v>
      </c>
      <c r="P13" s="252" cm="1">
        <f t="array" ref="P13">_xlfn.XLOOKUP(1,(LSM!$A$2:$A$370=P$4)*(LSM!$T$2:$T$370=P$5)*(LSM!$B$2:$B$370=$D13),LSM!$N$2:$N$370,"")</f>
        <v>0</v>
      </c>
      <c r="Q13" s="177" cm="1">
        <f t="array" ref="Q13">_xlfn.XLOOKUP(1,(LSM!$A$2:$A$370=P$4)*(LSM!$T$2:$T$370=P$5)*(LSM!$B$2:$B$370=$D13),LSM!$O$2:$O$370,"")</f>
        <v>0</v>
      </c>
      <c r="R13" s="163" cm="1">
        <f t="array" ref="R13">_xlfn.XLOOKUP(1,(LSM!$A$2:$A$370=R$4)*(LSM!$T$2:$T$370=R$5)*(LSM!$B$2:$B$370=$D13),LSM!$P$2:$P$370,"")</f>
        <v>0</v>
      </c>
      <c r="S13" s="56" cm="1">
        <f t="array" ref="S13">_xlfn.XLOOKUP(1,(LSM!$A$2:$A$370=R$4)*(LSM!$T$2:$T$370=R$5)*(LSM!$B$2:$B$370=$D13),LSM!$Q$2:$Q$370,"")</f>
        <v>0</v>
      </c>
      <c r="T13" s="163" cm="1">
        <f t="array" ref="T13">_xlfn.XLOOKUP(1,(LSM!$A$2:$A$370=T$4)*(LSM!$T$2:$T$370=T$5)*(LSM!$B$2:$B$370=$D13),LSM!$R$2:$R$370,"")</f>
        <v>0</v>
      </c>
      <c r="U13" s="177" cm="1">
        <f t="array" ref="U13">_xlfn.XLOOKUP(1,(LSM!$A$2:$A$370=T$4)*(LSM!$T$2:$T$370=T$5)*(LSM!$B$2:$B$370=$D13),LSM!$S$2:$S$370,"")</f>
        <v>0</v>
      </c>
    </row>
    <row r="14" spans="1:21" x14ac:dyDescent="0.3">
      <c r="A14" s="31" t="str">
        <f t="shared" si="0"/>
        <v>Dekalb DKC 119-30</v>
      </c>
      <c r="B14" s="131" t="str">
        <f t="shared" si="1"/>
        <v>RR</v>
      </c>
      <c r="C14" s="131" t="str">
        <f t="shared" si="2"/>
        <v>VT4P</v>
      </c>
      <c r="D14" s="273" t="s">
        <v>201</v>
      </c>
      <c r="E14" s="176" cm="1">
        <f t="array" ref="E14">_xlfn.XLOOKUP(1,(LSM!$A$2:$A$370=E$4)*(LSM!$T$2:$T$370=E$5)*(LSM!$B$2:$B$370=$D14),LSM!$C$2:$C$370,"")</f>
        <v>179.62</v>
      </c>
      <c r="F14" s="177" t="str" cm="1">
        <f t="array" ref="F14">_xlfn.XLOOKUP(1,(LSM!$A$2:$A$370=E$4)*(LSM!$T$2:$T$370=E$5)*(LSM!$B$2:$B$370=$D14),LSM!$D$2:$D$370,"")</f>
        <v>A</v>
      </c>
      <c r="G14" s="163" cm="1">
        <f t="array" ref="G14">_xlfn.XLOOKUP(1,(LSM!$A$2:$A$370=G$4)*(LSM!$T$2:$T$370=G$5)*(LSM!$B$2:$B$370=$D14),LSM!$E$2:$E$370,"")</f>
        <v>12.943300000000001</v>
      </c>
      <c r="H14" s="177" t="str" cm="1">
        <f t="array" ref="H14">_xlfn.XLOOKUP(1,(LSM!$A$2:$A$370=G$4)*(LSM!$T$2:$T$370=G$5)*(LSM!$B$2:$B$370=$D14),LSM!$F$2:$F$370,"")</f>
        <v>A</v>
      </c>
      <c r="I14" s="57" cm="1">
        <f t="array" ref="I14">_xlfn.XLOOKUP(1,(LSM!$A$2:$A$370=I$4)*(LSM!$T$2:$T$370=I$5)*(LSM!$B$2:$B$370=$D14),LSM!$L$2:$L$370,"")</f>
        <v>0</v>
      </c>
      <c r="J14" s="56" cm="1">
        <f t="array" ref="J14">_xlfn.XLOOKUP(1,(LSM!$A$2:$A$370=I$4)*(LSM!$T$2:$T$370=I$5)*(LSM!$B$2:$B$370=$D14),LSM!$M$2:$M$370,"")</f>
        <v>0</v>
      </c>
      <c r="K14" s="176" cm="1">
        <f t="array" ref="K14">_xlfn.XLOOKUP(1,(LSM!$A$2:$A$370=K$4)*(LSM!$T$2:$T$370=K$5)*(LSM!$B$2:$B$370=$D14),LSM!$G$2:$G$370,"")</f>
        <v>108.67</v>
      </c>
      <c r="L14" s="177" t="str" cm="1">
        <f t="array" ref="L14">_xlfn.XLOOKUP(1,(LSM!$A$2:$A$370=K$4)*(LSM!$T$2:$T$370=K$5)*(LSM!$B$2:$B$370=$D14),LSM!$H$2:$H$370,"")</f>
        <v>A-C</v>
      </c>
      <c r="M14" s="176" cm="1">
        <f t="array" ref="M14">_xlfn.XLOOKUP(1,(LSM!$A$2:$A$370=M$4)*(LSM!$T$2:$T$370=M$5)*(LSM!$B$2:$B$370=$D14),LSM!$I$2:$I$370,"")</f>
        <v>44.333300000000001</v>
      </c>
      <c r="N14" s="56" t="str" cm="1">
        <f t="array" ref="N14">_xlfn.XLOOKUP(1,(LSM!$A$2:$A$370=M$4)*(LSM!$T$2:$T$370=M$5)*(LSM!$B$2:$B$370=$D14),LSM!$J$2:$J$370,"")</f>
        <v>B-D</v>
      </c>
      <c r="O14" s="176" cm="1">
        <f t="array" ref="O14">_xlfn.XLOOKUP(1,(LSM!$A$2:$A$370=O$4)*(LSM!$T$2:$T$370=O$5)*(LSM!$B$2:$B$370=$D14),LSM!$K$2:$K$370,"")</f>
        <v>1.2274278653999999</v>
      </c>
      <c r="P14" s="252" cm="1">
        <f t="array" ref="P14">_xlfn.XLOOKUP(1,(LSM!$A$2:$A$370=P$4)*(LSM!$T$2:$T$370=P$5)*(LSM!$B$2:$B$370=$D14),LSM!$N$2:$N$370,"")</f>
        <v>0</v>
      </c>
      <c r="Q14" s="177" cm="1">
        <f t="array" ref="Q14">_xlfn.XLOOKUP(1,(LSM!$A$2:$A$370=P$4)*(LSM!$T$2:$T$370=P$5)*(LSM!$B$2:$B$370=$D14),LSM!$O$2:$O$370,"")</f>
        <v>0</v>
      </c>
      <c r="R14" s="163" cm="1">
        <f t="array" ref="R14">_xlfn.XLOOKUP(1,(LSM!$A$2:$A$370=R$4)*(LSM!$T$2:$T$370=R$5)*(LSM!$B$2:$B$370=$D14),LSM!$P$2:$P$370,"")</f>
        <v>0</v>
      </c>
      <c r="S14" s="56" cm="1">
        <f t="array" ref="S14">_xlfn.XLOOKUP(1,(LSM!$A$2:$A$370=R$4)*(LSM!$T$2:$T$370=R$5)*(LSM!$B$2:$B$370=$D14),LSM!$Q$2:$Q$370,"")</f>
        <v>0</v>
      </c>
      <c r="T14" s="163" cm="1">
        <f t="array" ref="T14">_xlfn.XLOOKUP(1,(LSM!$A$2:$A$370=T$4)*(LSM!$T$2:$T$370=T$5)*(LSM!$B$2:$B$370=$D14),LSM!$R$2:$R$370,"")</f>
        <v>0</v>
      </c>
      <c r="U14" s="177" cm="1">
        <f t="array" ref="U14">_xlfn.XLOOKUP(1,(LSM!$A$2:$A$370=T$4)*(LSM!$T$2:$T$370=T$5)*(LSM!$B$2:$B$370=$D14),LSM!$S$2:$S$370,"")</f>
        <v>0</v>
      </c>
    </row>
    <row r="15" spans="1:21" x14ac:dyDescent="0.3">
      <c r="A15" s="31" t="str">
        <f t="shared" si="0"/>
        <v>Dekalb DKC68-35</v>
      </c>
      <c r="B15" s="131" t="str">
        <f t="shared" si="1"/>
        <v>RR</v>
      </c>
      <c r="C15" s="131" t="str">
        <f t="shared" si="2"/>
        <v>GENVT2P</v>
      </c>
      <c r="D15" s="273" t="s">
        <v>296</v>
      </c>
      <c r="E15" s="178" cm="1">
        <f t="array" ref="E15">_xlfn.XLOOKUP(1,(LSM!$A$2:$A$370=E$4)*(LSM!$T$2:$T$370=E$5)*(LSM!$B$2:$B$370=$D15),LSM!$C$2:$C$370,"")</f>
        <v>177.71</v>
      </c>
      <c r="F15" s="179" t="str" cm="1">
        <f t="array" ref="F15">_xlfn.XLOOKUP(1,(LSM!$A$2:$A$370=E$4)*(LSM!$T$2:$T$370=E$5)*(LSM!$B$2:$B$370=$D15),LSM!$D$2:$D$370,"")</f>
        <v>A</v>
      </c>
      <c r="G15" s="164" cm="1">
        <f t="array" ref="G15">_xlfn.XLOOKUP(1,(LSM!$A$2:$A$370=G$4)*(LSM!$T$2:$T$370=G$5)*(LSM!$B$2:$B$370=$D15),LSM!$E$2:$E$370,"")</f>
        <v>12.656700000000001</v>
      </c>
      <c r="H15" s="179" t="str" cm="1">
        <f t="array" ref="H15">_xlfn.XLOOKUP(1,(LSM!$A$2:$A$370=G$4)*(LSM!$T$2:$T$370=G$5)*(LSM!$B$2:$B$370=$D15),LSM!$F$2:$F$370,"")</f>
        <v>B</v>
      </c>
      <c r="I15" s="102" cm="1">
        <f t="array" ref="I15">_xlfn.XLOOKUP(1,(LSM!$A$2:$A$370=I$4)*(LSM!$T$2:$T$370=I$5)*(LSM!$B$2:$B$370=$D15),LSM!$L$2:$L$370,"")</f>
        <v>0</v>
      </c>
      <c r="J15" s="167" cm="1">
        <f t="array" ref="J15">_xlfn.XLOOKUP(1,(LSM!$A$2:$A$370=I$4)*(LSM!$T$2:$T$370=I$5)*(LSM!$B$2:$B$370=$D15),LSM!$M$2:$M$370,"")</f>
        <v>0</v>
      </c>
      <c r="K15" s="178" cm="1">
        <f t="array" ref="K15">_xlfn.XLOOKUP(1,(LSM!$A$2:$A$370=K$4)*(LSM!$T$2:$T$370=K$5)*(LSM!$B$2:$B$370=$D15),LSM!$G$2:$G$370,"")</f>
        <v>104.78</v>
      </c>
      <c r="L15" s="179" t="str" cm="1">
        <f t="array" ref="L15">_xlfn.XLOOKUP(1,(LSM!$A$2:$A$370=K$4)*(LSM!$T$2:$T$370=K$5)*(LSM!$B$2:$B$370=$D15),LSM!$H$2:$H$370,"")</f>
        <v>BC</v>
      </c>
      <c r="M15" s="178" cm="1">
        <f t="array" ref="M15">_xlfn.XLOOKUP(1,(LSM!$A$2:$A$370=M$4)*(LSM!$T$2:$T$370=M$5)*(LSM!$B$2:$B$370=$D15),LSM!$I$2:$I$370,"")</f>
        <v>40.444400000000002</v>
      </c>
      <c r="N15" s="167" t="str" cm="1">
        <f t="array" ref="N15">_xlfn.XLOOKUP(1,(LSM!$A$2:$A$370=M$4)*(LSM!$T$2:$T$370=M$5)*(LSM!$B$2:$B$370=$D15),LSM!$J$2:$J$370,"")</f>
        <v>E</v>
      </c>
      <c r="O15" s="178" cm="1">
        <f t="array" ref="O15">_xlfn.XLOOKUP(1,(LSM!$A$2:$A$370=O$4)*(LSM!$T$2:$T$370=O$5)*(LSM!$B$2:$B$370=$D15),LSM!$K$2:$K$370,"")</f>
        <v>1.6310348289000001</v>
      </c>
      <c r="P15" s="253" cm="1">
        <f t="array" ref="P15">_xlfn.XLOOKUP(1,(LSM!$A$2:$A$370=P$4)*(LSM!$T$2:$T$370=P$5)*(LSM!$B$2:$B$370=$D15),LSM!$N$2:$N$370,"")</f>
        <v>0</v>
      </c>
      <c r="Q15" s="179" cm="1">
        <f t="array" ref="Q15">_xlfn.XLOOKUP(1,(LSM!$A$2:$A$370=P$4)*(LSM!$T$2:$T$370=P$5)*(LSM!$B$2:$B$370=$D15),LSM!$O$2:$O$370,"")</f>
        <v>0</v>
      </c>
      <c r="R15" s="164" cm="1">
        <f t="array" ref="R15">_xlfn.XLOOKUP(1,(LSM!$A$2:$A$370=R$4)*(LSM!$T$2:$T$370=R$5)*(LSM!$B$2:$B$370=$D15),LSM!$P$2:$P$370,"")</f>
        <v>0</v>
      </c>
      <c r="S15" s="167" cm="1">
        <f t="array" ref="S15">_xlfn.XLOOKUP(1,(LSM!$A$2:$A$370=R$4)*(LSM!$T$2:$T$370=R$5)*(LSM!$B$2:$B$370=$D15),LSM!$Q$2:$Q$370,"")</f>
        <v>0</v>
      </c>
      <c r="T15" s="164" cm="1">
        <f t="array" ref="T15">_xlfn.XLOOKUP(1,(LSM!$A$2:$A$370=T$4)*(LSM!$T$2:$T$370=T$5)*(LSM!$B$2:$B$370=$D15),LSM!$R$2:$R$370,"")</f>
        <v>0</v>
      </c>
      <c r="U15" s="179" cm="1">
        <f t="array" ref="U15">_xlfn.XLOOKUP(1,(LSM!$A$2:$A$370=T$4)*(LSM!$T$2:$T$370=T$5)*(LSM!$B$2:$B$370=$D15),LSM!$S$2:$S$370,"")</f>
        <v>0</v>
      </c>
    </row>
    <row r="16" spans="1:21" ht="12.9" thickBot="1" x14ac:dyDescent="0.35">
      <c r="A16" s="31" t="str">
        <f t="shared" si="0"/>
        <v>Gateway 3919TRE</v>
      </c>
      <c r="B16" s="131" t="str">
        <f t="shared" si="1"/>
        <v>RR</v>
      </c>
      <c r="C16" s="131" t="str">
        <f t="shared" si="2"/>
        <v>TRE</v>
      </c>
      <c r="D16" s="274" t="s">
        <v>297</v>
      </c>
      <c r="E16" s="178" cm="1">
        <f t="array" ref="E16">_xlfn.XLOOKUP(1,(LSM!$A$2:$A$370=E$4)*(LSM!$T$2:$T$370=E$5)*(LSM!$B$2:$B$370=$D16),LSM!$C$2:$C$370,"")</f>
        <v>172.71</v>
      </c>
      <c r="F16" s="179" t="str" cm="1">
        <f t="array" ref="F16">_xlfn.XLOOKUP(1,(LSM!$A$2:$A$370=E$4)*(LSM!$T$2:$T$370=E$5)*(LSM!$B$2:$B$370=$D16),LSM!$D$2:$D$370,"")</f>
        <v>A</v>
      </c>
      <c r="G16" s="164" cm="1">
        <f t="array" ref="G16">_xlfn.XLOOKUP(1,(LSM!$A$2:$A$370=G$4)*(LSM!$T$2:$T$370=G$5)*(LSM!$B$2:$B$370=$D16),LSM!$E$2:$E$370,"")</f>
        <v>12.07</v>
      </c>
      <c r="H16" s="179" t="str" cm="1">
        <f t="array" ref="H16">_xlfn.XLOOKUP(1,(LSM!$A$2:$A$370=G$4)*(LSM!$T$2:$T$370=G$5)*(LSM!$B$2:$B$370=$D16),LSM!$F$2:$F$370,"")</f>
        <v>CD</v>
      </c>
      <c r="I16" s="102" cm="1">
        <f t="array" ref="I16">_xlfn.XLOOKUP(1,(LSM!$A$2:$A$370=I$4)*(LSM!$T$2:$T$370=I$5)*(LSM!$B$2:$B$370=$D16),LSM!$L$2:$L$370,"")</f>
        <v>0</v>
      </c>
      <c r="J16" s="167" cm="1">
        <f t="array" ref="J16">_xlfn.XLOOKUP(1,(LSM!$A$2:$A$370=I$4)*(LSM!$T$2:$T$370=I$5)*(LSM!$B$2:$B$370=$D16),LSM!$M$2:$M$370,"")</f>
        <v>0</v>
      </c>
      <c r="K16" s="178" cm="1">
        <f t="array" ref="K16">_xlfn.XLOOKUP(1,(LSM!$A$2:$A$370=K$4)*(LSM!$T$2:$T$370=K$5)*(LSM!$B$2:$B$370=$D16),LSM!$G$2:$G$370,"")</f>
        <v>111.78</v>
      </c>
      <c r="L16" s="179" t="str" cm="1">
        <f t="array" ref="L16">_xlfn.XLOOKUP(1,(LSM!$A$2:$A$370=K$4)*(LSM!$T$2:$T$370=K$5)*(LSM!$B$2:$B$370=$D16),LSM!$H$2:$H$370,"")</f>
        <v>A</v>
      </c>
      <c r="M16" s="178" cm="1">
        <f t="array" ref="M16">_xlfn.XLOOKUP(1,(LSM!$A$2:$A$370=M$4)*(LSM!$T$2:$T$370=M$5)*(LSM!$B$2:$B$370=$D16),LSM!$I$2:$I$370,"")</f>
        <v>48.666699999999999</v>
      </c>
      <c r="N16" s="167" t="str" cm="1">
        <f t="array" ref="N16">_xlfn.XLOOKUP(1,(LSM!$A$2:$A$370=M$4)*(LSM!$T$2:$T$370=M$5)*(LSM!$B$2:$B$370=$D16),LSM!$J$2:$J$370,"")</f>
        <v>A</v>
      </c>
      <c r="O16" s="178" cm="1">
        <f t="array" ref="O16">_xlfn.XLOOKUP(1,(LSM!$A$2:$A$370=O$4)*(LSM!$T$2:$T$370=O$5)*(LSM!$B$2:$B$370=$D16),LSM!$K$2:$K$370,"")</f>
        <v>0</v>
      </c>
      <c r="P16" s="253" cm="1">
        <f t="array" ref="P16">_xlfn.XLOOKUP(1,(LSM!$A$2:$A$370=P$4)*(LSM!$T$2:$T$370=P$5)*(LSM!$B$2:$B$370=$D16),LSM!$N$2:$N$370,"")</f>
        <v>0</v>
      </c>
      <c r="Q16" s="179" cm="1">
        <f t="array" ref="Q16">_xlfn.XLOOKUP(1,(LSM!$A$2:$A$370=P$4)*(LSM!$T$2:$T$370=P$5)*(LSM!$B$2:$B$370=$D16),LSM!$O$2:$O$370,"")</f>
        <v>0</v>
      </c>
      <c r="R16" s="164" cm="1">
        <f t="array" ref="R16">_xlfn.XLOOKUP(1,(LSM!$A$2:$A$370=R$4)*(LSM!$T$2:$T$370=R$5)*(LSM!$B$2:$B$370=$D16),LSM!$P$2:$P$370,"")</f>
        <v>0</v>
      </c>
      <c r="S16" s="167" cm="1">
        <f t="array" ref="S16">_xlfn.XLOOKUP(1,(LSM!$A$2:$A$370=R$4)*(LSM!$T$2:$T$370=R$5)*(LSM!$B$2:$B$370=$D16),LSM!$Q$2:$Q$370,"")</f>
        <v>0</v>
      </c>
      <c r="T16" s="164" cm="1">
        <f t="array" ref="T16">_xlfn.XLOOKUP(1,(LSM!$A$2:$A$370=T$4)*(LSM!$T$2:$T$370=T$5)*(LSM!$B$2:$B$370=$D16),LSM!$R$2:$R$370,"")</f>
        <v>0</v>
      </c>
      <c r="U16" s="179" cm="1">
        <f t="array" ref="U16">_xlfn.XLOOKUP(1,(LSM!$A$2:$A$370=T$4)*(LSM!$T$2:$T$370=T$5)*(LSM!$B$2:$B$370=$D16),LSM!$S$2:$S$370,"")</f>
        <v>0</v>
      </c>
    </row>
    <row r="17" spans="1:21" x14ac:dyDescent="0.3">
      <c r="A17" s="42" t="s">
        <v>127</v>
      </c>
      <c r="B17" s="42"/>
      <c r="C17" s="42"/>
      <c r="D17" s="41"/>
      <c r="E17" s="180" cm="1">
        <f t="array" ref="E17">_xlfn.XLOOKUP(1,(ANOVA!$L$2:$L$160=E$4)*(ANOVA!$Q$2:$Q$401=E$5)*(ANOVA!$M$2:$M$401=E$3),ANOVA!$A$2:$A$401,"")</f>
        <v>191.56</v>
      </c>
      <c r="F17" s="181"/>
      <c r="G17" s="194" cm="1">
        <f t="array" ref="G17">_xlfn.XLOOKUP(1,(ANOVA!$L$2:$L$160=G$4)*(ANOVA!$Q$2:$Q$401=G$5)*(ANOVA!$M$2:$M$401=G$3),ANOVA!$A$2:$A$401,"")</f>
        <v>12.329700000000001</v>
      </c>
      <c r="H17" s="181"/>
      <c r="I17" s="72" t="str" cm="1">
        <f t="array" ref="I17">_xlfn.XLOOKUP(1,(ANOVA!$L$2:$L$160=I$4)*(ANOVA!$Q$2:$Q$401=I$5)*(ANOVA!$M$2:$M$401=I$3),ANOVA!$A$2:$A$401,"")</f>
        <v/>
      </c>
      <c r="J17" s="62"/>
      <c r="K17" s="180" cm="1">
        <f t="array" ref="K17">_xlfn.XLOOKUP(1,(ANOVA!$L$2:$L$160=K$4)*(ANOVA!$Q$2:$Q$401=K$5)*(ANOVA!$M$2:$M$401=K$3),ANOVA!$A$2:$A$401,"")</f>
        <v>109.17</v>
      </c>
      <c r="L17" s="181"/>
      <c r="M17" s="72" cm="1">
        <f t="array" ref="M17">_xlfn.XLOOKUP(1,(ANOVA!$L$2:$L$160=M$4)*(ANOVA!$Q$2:$Q$401=M$5)*(ANOVA!$M$2:$M$401=M$3),ANOVA!$A$2:$A$401,"")</f>
        <v>44.7879</v>
      </c>
      <c r="N17" s="62"/>
      <c r="O17" s="278" cm="1">
        <f t="array" ref="O17">_xlfn.XLOOKUP(1,(ANOVA!$L$2:$L$160=O$4)*(ANOVA!$Q$2:$Q$401=O$5)*(ANOVA!$M$2:$M$401=O$3),ANOVA!$A$2:$A$401,"")</f>
        <v>0.93679999999999997</v>
      </c>
      <c r="P17" s="77" t="str" cm="1">
        <f t="array" ref="P17">_xlfn.XLOOKUP(1,(ANOVA!$L$2:$L$160=P$4)*(ANOVA!$Q$2:$Q$401=P$5)*(ANOVA!$M$2:$M$401=P$3),ANOVA!$A$2:$A$401,"")</f>
        <v/>
      </c>
      <c r="Q17" s="181"/>
      <c r="R17" s="77" t="str" cm="1">
        <f t="array" ref="R17">_xlfn.XLOOKUP(1,(ANOVA!$L$2:$L$160=R$4)*(ANOVA!$Q$2:$Q$401=R$5)*(ANOVA!$M$2:$M$401=R$3),ANOVA!$A$2:$A$401,"")</f>
        <v/>
      </c>
      <c r="S17" s="62"/>
      <c r="T17" s="194" t="str" cm="1">
        <f t="array" ref="T17">_xlfn.XLOOKUP(1,(ANOVA!$L$2:$L$160=T$4)*(ANOVA!$Q$2:$Q$401=T$5)*(ANOVA!$M$2:$M$401=T$3),ANOVA!$A$2:$A$401,"")</f>
        <v/>
      </c>
      <c r="U17" s="181"/>
    </row>
    <row r="18" spans="1:21" x14ac:dyDescent="0.3">
      <c r="A18" s="33" t="s">
        <v>128</v>
      </c>
      <c r="B18" s="33"/>
      <c r="C18" s="33"/>
      <c r="D18" s="35"/>
      <c r="E18" s="182" cm="1">
        <f t="array" ref="E18">_xlfn.XLOOKUP(1,(ANOVA!$L$2:$L$160=E$4)*(ANOVA!$Q$2:$Q$401=E$5)*(ANOVA!$M$2:$M$401=E$3),ANOVA!$B$2:$B$401,"")</f>
        <v>11.1213</v>
      </c>
      <c r="F18" s="183"/>
      <c r="G18" s="195" cm="1">
        <f t="array" ref="G18">_xlfn.XLOOKUP(1,(ANOVA!$L$2:$L$160=G$4)*(ANOVA!$Q$2:$Q$401=G$5)*(ANOVA!$M$2:$M$401=G$3),ANOVA!$B$2:$B$401,"")</f>
        <v>8.5529999999999995E-2</v>
      </c>
      <c r="H18" s="183"/>
      <c r="I18" s="168" t="str" cm="1">
        <f t="array" ref="I18">_xlfn.XLOOKUP(1,(ANOVA!$L$2:$L$160=I$4)*(ANOVA!$Q$2:$Q$401=I$5)*(ANOVA!$M$2:$M$401=I$3),ANOVA!$B$2:$B$401,"")</f>
        <v/>
      </c>
      <c r="J18" s="169"/>
      <c r="K18" s="182" cm="1">
        <f t="array" ref="K18">_xlfn.XLOOKUP(1,(ANOVA!$L$2:$L$160=K$4)*(ANOVA!$Q$2:$Q$401=K$5)*(ANOVA!$M$2:$M$401=K$3),ANOVA!$B$2:$B$401,"")</f>
        <v>2.2793000000000001</v>
      </c>
      <c r="L18" s="183"/>
      <c r="M18" s="168" cm="1">
        <f t="array" ref="M18">_xlfn.XLOOKUP(1,(ANOVA!$L$2:$L$160=M$4)*(ANOVA!$Q$2:$Q$401=M$5)*(ANOVA!$M$2:$M$401=M$3),ANOVA!$B$2:$B$401,"")</f>
        <v>1.3505</v>
      </c>
      <c r="N18" s="169"/>
      <c r="O18" s="279" cm="1">
        <f t="array" ref="O18">_xlfn.XLOOKUP(1,(ANOVA!$L$2:$L$160=O$4)*(ANOVA!$Q$2:$Q$401=O$5)*(ANOVA!$M$2:$M$401=O$3),ANOVA!$B$2:$B$401,"")</f>
        <v>0.4859</v>
      </c>
      <c r="P18" s="170" t="str" cm="1">
        <f t="array" ref="P18">_xlfn.XLOOKUP(1,(ANOVA!$L$2:$L$160=P$4)*(ANOVA!$Q$2:$Q$401=P$5)*(ANOVA!$M$2:$M$401=P$3),ANOVA!$B$2:$B$401,"")</f>
        <v/>
      </c>
      <c r="Q18" s="183"/>
      <c r="R18" s="170" t="str" cm="1">
        <f t="array" ref="R18">_xlfn.XLOOKUP(1,(ANOVA!$L$2:$L$160=R$4)*(ANOVA!$Q$2:$Q$401=R$5)*(ANOVA!$M$2:$M$401=R$3),ANOVA!$B$2:$B$401,"")</f>
        <v/>
      </c>
      <c r="S18" s="169"/>
      <c r="T18" s="195" t="str" cm="1">
        <f t="array" ref="T18">_xlfn.XLOOKUP(1,(ANOVA!$L$2:$L$160=T$4)*(ANOVA!$Q$2:$Q$401=T$5)*(ANOVA!$M$2:$M$401=T$3),ANOVA!$B$2:$B$401,"")</f>
        <v/>
      </c>
      <c r="U18" s="183"/>
    </row>
    <row r="19" spans="1:21" ht="15" x14ac:dyDescent="0.45">
      <c r="A19" s="34" t="s">
        <v>129</v>
      </c>
      <c r="B19" s="134"/>
      <c r="C19" s="134"/>
      <c r="D19" s="22"/>
      <c r="E19" s="184" t="str" cm="1">
        <f t="array" ref="E19">_xlfn.XLOOKUP(1,(ANOVA!$L$2:$L$160=E$4)*(ANOVA!$Q$2:$Q$401=E$5)*(ANOVA!$M$2:$M$401=E$3),ANOVA!$C$2:$C$401,"")</f>
        <v>N.S.</v>
      </c>
      <c r="F19" s="185"/>
      <c r="G19" s="196" cm="1">
        <f t="array" ref="G19">_xlfn.XLOOKUP(1,(ANOVA!$L$2:$L$160=G$4)*(ANOVA!$Q$2:$Q$401=G$5)*(ANOVA!$M$2:$M$401=G$3),ANOVA!$C$2:$C$401,"")</f>
        <v>0.25</v>
      </c>
      <c r="H19" s="185"/>
      <c r="I19" s="171" t="str" cm="1">
        <f t="array" ref="I19">_xlfn.XLOOKUP(1,(ANOVA!$L$2:$L$160=I$4)*(ANOVA!$Q$2:$Q$401=I$5)*(ANOVA!$M$2:$M$401=I$3),ANOVA!$C$2:$C$401,"")</f>
        <v/>
      </c>
      <c r="J19" s="172"/>
      <c r="K19" s="184" cm="1">
        <f t="array" ref="K19">_xlfn.XLOOKUP(1,(ANOVA!$L$2:$L$160=K$4)*(ANOVA!$Q$2:$Q$401=K$5)*(ANOVA!$M$2:$M$401=K$3),ANOVA!$C$2:$C$401,"")</f>
        <v>4.5</v>
      </c>
      <c r="L19" s="185"/>
      <c r="M19" s="171" cm="1">
        <f t="array" ref="M19">_xlfn.XLOOKUP(1,(ANOVA!$L$2:$L$160=M$4)*(ANOVA!$Q$2:$Q$401=M$5)*(ANOVA!$M$2:$M$401=M$3),ANOVA!$C$2:$C$401,"")</f>
        <v>3.62</v>
      </c>
      <c r="N19" s="172"/>
      <c r="O19" s="280" cm="1">
        <f t="array" ref="O19">_xlfn.XLOOKUP(1,(ANOVA!$L$2:$L$160=O$4)*(ANOVA!$Q$2:$Q$401=O$5)*(ANOVA!$M$2:$M$401=O$3),ANOVA!$C$2:$C$401,"")</f>
        <v>0</v>
      </c>
      <c r="P19" s="173" t="str" cm="1">
        <f t="array" ref="P19">_xlfn.XLOOKUP(1,(ANOVA!$L$2:$L$160=P$4)*(ANOVA!$Q$2:$Q$401=P$5)*(ANOVA!$M$2:$M$401=P$3),ANOVA!$C$2:$C$401,"")</f>
        <v/>
      </c>
      <c r="Q19" s="185"/>
      <c r="R19" s="173" t="str" cm="1">
        <f t="array" ref="R19">_xlfn.XLOOKUP(1,(ANOVA!$L$2:$L$160=R$4)*(ANOVA!$Q$2:$Q$401=R$5)*(ANOVA!$M$2:$M$401=R$3),ANOVA!$C$2:$C$401,"")</f>
        <v/>
      </c>
      <c r="S19" s="172"/>
      <c r="T19" s="196" t="str" cm="1">
        <f t="array" ref="T19">_xlfn.XLOOKUP(1,(ANOVA!$L$2:$L$160=T$4)*(ANOVA!$Q$2:$Q$401=T$5)*(ANOVA!$M$2:$M$401=T$3),ANOVA!$C$2:$C$401,"")</f>
        <v/>
      </c>
      <c r="U19" s="185"/>
    </row>
    <row r="20" spans="1:21" ht="12.9" thickBot="1" x14ac:dyDescent="0.35">
      <c r="A20" s="245" t="s">
        <v>130</v>
      </c>
      <c r="B20" s="246"/>
      <c r="C20" s="246"/>
      <c r="D20" s="247"/>
      <c r="E20" s="242" cm="1">
        <f t="array" ref="E20">_xlfn.XLOOKUP(1,(ANOVA!$L$2:$L$160=E$4)*(ANOVA!$Q$2:$Q$401=E$5)*(ANOVA!$M$2:$M$401=E$3),ANOVA!$D$2:$D$401,"")</f>
        <v>9.6994509019000006</v>
      </c>
      <c r="F20" s="248"/>
      <c r="G20" s="242" cm="1">
        <f t="array" ref="G20">_xlfn.XLOOKUP(1,(ANOVA!$L$2:$L$160=G$4)*(ANOVA!$Q$2:$Q$401=G$5)*(ANOVA!$M$2:$M$401=G$3),ANOVA!$D$2:$D$401,"")</f>
        <v>1.2015721943</v>
      </c>
      <c r="H20" s="248"/>
      <c r="I20" s="249" t="str" cm="1">
        <f t="array" ref="I20">_xlfn.XLOOKUP(1,(ANOVA!$L$2:$L$160=I$4)*(ANOVA!$Q$2:$Q$401=I$5)*(ANOVA!$M$2:$M$401=I$3),ANOVA!$D$2:$D$401,"")</f>
        <v/>
      </c>
      <c r="J20" s="243"/>
      <c r="K20" s="242" cm="1">
        <f t="array" ref="K20">_xlfn.XLOOKUP(1,(ANOVA!$L$2:$L$160=K$4)*(ANOVA!$Q$2:$Q$401=K$5)*(ANOVA!$M$2:$M$401=K$3),ANOVA!$D$2:$D$401,"")</f>
        <v>2.4179919005000001</v>
      </c>
      <c r="L20" s="248"/>
      <c r="M20" s="249" cm="1">
        <f t="array" ref="M20">_xlfn.XLOOKUP(1,(ANOVA!$L$2:$L$160=M$4)*(ANOVA!$Q$2:$Q$401=M$5)*(ANOVA!$M$2:$M$401=M$3),ANOVA!$D$2:$D$401,"")</f>
        <v>4.7503491682999996</v>
      </c>
      <c r="N20" s="243"/>
      <c r="O20" s="281" cm="1">
        <f t="array" ref="O20">_xlfn.XLOOKUP(1,(ANOVA!$L$2:$L$160=O$4)*(ANOVA!$Q$2:$Q$401=O$5)*(ANOVA!$M$2:$M$401=O$3),ANOVA!$D$2:$D$401,"")</f>
        <v>0</v>
      </c>
      <c r="P20" s="173" t="str" cm="1">
        <f t="array" ref="P20">_xlfn.XLOOKUP(1,(ANOVA!$L$2:$L$160=P$4)*(ANOVA!$Q$2:$Q$401=P$5)*(ANOVA!$M$2:$M$401=P$3),ANOVA!$D$2:$D$401,"")</f>
        <v/>
      </c>
      <c r="Q20" s="185"/>
      <c r="R20" s="173" t="str" cm="1">
        <f t="array" ref="R20">_xlfn.XLOOKUP(1,(ANOVA!$L$2:$L$160=R$4)*(ANOVA!$Q$2:$Q$401=R$5)*(ANOVA!$M$2:$M$401=R$3),ANOVA!$D$2:$D$401,"")</f>
        <v/>
      </c>
      <c r="S20" s="172"/>
      <c r="T20" s="196" t="str" cm="1">
        <f t="array" ref="T20">_xlfn.XLOOKUP(1,(ANOVA!$L$2:$L$160=T$4)*(ANOVA!$Q$2:$Q$401=T$5)*(ANOVA!$M$2:$M$401=T$3),ANOVA!$D$2:$D$401,"")</f>
        <v/>
      </c>
      <c r="U20" s="185"/>
    </row>
    <row r="21" spans="1:21" x14ac:dyDescent="0.3">
      <c r="A21" s="6"/>
      <c r="B21" s="7"/>
      <c r="C21" s="7"/>
      <c r="D21" s="6"/>
      <c r="E21" s="68"/>
      <c r="F21" s="58"/>
      <c r="G21" s="73"/>
      <c r="H21" s="63"/>
      <c r="I21" s="74"/>
      <c r="J21" s="40"/>
      <c r="M21" s="78"/>
      <c r="N21" s="66"/>
      <c r="O21" s="10"/>
      <c r="P21" s="74"/>
      <c r="Q21" s="40"/>
      <c r="R21" s="74"/>
      <c r="S21" s="40"/>
      <c r="T21" s="74"/>
      <c r="U21" s="40"/>
    </row>
    <row r="22" spans="1:21" x14ac:dyDescent="0.3">
      <c r="A22" s="9"/>
      <c r="B22" s="7"/>
      <c r="C22" s="7"/>
      <c r="D22" s="6"/>
      <c r="E22" s="38"/>
      <c r="F22" s="39"/>
      <c r="I22" s="74"/>
      <c r="J22" s="40"/>
      <c r="K22" s="78"/>
      <c r="L22" s="66"/>
      <c r="M22" s="74"/>
      <c r="N22" s="40"/>
      <c r="O22" s="3"/>
      <c r="P22" s="74"/>
      <c r="Q22" s="40"/>
      <c r="R22" s="74"/>
      <c r="S22" s="40"/>
      <c r="T22" s="74"/>
      <c r="U22" s="40"/>
    </row>
    <row r="23" spans="1:21" ht="12.75" customHeight="1" x14ac:dyDescent="0.3">
      <c r="A23" s="9"/>
      <c r="B23" s="7"/>
      <c r="C23" s="7"/>
      <c r="D23" s="6"/>
      <c r="E23" s="38"/>
      <c r="F23" s="39"/>
      <c r="I23" s="74"/>
      <c r="J23" s="40"/>
      <c r="K23" s="79"/>
      <c r="L23" s="7"/>
      <c r="M23" s="74"/>
      <c r="N23" s="40"/>
      <c r="O23" s="3"/>
      <c r="P23" s="74"/>
      <c r="Q23" s="40"/>
      <c r="R23" s="74"/>
      <c r="S23" s="40"/>
      <c r="T23" s="74"/>
      <c r="U23" s="40"/>
    </row>
    <row r="24" spans="1:21" ht="12.75" customHeight="1" x14ac:dyDescent="0.3">
      <c r="A24" s="9"/>
      <c r="B24" s="7"/>
      <c r="C24" s="7"/>
      <c r="D24" s="6"/>
      <c r="E24" s="38"/>
      <c r="F24" s="39"/>
      <c r="I24" s="74"/>
      <c r="J24" s="40"/>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ht="12.75" customHeight="1" x14ac:dyDescent="0.3">
      <c r="A26" s="9"/>
      <c r="B26" s="7"/>
      <c r="C26" s="7"/>
      <c r="D26" s="6"/>
      <c r="E26" s="38"/>
      <c r="F26" s="39"/>
      <c r="I26" s="74"/>
      <c r="J26" s="40"/>
      <c r="M26" s="74"/>
      <c r="N26" s="40"/>
      <c r="O26" s="3"/>
      <c r="P26" s="74"/>
      <c r="Q26" s="40"/>
      <c r="R26" s="74"/>
      <c r="S26" s="40"/>
      <c r="T26" s="74"/>
      <c r="U26" s="40"/>
    </row>
    <row r="27" spans="1:21" ht="12.75" customHeight="1" x14ac:dyDescent="0.3">
      <c r="A27" s="9"/>
      <c r="B27" s="7"/>
      <c r="C27" s="7"/>
      <c r="D27" s="6"/>
      <c r="E27" s="38"/>
      <c r="F27" s="39"/>
      <c r="I27" s="74"/>
      <c r="J27" s="40"/>
      <c r="M27" s="74"/>
      <c r="N27" s="40"/>
      <c r="O27" s="3"/>
      <c r="P27" s="74"/>
      <c r="Q27" s="40"/>
      <c r="R27" s="74"/>
      <c r="S27" s="40"/>
      <c r="T27" s="74"/>
      <c r="U27" s="40"/>
    </row>
    <row r="28" spans="1:21" x14ac:dyDescent="0.3">
      <c r="A28" s="9"/>
      <c r="B28" s="7"/>
      <c r="C28" s="7"/>
      <c r="D28" s="6"/>
      <c r="E28" s="38"/>
      <c r="F28" s="39"/>
      <c r="I28" s="74"/>
      <c r="J28" s="40"/>
      <c r="M28" s="74"/>
      <c r="N28" s="40"/>
      <c r="O28" s="3"/>
      <c r="P28" s="74"/>
      <c r="Q28" s="40"/>
      <c r="R28" s="74"/>
      <c r="S28" s="40"/>
      <c r="T28" s="74"/>
      <c r="U28" s="40"/>
    </row>
    <row r="29" spans="1:21" s="1" customFormat="1" x14ac:dyDescent="0.3">
      <c r="A29" s="8"/>
      <c r="B29" s="7"/>
      <c r="C29" s="7"/>
      <c r="D29" s="6"/>
      <c r="E29" s="69"/>
      <c r="F29" s="59"/>
      <c r="H29" s="64"/>
      <c r="I29" s="74"/>
      <c r="J29" s="40"/>
      <c r="K29" s="75"/>
      <c r="L29" s="64"/>
      <c r="M29" s="75"/>
      <c r="N29" s="64"/>
      <c r="O29" s="3"/>
      <c r="P29" s="74"/>
      <c r="Q29" s="40"/>
      <c r="R29" s="74"/>
      <c r="S29" s="40"/>
      <c r="T29" s="74"/>
      <c r="U29" s="40"/>
    </row>
    <row r="30" spans="1:21" s="1" customFormat="1" x14ac:dyDescent="0.3">
      <c r="A30" s="9"/>
      <c r="B30" s="7"/>
      <c r="C30" s="7"/>
      <c r="D30" s="6"/>
      <c r="E30" s="38"/>
      <c r="F30" s="39"/>
      <c r="G30" s="75"/>
      <c r="H30" s="40"/>
      <c r="I30" s="71"/>
      <c r="J30" s="11"/>
      <c r="K30" s="74"/>
      <c r="L30" s="40"/>
      <c r="M30" s="74"/>
      <c r="N30" s="40"/>
      <c r="O30" s="3"/>
      <c r="P30" s="71"/>
      <c r="Q30" s="11"/>
      <c r="R30" s="71"/>
      <c r="S30" s="11"/>
      <c r="T30" s="71"/>
      <c r="U30" s="11"/>
    </row>
    <row r="31" spans="1:21" s="1" customFormat="1" ht="14.15" x14ac:dyDescent="0.3">
      <c r="A31" s="4"/>
      <c r="B31" s="7"/>
      <c r="C31" s="7"/>
      <c r="D31" s="6"/>
      <c r="E31" s="70"/>
      <c r="F31" s="60"/>
      <c r="G31" s="76"/>
      <c r="H31" s="65"/>
      <c r="I31" s="71"/>
      <c r="J31" s="11"/>
      <c r="K31" s="76"/>
      <c r="L31" s="65"/>
      <c r="M31" s="80"/>
      <c r="N31" s="67"/>
      <c r="O31" s="2"/>
      <c r="P31" s="71"/>
      <c r="Q31" s="11"/>
      <c r="R31" s="71"/>
      <c r="S31" s="11"/>
      <c r="T31" s="71"/>
      <c r="U31" s="11"/>
    </row>
    <row r="32" spans="1:21" s="1" customFormat="1" x14ac:dyDescent="0.3">
      <c r="A32"/>
      <c r="B32" s="46"/>
      <c r="C32" s="46"/>
      <c r="D32" s="13"/>
      <c r="E32" s="71"/>
      <c r="F32" s="11"/>
      <c r="G32" s="74"/>
      <c r="H32" s="40"/>
      <c r="I32" s="71"/>
      <c r="J32" s="11"/>
      <c r="K32" s="74"/>
      <c r="L32" s="40"/>
      <c r="M32" s="80"/>
      <c r="N32" s="67"/>
      <c r="O32" s="2"/>
      <c r="P32" s="71"/>
      <c r="Q32" s="11"/>
      <c r="R32" s="71"/>
      <c r="S32" s="11"/>
      <c r="T32" s="71"/>
      <c r="U32" s="11"/>
    </row>
    <row r="33" spans="1:21" s="1" customFormat="1" x14ac:dyDescent="0.3">
      <c r="A33"/>
      <c r="B33" s="40"/>
      <c r="C33" s="40"/>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71"/>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row r="36" spans="1:21" s="1" customFormat="1" x14ac:dyDescent="0.3">
      <c r="A36"/>
      <c r="B36" s="40"/>
      <c r="C36" s="40"/>
      <c r="E36" s="71"/>
      <c r="F36" s="11"/>
      <c r="G36" s="74"/>
      <c r="H36" s="40"/>
      <c r="I36" s="71"/>
      <c r="J36" s="11"/>
      <c r="K36" s="74"/>
      <c r="L36" s="40"/>
      <c r="M36" s="80"/>
      <c r="N36" s="67"/>
      <c r="O36" s="2"/>
      <c r="P36" s="165" t="s">
        <v>19</v>
      </c>
      <c r="Q36" s="11"/>
      <c r="R36" s="71"/>
      <c r="S36" s="11"/>
      <c r="T36" s="71"/>
      <c r="U36" s="11"/>
    </row>
    <row r="37" spans="1:21" s="1" customFormat="1" x14ac:dyDescent="0.3">
      <c r="A37"/>
      <c r="B37" s="40"/>
      <c r="C37" s="40"/>
      <c r="E37" s="71"/>
      <c r="F37" s="11"/>
      <c r="G37" s="74"/>
      <c r="H37" s="40"/>
      <c r="I37" s="71"/>
      <c r="J37" s="11"/>
      <c r="K37" s="74"/>
      <c r="L37" s="40"/>
      <c r="M37" s="80"/>
      <c r="N37" s="67"/>
      <c r="O37" s="2"/>
      <c r="P37" s="71"/>
      <c r="Q37" s="11"/>
      <c r="R37" s="71"/>
      <c r="S37" s="11"/>
      <c r="T37" s="71"/>
      <c r="U37" s="11"/>
    </row>
  </sheetData>
  <sortState xmlns:xlrd2="http://schemas.microsoft.com/office/spreadsheetml/2017/richdata2" ref="A6:U16">
    <sortCondition descending="1" ref="E6:E16"/>
  </sortState>
  <mergeCells count="9">
    <mergeCell ref="A1:U1"/>
    <mergeCell ref="E2:F2"/>
    <mergeCell ref="G2:H2"/>
    <mergeCell ref="I2:J2"/>
    <mergeCell ref="K2:L2"/>
    <mergeCell ref="M2:N2"/>
    <mergeCell ref="P2:Q2"/>
    <mergeCell ref="R2:S2"/>
    <mergeCell ref="T2:U2"/>
  </mergeCells>
  <conditionalFormatting sqref="A6:D16">
    <cfRule type="expression" dxfId="284" priority="1">
      <formula>MOD(ROW(),2)=0</formula>
    </cfRule>
  </conditionalFormatting>
  <conditionalFormatting sqref="E6:E16">
    <cfRule type="top10" dxfId="283" priority="5" percent="1" rank="25"/>
    <cfRule type="aboveAverage" dxfId="282" priority="6" stopIfTrue="1"/>
  </conditionalFormatting>
  <conditionalFormatting sqref="E6:U16">
    <cfRule type="expression" dxfId="281" priority="22">
      <formula>MOD(ROW(),2)=0</formula>
    </cfRule>
  </conditionalFormatting>
  <conditionalFormatting sqref="F6:F16 H6:H16 J6:J16 L6:L16 N6:N16 Q6:Q16 S6:S16 U6:U16">
    <cfRule type="containsText" priority="2" stopIfTrue="1" operator="containsText" text="AA">
      <formula>NOT(ISERROR(SEARCH("AA",F6)))</formula>
    </cfRule>
    <cfRule type="containsText" dxfId="280" priority="3" stopIfTrue="1" operator="containsText" text="A">
      <formula>NOT(ISERROR(SEARCH("A",F6)))</formula>
    </cfRule>
  </conditionalFormatting>
  <conditionalFormatting sqref="G6:G16">
    <cfRule type="top10" dxfId="279" priority="7" percent="1" rank="25"/>
    <cfRule type="aboveAverage" dxfId="278" priority="8" stopIfTrue="1"/>
  </conditionalFormatting>
  <conditionalFormatting sqref="I6:I16">
    <cfRule type="top10" dxfId="277" priority="9" percent="1" rank="25"/>
    <cfRule type="aboveAverage" dxfId="276" priority="10" stopIfTrue="1"/>
  </conditionalFormatting>
  <conditionalFormatting sqref="K6:K16">
    <cfRule type="top10" dxfId="275" priority="11" percent="1" rank="25"/>
    <cfRule type="aboveAverage" dxfId="274" priority="12" stopIfTrue="1"/>
  </conditionalFormatting>
  <conditionalFormatting sqref="M6:M16">
    <cfRule type="top10" dxfId="273" priority="13" percent="1" rank="25"/>
    <cfRule type="aboveAverage" dxfId="272" priority="14" stopIfTrue="1"/>
  </conditionalFormatting>
  <conditionalFormatting sqref="O6:O16">
    <cfRule type="top10" dxfId="271" priority="4" stopIfTrue="1" percent="1" rank="25"/>
    <cfRule type="aboveAverage" dxfId="270" priority="15" stopIfTrue="1"/>
  </conditionalFormatting>
  <conditionalFormatting sqref="P6:P16">
    <cfRule type="top10" dxfId="269" priority="16" stopIfTrue="1" percent="1" rank="25"/>
    <cfRule type="aboveAverage" dxfId="268" priority="17" stopIfTrue="1"/>
  </conditionalFormatting>
  <conditionalFormatting sqref="R6:R16">
    <cfRule type="top10" dxfId="267" priority="18" stopIfTrue="1" percent="1" rank="25"/>
    <cfRule type="aboveAverage" dxfId="266" priority="19" stopIfTrue="1"/>
  </conditionalFormatting>
  <conditionalFormatting sqref="T6:T16">
    <cfRule type="top10" dxfId="265" priority="20" stopIfTrue="1" percent="1" rank="25"/>
    <cfRule type="aboveAverage" dxfId="264" priority="21" stopIfTrue="1"/>
  </conditionalFormatting>
  <pageMargins left="0.5" right="0.5" top="0.5" bottom="0.5" header="0.3" footer="0.3"/>
  <pageSetup paperSize="5" scale="8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C669E-D247-4D39-AEBC-69EDBAA65BE6}">
  <sheetPr>
    <tabColor theme="6" tint="0.59999389629810485"/>
  </sheetPr>
  <dimension ref="A1:U36"/>
  <sheetViews>
    <sheetView zoomScaleNormal="100" workbookViewId="0">
      <pane ySplit="2" topLeftCell="A3" activePane="bottomLeft" state="frozen"/>
      <selection activeCell="P2" sqref="P1:U1048576"/>
      <selection pane="bottomLeft" activeCell="G6" sqref="G6:G16"/>
    </sheetView>
  </sheetViews>
  <sheetFormatPr defaultRowHeight="12.45" x14ac:dyDescent="0.3"/>
  <cols>
    <col min="1" max="1" width="30.61328125" customWidth="1"/>
    <col min="2" max="3" width="17.23046875" style="40" customWidth="1"/>
    <col min="4" max="4" width="9.84375" style="1" customWidth="1"/>
    <col min="5" max="5" width="7.5351562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hidden="1" customWidth="1"/>
    <col min="12" max="12" width="5.07421875" style="40" hidden="1" customWidth="1"/>
    <col min="13" max="13" width="5.07421875" style="80" hidden="1" customWidth="1"/>
    <col min="14" max="14" width="5.07421875" style="67" hidden="1" customWidth="1"/>
    <col min="15" max="15" width="9.61328125" style="2" hidden="1"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364</v>
      </c>
      <c r="B1" s="292"/>
      <c r="C1" s="292"/>
      <c r="D1" s="292"/>
      <c r="E1" s="292"/>
      <c r="F1" s="292"/>
      <c r="G1" s="292"/>
      <c r="H1" s="292"/>
      <c r="I1" s="292"/>
      <c r="J1" s="292"/>
      <c r="K1" s="292"/>
      <c r="L1" s="292"/>
      <c r="M1" s="292"/>
      <c r="N1" s="292"/>
      <c r="O1" s="292"/>
      <c r="P1" s="292"/>
      <c r="Q1" s="292"/>
      <c r="R1" s="292"/>
      <c r="S1" s="292"/>
      <c r="T1" s="292"/>
      <c r="U1" s="292"/>
    </row>
    <row r="2" spans="1:21" ht="51.55" customHeight="1" thickBot="1" x14ac:dyDescent="0.35">
      <c r="A2" s="24" t="s">
        <v>95</v>
      </c>
      <c r="B2" s="133" t="s">
        <v>93</v>
      </c>
      <c r="C2" s="161" t="s">
        <v>94</v>
      </c>
      <c r="D2" s="23"/>
      <c r="E2" s="298" t="s">
        <v>42</v>
      </c>
      <c r="F2" s="299"/>
      <c r="G2" s="300" t="s">
        <v>43</v>
      </c>
      <c r="H2" s="300"/>
      <c r="I2" s="293" t="s">
        <v>66</v>
      </c>
      <c r="J2" s="305"/>
      <c r="K2" s="300" t="s">
        <v>44</v>
      </c>
      <c r="L2" s="299"/>
      <c r="M2" s="300" t="s">
        <v>45</v>
      </c>
      <c r="N2" s="300"/>
      <c r="O2" s="254" t="s">
        <v>61</v>
      </c>
      <c r="P2" s="297" t="s">
        <v>46</v>
      </c>
      <c r="Q2" s="296"/>
      <c r="R2" s="297" t="s">
        <v>47</v>
      </c>
      <c r="S2" s="297"/>
      <c r="T2" s="295" t="s">
        <v>48</v>
      </c>
      <c r="U2" s="297"/>
    </row>
    <row r="3" spans="1:21" ht="12.25" hidden="1" customHeight="1" x14ac:dyDescent="0.3">
      <c r="A3" s="223"/>
      <c r="B3" s="224"/>
      <c r="C3" s="34"/>
      <c r="D3" s="225"/>
      <c r="E3" s="226" t="s">
        <v>219</v>
      </c>
      <c r="F3" s="227"/>
      <c r="G3" s="228" t="s">
        <v>230</v>
      </c>
      <c r="H3" s="228"/>
      <c r="I3" s="226" t="s">
        <v>223</v>
      </c>
      <c r="J3" s="228"/>
      <c r="K3" s="228" t="s">
        <v>231</v>
      </c>
      <c r="L3" s="227"/>
      <c r="M3" s="228" t="s">
        <v>232</v>
      </c>
      <c r="N3" s="228"/>
      <c r="O3" s="229" t="s">
        <v>226</v>
      </c>
      <c r="P3" s="231" t="s">
        <v>227</v>
      </c>
      <c r="Q3" s="230"/>
      <c r="R3" s="231" t="s">
        <v>228</v>
      </c>
      <c r="S3" s="231"/>
      <c r="T3" s="229" t="s">
        <v>229</v>
      </c>
      <c r="U3" s="231"/>
    </row>
    <row r="4" spans="1:21" ht="12.25" hidden="1" customHeight="1" x14ac:dyDescent="0.3">
      <c r="A4" s="223"/>
      <c r="B4" s="224"/>
      <c r="C4" s="34"/>
      <c r="D4" s="225"/>
      <c r="E4" s="226" t="s">
        <v>193</v>
      </c>
      <c r="F4" s="227"/>
      <c r="G4" s="226" t="s">
        <v>193</v>
      </c>
      <c r="H4" s="228"/>
      <c r="I4" s="226" t="s">
        <v>193</v>
      </c>
      <c r="J4" s="228"/>
      <c r="K4" s="228" t="s">
        <v>193</v>
      </c>
      <c r="L4" s="227"/>
      <c r="M4" s="226" t="s">
        <v>193</v>
      </c>
      <c r="N4" s="228"/>
      <c r="O4" s="226" t="s">
        <v>193</v>
      </c>
      <c r="P4" s="228" t="s">
        <v>100</v>
      </c>
      <c r="Q4" s="230"/>
      <c r="R4" s="226" t="s">
        <v>100</v>
      </c>
      <c r="S4" s="231"/>
      <c r="T4" s="226" t="s">
        <v>100</v>
      </c>
      <c r="U4" s="231"/>
    </row>
    <row r="5" spans="1:21" ht="12.25" hidden="1" customHeight="1" x14ac:dyDescent="0.3">
      <c r="A5" s="223"/>
      <c r="B5" s="224"/>
      <c r="C5" s="34"/>
      <c r="D5" s="225"/>
      <c r="E5" s="226" t="s">
        <v>221</v>
      </c>
      <c r="F5" s="227"/>
      <c r="G5" s="226" t="s">
        <v>221</v>
      </c>
      <c r="H5" s="228"/>
      <c r="I5" s="226" t="s">
        <v>221</v>
      </c>
      <c r="J5" s="228"/>
      <c r="K5" s="228" t="s">
        <v>221</v>
      </c>
      <c r="L5" s="227"/>
      <c r="M5" s="226" t="s">
        <v>221</v>
      </c>
      <c r="N5" s="228"/>
      <c r="O5" s="226" t="s">
        <v>221</v>
      </c>
      <c r="P5" s="228" t="s">
        <v>221</v>
      </c>
      <c r="Q5" s="230"/>
      <c r="R5" s="226" t="s">
        <v>221</v>
      </c>
      <c r="S5" s="231"/>
      <c r="T5" s="226" t="s">
        <v>221</v>
      </c>
      <c r="U5" s="231"/>
    </row>
    <row r="6" spans="1:21" ht="12.9" thickTop="1" x14ac:dyDescent="0.3">
      <c r="A6" s="50" t="str">
        <f t="shared" ref="A6:A16" si="0">VLOOKUP(D6,VL_2020,2,FALSE)</f>
        <v>Revere 113-T73</v>
      </c>
      <c r="B6" s="130" t="str">
        <f t="shared" ref="B6:B16" si="1">VLOOKUP(D6,VL_2020,3,FALSE)</f>
        <v>RR</v>
      </c>
      <c r="C6" s="130" t="str">
        <f t="shared" ref="C6:C16" si="2">VLOOKUP(D6,VL_2020,4,FALSE)</f>
        <v>TRE</v>
      </c>
      <c r="D6" s="272" t="s">
        <v>287</v>
      </c>
      <c r="E6" s="178" cm="1">
        <f t="array" ref="E6">_xlfn.XLOOKUP(1,(LSM!$A$2:$A$370=E$4)*(LSM!$T$2:$T$370=E$5)*(LSM!$B$2:$B$370=$D6),LSM!$C$2:$C$370,"")</f>
        <v>271.68</v>
      </c>
      <c r="F6" s="200" t="str" cm="1">
        <f t="array" ref="F6">_xlfn.XLOOKUP(1,(LSM!$A$2:$A$370=E$4)*(LSM!$T$2:$T$370=E$5)*(LSM!$B$2:$B$370=$D6),LSM!$D$2:$D$370,"")</f>
        <v>A</v>
      </c>
      <c r="G6" s="164" cm="1">
        <f t="array" ref="G6">_xlfn.XLOOKUP(1,(LSM!$A$2:$A$370=G$4)*(LSM!$T$2:$T$370=G$5)*(LSM!$B$2:$B$370=$D6),LSM!$E$2:$E$370,"")</f>
        <v>13.033300000000001</v>
      </c>
      <c r="H6" s="202" t="str" cm="1">
        <f t="array" ref="H6">_xlfn.XLOOKUP(1,(LSM!$A$2:$A$370=G$4)*(LSM!$T$2:$T$370=G$5)*(LSM!$B$2:$B$370=$D6),LSM!$F$2:$F$370,"")</f>
        <v>BC</v>
      </c>
      <c r="I6" s="178" cm="1">
        <f t="array" ref="I6">_xlfn.XLOOKUP(1,(LSM!$A$2:$A$370=I$4)*(LSM!$T$2:$T$370=I$5)*(LSM!$B$2:$B$370=$D6),LSM!$L$2:$L$370,"")</f>
        <v>58.566699999999997</v>
      </c>
      <c r="J6" s="202" t="str" cm="1">
        <f t="array" ref="J6">_xlfn.XLOOKUP(1,(LSM!$A$2:$A$370=I$4)*(LSM!$T$2:$T$370=I$5)*(LSM!$B$2:$B$370=$D6),LSM!$M$2:$M$370,"")</f>
        <v>C-E</v>
      </c>
      <c r="K6" s="244" cm="1">
        <f t="array" ref="K6">_xlfn.XLOOKUP(1,(LSM!$A$2:$A$370=K$4)*(LSM!$T$2:$T$370=K$5)*(LSM!$B$2:$B$370=$D6),LSM!$G$2:$G$370,"")</f>
        <v>0</v>
      </c>
      <c r="L6" s="200" cm="1">
        <f t="array" ref="L6">_xlfn.XLOOKUP(1,(LSM!$A$2:$A$370=K$4)*(LSM!$T$2:$T$370=K$5)*(LSM!$B$2:$B$370=$D6),LSM!$H$2:$H$370,"")</f>
        <v>0</v>
      </c>
      <c r="M6" s="199" cm="1">
        <f t="array" ref="M6">_xlfn.XLOOKUP(1,(LSM!$A$2:$A$370=M$4)*(LSM!$T$2:$T$370=M$5)*(LSM!$B$2:$B$370=$D6),LSM!$I$2:$I$370,"")</f>
        <v>0</v>
      </c>
      <c r="N6" s="202" cm="1">
        <f t="array" ref="N6">_xlfn.XLOOKUP(1,(LSM!$A$2:$A$370=M$4)*(LSM!$T$2:$T$370=M$5)*(LSM!$B$2:$B$370=$D6),LSM!$J$2:$J$370,"")</f>
        <v>0</v>
      </c>
      <c r="O6" s="201" cm="1">
        <f t="array" ref="O6">_xlfn.XLOOKUP(1,(LSM!$A$2:$A$370=O$4)*(LSM!$T$2:$T$370=O$5)*(LSM!$B$2:$B$370=$D6),LSM!$K$2:$K$370,"")</f>
        <v>0</v>
      </c>
      <c r="P6" s="203" cm="1">
        <f t="array" ref="P6">_xlfn.XLOOKUP(1,(LSM!$A$2:$A$370=P$4)*(LSM!$T$2:$T$370=P$5)*(LSM!$B$2:$B$370=$D6),LSM!$N$2:$N$370,"")</f>
        <v>0</v>
      </c>
      <c r="Q6" s="200" cm="1">
        <f t="array" ref="Q6">_xlfn.XLOOKUP(1,(LSM!$A$2:$A$370=P$4)*(LSM!$T$2:$T$370=P$5)*(LSM!$B$2:$B$370=$D6),LSM!$O$2:$O$370,"")</f>
        <v>0</v>
      </c>
      <c r="R6" s="201" cm="1">
        <f t="array" ref="R6">_xlfn.XLOOKUP(1,(LSM!$A$2:$A$370=R$4)*(LSM!$T$2:$T$370=R$5)*(LSM!$B$2:$B$370=$D6),LSM!$P$2:$P$370,"")</f>
        <v>0</v>
      </c>
      <c r="S6" s="202" cm="1">
        <f t="array" ref="S6">_xlfn.XLOOKUP(1,(LSM!$A$2:$A$370=R$4)*(LSM!$T$2:$T$370=R$5)*(LSM!$B$2:$B$370=$D6),LSM!$Q$2:$Q$370,"")</f>
        <v>0</v>
      </c>
      <c r="T6" s="201" cm="1">
        <f t="array" ref="T6">_xlfn.XLOOKUP(1,(LSM!$A$2:$A$370=T$4)*(LSM!$T$2:$T$370=T$5)*(LSM!$B$2:$B$370=$D6),LSM!$R$2:$R$370,"")</f>
        <v>0</v>
      </c>
      <c r="U6" s="202" cm="1">
        <f t="array" ref="U6">_xlfn.XLOOKUP(1,(LSM!$A$2:$A$370=T$4)*(LSM!$T$2:$T$370=T$5)*(LSM!$B$2:$B$370=$D6),LSM!$S$2:$S$370,"")</f>
        <v>0</v>
      </c>
    </row>
    <row r="7" spans="1:21" x14ac:dyDescent="0.3">
      <c r="A7" s="101" t="str">
        <f t="shared" si="0"/>
        <v>Dyna-Gro D52TC66RIB</v>
      </c>
      <c r="B7" s="132" t="str">
        <f t="shared" si="1"/>
        <v>RR</v>
      </c>
      <c r="C7" s="132" t="str">
        <f t="shared" si="2"/>
        <v>TRE</v>
      </c>
      <c r="D7" s="273" t="s">
        <v>190</v>
      </c>
      <c r="E7" s="178" cm="1">
        <f t="array" ref="E7">_xlfn.XLOOKUP(1,(LSM!$A$2:$A$370=E$4)*(LSM!$T$2:$T$370=E$5)*(LSM!$B$2:$B$370=$D7),LSM!$C$2:$C$370,"")</f>
        <v>265.48</v>
      </c>
      <c r="F7" s="177" t="str" cm="1">
        <f t="array" ref="F7">_xlfn.XLOOKUP(1,(LSM!$A$2:$A$370=E$4)*(LSM!$T$2:$T$370=E$5)*(LSM!$B$2:$B$370=$D7),LSM!$D$2:$D$370,"")</f>
        <v>A</v>
      </c>
      <c r="G7" s="164" cm="1">
        <f t="array" ref="G7">_xlfn.XLOOKUP(1,(LSM!$A$2:$A$370=G$4)*(LSM!$T$2:$T$370=G$5)*(LSM!$B$2:$B$370=$D7),LSM!$E$2:$E$370,"")</f>
        <v>12.933299999999999</v>
      </c>
      <c r="H7" s="56" t="str" cm="1">
        <f t="array" ref="H7">_xlfn.XLOOKUP(1,(LSM!$A$2:$A$370=G$4)*(LSM!$T$2:$T$370=G$5)*(LSM!$B$2:$B$370=$D7),LSM!$F$2:$F$370,"")</f>
        <v>BC</v>
      </c>
      <c r="I7" s="178" cm="1">
        <f t="array" ref="I7">_xlfn.XLOOKUP(1,(LSM!$A$2:$A$370=I$4)*(LSM!$T$2:$T$370=I$5)*(LSM!$B$2:$B$370=$D7),LSM!$L$2:$L$370,"")</f>
        <v>60.333300000000001</v>
      </c>
      <c r="J7" s="56" t="str" cm="1">
        <f t="array" ref="J7">_xlfn.XLOOKUP(1,(LSM!$A$2:$A$370=I$4)*(LSM!$T$2:$T$370=I$5)*(LSM!$B$2:$B$370=$D7),LSM!$M$2:$M$370,"")</f>
        <v>A</v>
      </c>
      <c r="K7" s="57" cm="1">
        <f t="array" ref="K7">_xlfn.XLOOKUP(1,(LSM!$A$2:$A$370=K$4)*(LSM!$T$2:$T$370=K$5)*(LSM!$B$2:$B$370=$D7),LSM!$G$2:$G$370,"")</f>
        <v>0</v>
      </c>
      <c r="L7" s="177" cm="1">
        <f t="array" ref="L7">_xlfn.XLOOKUP(1,(LSM!$A$2:$A$370=K$4)*(LSM!$T$2:$T$370=K$5)*(LSM!$B$2:$B$370=$D7),LSM!$H$2:$H$370,"")</f>
        <v>0</v>
      </c>
      <c r="M7" s="176" cm="1">
        <f t="array" ref="M7">_xlfn.XLOOKUP(1,(LSM!$A$2:$A$370=M$4)*(LSM!$T$2:$T$370=M$5)*(LSM!$B$2:$B$370=$D7),LSM!$I$2:$I$370,"")</f>
        <v>0</v>
      </c>
      <c r="N7" s="56" cm="1">
        <f t="array" ref="N7">_xlfn.XLOOKUP(1,(LSM!$A$2:$A$370=M$4)*(LSM!$T$2:$T$370=M$5)*(LSM!$B$2:$B$370=$D7),LSM!$J$2:$J$370,"")</f>
        <v>0</v>
      </c>
      <c r="O7" s="163" cm="1">
        <f t="array" ref="O7">_xlfn.XLOOKUP(1,(LSM!$A$2:$A$370=O$4)*(LSM!$T$2:$T$370=O$5)*(LSM!$B$2:$B$370=$D7),LSM!$K$2:$K$370,"")</f>
        <v>0</v>
      </c>
      <c r="P7" s="252" cm="1">
        <f t="array" ref="P7">_xlfn.XLOOKUP(1,(LSM!$A$2:$A$370=P$4)*(LSM!$T$2:$T$370=P$5)*(LSM!$B$2:$B$370=$D7),LSM!$N$2:$N$370,"")</f>
        <v>0</v>
      </c>
      <c r="Q7" s="177" cm="1">
        <f t="array" ref="Q7">_xlfn.XLOOKUP(1,(LSM!$A$2:$A$370=P$4)*(LSM!$T$2:$T$370=P$5)*(LSM!$B$2:$B$370=$D7),LSM!$O$2:$O$370,"")</f>
        <v>0</v>
      </c>
      <c r="R7" s="163" cm="1">
        <f t="array" ref="R7">_xlfn.XLOOKUP(1,(LSM!$A$2:$A$370=R$4)*(LSM!$T$2:$T$370=R$5)*(LSM!$B$2:$B$370=$D7),LSM!$P$2:$P$370,"")</f>
        <v>0</v>
      </c>
      <c r="S7" s="56" cm="1">
        <f t="array" ref="S7">_xlfn.XLOOKUP(1,(LSM!$A$2:$A$370=R$4)*(LSM!$T$2:$T$370=R$5)*(LSM!$B$2:$B$370=$D7),LSM!$Q$2:$Q$370,"")</f>
        <v>0</v>
      </c>
      <c r="T7" s="163" cm="1">
        <f t="array" ref="T7">_xlfn.XLOOKUP(1,(LSM!$A$2:$A$370=T$4)*(LSM!$T$2:$T$370=T$5)*(LSM!$B$2:$B$370=$D7),LSM!$R$2:$R$370,"")</f>
        <v>0</v>
      </c>
      <c r="U7" s="56" cm="1">
        <f t="array" ref="U7">_xlfn.XLOOKUP(1,(LSM!$A$2:$A$370=T$4)*(LSM!$T$2:$T$370=T$5)*(LSM!$B$2:$B$370=$D7),LSM!$S$2:$S$370,"")</f>
        <v>0</v>
      </c>
    </row>
    <row r="8" spans="1:21" x14ac:dyDescent="0.3">
      <c r="A8" s="31" t="str">
        <f t="shared" si="0"/>
        <v>Revere 110-T50</v>
      </c>
      <c r="B8" s="131" t="str">
        <f t="shared" si="1"/>
        <v>RR</v>
      </c>
      <c r="C8" s="131" t="str">
        <f t="shared" si="2"/>
        <v>TRE</v>
      </c>
      <c r="D8" s="273" t="s">
        <v>286</v>
      </c>
      <c r="E8" s="178" cm="1">
        <f t="array" ref="E8">_xlfn.XLOOKUP(1,(LSM!$A$2:$A$370=E$4)*(LSM!$T$2:$T$370=E$5)*(LSM!$B$2:$B$370=$D8),LSM!$C$2:$C$370,"")</f>
        <v>264.5</v>
      </c>
      <c r="F8" s="177" t="str" cm="1">
        <f t="array" ref="F8">_xlfn.XLOOKUP(1,(LSM!$A$2:$A$370=E$4)*(LSM!$T$2:$T$370=E$5)*(LSM!$B$2:$B$370=$D8),LSM!$D$2:$D$370,"")</f>
        <v>A</v>
      </c>
      <c r="G8" s="164" cm="1">
        <f t="array" ref="G8">_xlfn.XLOOKUP(1,(LSM!$A$2:$A$370=G$4)*(LSM!$T$2:$T$370=G$5)*(LSM!$B$2:$B$370=$D8),LSM!$E$2:$E$370,"")</f>
        <v>12.8667</v>
      </c>
      <c r="H8" s="56" t="str" cm="1">
        <f t="array" ref="H8">_xlfn.XLOOKUP(1,(LSM!$A$2:$A$370=G$4)*(LSM!$T$2:$T$370=G$5)*(LSM!$B$2:$B$370=$D8),LSM!$F$2:$F$370,"")</f>
        <v>BC</v>
      </c>
      <c r="I8" s="178" cm="1">
        <f t="array" ref="I8">_xlfn.XLOOKUP(1,(LSM!$A$2:$A$370=I$4)*(LSM!$T$2:$T$370=I$5)*(LSM!$B$2:$B$370=$D8),LSM!$L$2:$L$370,"")</f>
        <v>59.166699999999999</v>
      </c>
      <c r="J8" s="56" t="str" cm="1">
        <f t="array" ref="J8">_xlfn.XLOOKUP(1,(LSM!$A$2:$A$370=I$4)*(LSM!$T$2:$T$370=I$5)*(LSM!$B$2:$B$370=$D8),LSM!$M$2:$M$370,"")</f>
        <v>B-D</v>
      </c>
      <c r="K8" s="57" cm="1">
        <f t="array" ref="K8">_xlfn.XLOOKUP(1,(LSM!$A$2:$A$370=K$4)*(LSM!$T$2:$T$370=K$5)*(LSM!$B$2:$B$370=$D8),LSM!$G$2:$G$370,"")</f>
        <v>0</v>
      </c>
      <c r="L8" s="177" cm="1">
        <f t="array" ref="L8">_xlfn.XLOOKUP(1,(LSM!$A$2:$A$370=K$4)*(LSM!$T$2:$T$370=K$5)*(LSM!$B$2:$B$370=$D8),LSM!$H$2:$H$370,"")</f>
        <v>0</v>
      </c>
      <c r="M8" s="176" cm="1">
        <f t="array" ref="M8">_xlfn.XLOOKUP(1,(LSM!$A$2:$A$370=M$4)*(LSM!$T$2:$T$370=M$5)*(LSM!$B$2:$B$370=$D8),LSM!$I$2:$I$370,"")</f>
        <v>0</v>
      </c>
      <c r="N8" s="56" cm="1">
        <f t="array" ref="N8">_xlfn.XLOOKUP(1,(LSM!$A$2:$A$370=M$4)*(LSM!$T$2:$T$370=M$5)*(LSM!$B$2:$B$370=$D8),LSM!$J$2:$J$370,"")</f>
        <v>0</v>
      </c>
      <c r="O8" s="163" cm="1">
        <f t="array" ref="O8">_xlfn.XLOOKUP(1,(LSM!$A$2:$A$370=O$4)*(LSM!$T$2:$T$370=O$5)*(LSM!$B$2:$B$370=$D8),LSM!$K$2:$K$370,"")</f>
        <v>0</v>
      </c>
      <c r="P8" s="252" cm="1">
        <f t="array" ref="P8">_xlfn.XLOOKUP(1,(LSM!$A$2:$A$370=P$4)*(LSM!$T$2:$T$370=P$5)*(LSM!$B$2:$B$370=$D8),LSM!$N$2:$N$370,"")</f>
        <v>0</v>
      </c>
      <c r="Q8" s="177" cm="1">
        <f t="array" ref="Q8">_xlfn.XLOOKUP(1,(LSM!$A$2:$A$370=P$4)*(LSM!$T$2:$T$370=P$5)*(LSM!$B$2:$B$370=$D8),LSM!$O$2:$O$370,"")</f>
        <v>0</v>
      </c>
      <c r="R8" s="163" cm="1">
        <f t="array" ref="R8">_xlfn.XLOOKUP(1,(LSM!$A$2:$A$370=R$4)*(LSM!$T$2:$T$370=R$5)*(LSM!$B$2:$B$370=$D8),LSM!$P$2:$P$370,"")</f>
        <v>0</v>
      </c>
      <c r="S8" s="56" cm="1">
        <f t="array" ref="S8">_xlfn.XLOOKUP(1,(LSM!$A$2:$A$370=R$4)*(LSM!$T$2:$T$370=R$5)*(LSM!$B$2:$B$370=$D8),LSM!$Q$2:$Q$370,"")</f>
        <v>0</v>
      </c>
      <c r="T8" s="163" cm="1">
        <f t="array" ref="T8">_xlfn.XLOOKUP(1,(LSM!$A$2:$A$370=T$4)*(LSM!$T$2:$T$370=T$5)*(LSM!$B$2:$B$370=$D8),LSM!$R$2:$R$370,"")</f>
        <v>0</v>
      </c>
      <c r="U8" s="56" cm="1">
        <f t="array" ref="U8">_xlfn.XLOOKUP(1,(LSM!$A$2:$A$370=T$4)*(LSM!$T$2:$T$370=T$5)*(LSM!$B$2:$B$370=$D8),LSM!$S$2:$S$370,"")</f>
        <v>0</v>
      </c>
    </row>
    <row r="9" spans="1:21" x14ac:dyDescent="0.3">
      <c r="A9" s="31" t="str">
        <f t="shared" si="0"/>
        <v>Great Heart HT-7335TRE</v>
      </c>
      <c r="B9" s="131" t="str">
        <f t="shared" si="1"/>
        <v>TRE</v>
      </c>
      <c r="C9" s="131" t="str">
        <f t="shared" si="2"/>
        <v>TRE</v>
      </c>
      <c r="D9" s="273" t="s">
        <v>188</v>
      </c>
      <c r="E9" s="178" cm="1">
        <f t="array" ref="E9">_xlfn.XLOOKUP(1,(LSM!$A$2:$A$370=E$4)*(LSM!$T$2:$T$370=E$5)*(LSM!$B$2:$B$370=$D9),LSM!$C$2:$C$370,"")</f>
        <v>263.52</v>
      </c>
      <c r="F9" s="179" t="str" cm="1">
        <f t="array" ref="F9">_xlfn.XLOOKUP(1,(LSM!$A$2:$A$370=E$4)*(LSM!$T$2:$T$370=E$5)*(LSM!$B$2:$B$370=$D9),LSM!$D$2:$D$370,"")</f>
        <v>A</v>
      </c>
      <c r="G9" s="164" cm="1">
        <f t="array" ref="G9">_xlfn.XLOOKUP(1,(LSM!$A$2:$A$370=G$4)*(LSM!$T$2:$T$370=G$5)*(LSM!$B$2:$B$370=$D9),LSM!$E$2:$E$370,"")</f>
        <v>14.066700000000001</v>
      </c>
      <c r="H9" s="167" t="str" cm="1">
        <f t="array" ref="H9">_xlfn.XLOOKUP(1,(LSM!$A$2:$A$370=G$4)*(LSM!$T$2:$T$370=G$5)*(LSM!$B$2:$B$370=$D9),LSM!$F$2:$F$370,"")</f>
        <v>A</v>
      </c>
      <c r="I9" s="178" cm="1">
        <f t="array" ref="I9">_xlfn.XLOOKUP(1,(LSM!$A$2:$A$370=I$4)*(LSM!$T$2:$T$370=I$5)*(LSM!$B$2:$B$370=$D9),LSM!$L$2:$L$370,"")</f>
        <v>59.4</v>
      </c>
      <c r="J9" s="167" t="str" cm="1">
        <f t="array" ref="J9">_xlfn.XLOOKUP(1,(LSM!$A$2:$A$370=I$4)*(LSM!$T$2:$T$370=I$5)*(LSM!$B$2:$B$370=$D9),LSM!$M$2:$M$370,"")</f>
        <v>BC</v>
      </c>
      <c r="K9" s="102" cm="1">
        <f t="array" ref="K9">_xlfn.XLOOKUP(1,(LSM!$A$2:$A$370=K$4)*(LSM!$T$2:$T$370=K$5)*(LSM!$B$2:$B$370=$D9),LSM!$G$2:$G$370,"")</f>
        <v>0</v>
      </c>
      <c r="L9" s="179" cm="1">
        <f t="array" ref="L9">_xlfn.XLOOKUP(1,(LSM!$A$2:$A$370=K$4)*(LSM!$T$2:$T$370=K$5)*(LSM!$B$2:$B$370=$D9),LSM!$H$2:$H$370,"")</f>
        <v>0</v>
      </c>
      <c r="M9" s="178" cm="1">
        <f t="array" ref="M9">_xlfn.XLOOKUP(1,(LSM!$A$2:$A$370=M$4)*(LSM!$T$2:$T$370=M$5)*(LSM!$B$2:$B$370=$D9),LSM!$I$2:$I$370,"")</f>
        <v>0</v>
      </c>
      <c r="N9" s="167" cm="1">
        <f t="array" ref="N9">_xlfn.XLOOKUP(1,(LSM!$A$2:$A$370=M$4)*(LSM!$T$2:$T$370=M$5)*(LSM!$B$2:$B$370=$D9),LSM!$J$2:$J$370,"")</f>
        <v>0</v>
      </c>
      <c r="O9" s="164" cm="1">
        <f t="array" ref="O9">_xlfn.XLOOKUP(1,(LSM!$A$2:$A$370=O$4)*(LSM!$T$2:$T$370=O$5)*(LSM!$B$2:$B$370=$D9),LSM!$K$2:$K$370,"")</f>
        <v>0</v>
      </c>
      <c r="P9" s="253" cm="1">
        <f t="array" ref="P9">_xlfn.XLOOKUP(1,(LSM!$A$2:$A$370=P$4)*(LSM!$T$2:$T$370=P$5)*(LSM!$B$2:$B$370=$D9),LSM!$N$2:$N$370,"")</f>
        <v>0</v>
      </c>
      <c r="Q9" s="179" cm="1">
        <f t="array" ref="Q9">_xlfn.XLOOKUP(1,(LSM!$A$2:$A$370=P$4)*(LSM!$T$2:$T$370=P$5)*(LSM!$B$2:$B$370=$D9),LSM!$O$2:$O$370,"")</f>
        <v>0</v>
      </c>
      <c r="R9" s="164" cm="1">
        <f t="array" ref="R9">_xlfn.XLOOKUP(1,(LSM!$A$2:$A$370=R$4)*(LSM!$T$2:$T$370=R$5)*(LSM!$B$2:$B$370=$D9),LSM!$P$2:$P$370,"")</f>
        <v>0</v>
      </c>
      <c r="S9" s="167" cm="1">
        <f t="array" ref="S9">_xlfn.XLOOKUP(1,(LSM!$A$2:$A$370=R$4)*(LSM!$T$2:$T$370=R$5)*(LSM!$B$2:$B$370=$D9),LSM!$Q$2:$Q$370,"")</f>
        <v>0</v>
      </c>
      <c r="T9" s="164" cm="1">
        <f t="array" ref="T9">_xlfn.XLOOKUP(1,(LSM!$A$2:$A$370=T$4)*(LSM!$T$2:$T$370=T$5)*(LSM!$B$2:$B$370=$D9),LSM!$R$2:$R$370,"")</f>
        <v>0</v>
      </c>
      <c r="U9" s="167" cm="1">
        <f t="array" ref="U9">_xlfn.XLOOKUP(1,(LSM!$A$2:$A$370=T$4)*(LSM!$T$2:$T$370=T$5)*(LSM!$B$2:$B$370=$D9),LSM!$S$2:$S$370,"")</f>
        <v>0</v>
      </c>
    </row>
    <row r="10" spans="1:21" x14ac:dyDescent="0.3">
      <c r="A10" s="31" t="str">
        <f t="shared" si="0"/>
        <v>Innvictis A1312VT2P</v>
      </c>
      <c r="B10" s="131" t="str">
        <f t="shared" si="1"/>
        <v>RR</v>
      </c>
      <c r="C10" s="131" t="str">
        <f t="shared" si="2"/>
        <v>VT2P</v>
      </c>
      <c r="D10" s="273" t="s">
        <v>132</v>
      </c>
      <c r="E10" s="178" cm="1">
        <f t="array" ref="E10">_xlfn.XLOOKUP(1,(LSM!$A$2:$A$370=E$4)*(LSM!$T$2:$T$370=E$5)*(LSM!$B$2:$B$370=$D10),LSM!$C$2:$C$370,"")</f>
        <v>263.33</v>
      </c>
      <c r="F10" s="179" t="str" cm="1">
        <f t="array" ref="F10">_xlfn.XLOOKUP(1,(LSM!$A$2:$A$370=E$4)*(LSM!$T$2:$T$370=E$5)*(LSM!$B$2:$B$370=$D10),LSM!$D$2:$D$370,"")</f>
        <v>A</v>
      </c>
      <c r="G10" s="164" cm="1">
        <f t="array" ref="G10">_xlfn.XLOOKUP(1,(LSM!$A$2:$A$370=G$4)*(LSM!$T$2:$T$370=G$5)*(LSM!$B$2:$B$370=$D10),LSM!$E$2:$E$370,"")</f>
        <v>12.433299999999999</v>
      </c>
      <c r="H10" s="167" t="str" cm="1">
        <f t="array" ref="H10">_xlfn.XLOOKUP(1,(LSM!$A$2:$A$370=G$4)*(LSM!$T$2:$T$370=G$5)*(LSM!$B$2:$B$370=$D10),LSM!$F$2:$F$370,"")</f>
        <v>CD</v>
      </c>
      <c r="I10" s="178" cm="1">
        <f t="array" ref="I10">_xlfn.XLOOKUP(1,(LSM!$A$2:$A$370=I$4)*(LSM!$T$2:$T$370=I$5)*(LSM!$B$2:$B$370=$D10),LSM!$L$2:$L$370,"")</f>
        <v>57.8</v>
      </c>
      <c r="J10" s="167" t="str" cm="1">
        <f t="array" ref="J10">_xlfn.XLOOKUP(1,(LSM!$A$2:$A$370=I$4)*(LSM!$T$2:$T$370=I$5)*(LSM!$B$2:$B$370=$D10),LSM!$M$2:$M$370,"")</f>
        <v>EF</v>
      </c>
      <c r="K10" s="102" cm="1">
        <f t="array" ref="K10">_xlfn.XLOOKUP(1,(LSM!$A$2:$A$370=K$4)*(LSM!$T$2:$T$370=K$5)*(LSM!$B$2:$B$370=$D10),LSM!$G$2:$G$370,"")</f>
        <v>0</v>
      </c>
      <c r="L10" s="179" cm="1">
        <f t="array" ref="L10">_xlfn.XLOOKUP(1,(LSM!$A$2:$A$370=K$4)*(LSM!$T$2:$T$370=K$5)*(LSM!$B$2:$B$370=$D10),LSM!$H$2:$H$370,"")</f>
        <v>0</v>
      </c>
      <c r="M10" s="178" cm="1">
        <f t="array" ref="M10">_xlfn.XLOOKUP(1,(LSM!$A$2:$A$370=M$4)*(LSM!$T$2:$T$370=M$5)*(LSM!$B$2:$B$370=$D10),LSM!$I$2:$I$370,"")</f>
        <v>0</v>
      </c>
      <c r="N10" s="167" cm="1">
        <f t="array" ref="N10">_xlfn.XLOOKUP(1,(LSM!$A$2:$A$370=M$4)*(LSM!$T$2:$T$370=M$5)*(LSM!$B$2:$B$370=$D10),LSM!$J$2:$J$370,"")</f>
        <v>0</v>
      </c>
      <c r="O10" s="164" cm="1">
        <f t="array" ref="O10">_xlfn.XLOOKUP(1,(LSM!$A$2:$A$370=O$4)*(LSM!$T$2:$T$370=O$5)*(LSM!$B$2:$B$370=$D10),LSM!$K$2:$K$370,"")</f>
        <v>0</v>
      </c>
      <c r="P10" s="253" cm="1">
        <f t="array" ref="P10">_xlfn.XLOOKUP(1,(LSM!$A$2:$A$370=P$4)*(LSM!$T$2:$T$370=P$5)*(LSM!$B$2:$B$370=$D10),LSM!$N$2:$N$370,"")</f>
        <v>0</v>
      </c>
      <c r="Q10" s="179" cm="1">
        <f t="array" ref="Q10">_xlfn.XLOOKUP(1,(LSM!$A$2:$A$370=P$4)*(LSM!$T$2:$T$370=P$5)*(LSM!$B$2:$B$370=$D10),LSM!$O$2:$O$370,"")</f>
        <v>0</v>
      </c>
      <c r="R10" s="164" cm="1">
        <f t="array" ref="R10">_xlfn.XLOOKUP(1,(LSM!$A$2:$A$370=R$4)*(LSM!$T$2:$T$370=R$5)*(LSM!$B$2:$B$370=$D10),LSM!$P$2:$P$370,"")</f>
        <v>0</v>
      </c>
      <c r="S10" s="167" cm="1">
        <f t="array" ref="S10">_xlfn.XLOOKUP(1,(LSM!$A$2:$A$370=R$4)*(LSM!$T$2:$T$370=R$5)*(LSM!$B$2:$B$370=$D10),LSM!$Q$2:$Q$370,"")</f>
        <v>0</v>
      </c>
      <c r="T10" s="164" cm="1">
        <f t="array" ref="T10">_xlfn.XLOOKUP(1,(LSM!$A$2:$A$370=T$4)*(LSM!$T$2:$T$370=T$5)*(LSM!$B$2:$B$370=$D10),LSM!$R$2:$R$370,"")</f>
        <v>0</v>
      </c>
      <c r="U10" s="167" cm="1">
        <f t="array" ref="U10">_xlfn.XLOOKUP(1,(LSM!$A$2:$A$370=T$4)*(LSM!$T$2:$T$370=T$5)*(LSM!$B$2:$B$370=$D10),LSM!$S$2:$S$370,"")</f>
        <v>0</v>
      </c>
    </row>
    <row r="11" spans="1:21" x14ac:dyDescent="0.3">
      <c r="A11" s="101" t="str">
        <f t="shared" si="0"/>
        <v>Innvictis A1254T</v>
      </c>
      <c r="B11" s="132" t="str">
        <f t="shared" si="1"/>
        <v>RR</v>
      </c>
      <c r="C11" s="132" t="str">
        <f t="shared" si="2"/>
        <v>TRE</v>
      </c>
      <c r="D11" s="273" t="s">
        <v>189</v>
      </c>
      <c r="E11" s="178" cm="1">
        <f t="array" ref="E11">_xlfn.XLOOKUP(1,(LSM!$A$2:$A$370=E$4)*(LSM!$T$2:$T$370=E$5)*(LSM!$B$2:$B$370=$D11),LSM!$C$2:$C$370,"")</f>
        <v>261.83999999999997</v>
      </c>
      <c r="F11" s="177" t="str" cm="1">
        <f t="array" ref="F11">_xlfn.XLOOKUP(1,(LSM!$A$2:$A$370=E$4)*(LSM!$T$2:$T$370=E$5)*(LSM!$B$2:$B$370=$D11),LSM!$D$2:$D$370,"")</f>
        <v>A</v>
      </c>
      <c r="G11" s="164" cm="1">
        <f t="array" ref="G11">_xlfn.XLOOKUP(1,(LSM!$A$2:$A$370=G$4)*(LSM!$T$2:$T$370=G$5)*(LSM!$B$2:$B$370=$D11),LSM!$E$2:$E$370,"")</f>
        <v>12.666700000000001</v>
      </c>
      <c r="H11" s="56" t="str" cm="1">
        <f t="array" ref="H11">_xlfn.XLOOKUP(1,(LSM!$A$2:$A$370=G$4)*(LSM!$T$2:$T$370=G$5)*(LSM!$B$2:$B$370=$D11),LSM!$F$2:$F$370,"")</f>
        <v>B-D</v>
      </c>
      <c r="I11" s="178" cm="1">
        <f t="array" ref="I11">_xlfn.XLOOKUP(1,(LSM!$A$2:$A$370=I$4)*(LSM!$T$2:$T$370=I$5)*(LSM!$B$2:$B$370=$D11),LSM!$L$2:$L$370,"")</f>
        <v>58.5</v>
      </c>
      <c r="J11" s="56" t="str" cm="1">
        <f t="array" ref="J11">_xlfn.XLOOKUP(1,(LSM!$A$2:$A$370=I$4)*(LSM!$T$2:$T$370=I$5)*(LSM!$B$2:$B$370=$D11),LSM!$M$2:$M$370,"")</f>
        <v>C-E</v>
      </c>
      <c r="K11" s="57" cm="1">
        <f t="array" ref="K11">_xlfn.XLOOKUP(1,(LSM!$A$2:$A$370=K$4)*(LSM!$T$2:$T$370=K$5)*(LSM!$B$2:$B$370=$D11),LSM!$G$2:$G$370,"")</f>
        <v>0</v>
      </c>
      <c r="L11" s="177" cm="1">
        <f t="array" ref="L11">_xlfn.XLOOKUP(1,(LSM!$A$2:$A$370=K$4)*(LSM!$T$2:$T$370=K$5)*(LSM!$B$2:$B$370=$D11),LSM!$H$2:$H$370,"")</f>
        <v>0</v>
      </c>
      <c r="M11" s="176" cm="1">
        <f t="array" ref="M11">_xlfn.XLOOKUP(1,(LSM!$A$2:$A$370=M$4)*(LSM!$T$2:$T$370=M$5)*(LSM!$B$2:$B$370=$D11),LSM!$I$2:$I$370,"")</f>
        <v>0</v>
      </c>
      <c r="N11" s="56" cm="1">
        <f t="array" ref="N11">_xlfn.XLOOKUP(1,(LSM!$A$2:$A$370=M$4)*(LSM!$T$2:$T$370=M$5)*(LSM!$B$2:$B$370=$D11),LSM!$J$2:$J$370,"")</f>
        <v>0</v>
      </c>
      <c r="O11" s="163" cm="1">
        <f t="array" ref="O11">_xlfn.XLOOKUP(1,(LSM!$A$2:$A$370=O$4)*(LSM!$T$2:$T$370=O$5)*(LSM!$B$2:$B$370=$D11),LSM!$K$2:$K$370,"")</f>
        <v>0</v>
      </c>
      <c r="P11" s="252" cm="1">
        <f t="array" ref="P11">_xlfn.XLOOKUP(1,(LSM!$A$2:$A$370=P$4)*(LSM!$T$2:$T$370=P$5)*(LSM!$B$2:$B$370=$D11),LSM!$N$2:$N$370,"")</f>
        <v>0</v>
      </c>
      <c r="Q11" s="177" cm="1">
        <f t="array" ref="Q11">_xlfn.XLOOKUP(1,(LSM!$A$2:$A$370=P$4)*(LSM!$T$2:$T$370=P$5)*(LSM!$B$2:$B$370=$D11),LSM!$O$2:$O$370,"")</f>
        <v>0</v>
      </c>
      <c r="R11" s="163" cm="1">
        <f t="array" ref="R11">_xlfn.XLOOKUP(1,(LSM!$A$2:$A$370=R$4)*(LSM!$T$2:$T$370=R$5)*(LSM!$B$2:$B$370=$D11),LSM!$P$2:$P$370,"")</f>
        <v>0</v>
      </c>
      <c r="S11" s="56" cm="1">
        <f t="array" ref="S11">_xlfn.XLOOKUP(1,(LSM!$A$2:$A$370=R$4)*(LSM!$T$2:$T$370=R$5)*(LSM!$B$2:$B$370=$D11),LSM!$Q$2:$Q$370,"")</f>
        <v>0</v>
      </c>
      <c r="T11" s="163" cm="1">
        <f t="array" ref="T11">_xlfn.XLOOKUP(1,(LSM!$A$2:$A$370=T$4)*(LSM!$T$2:$T$370=T$5)*(LSM!$B$2:$B$370=$D11),LSM!$R$2:$R$370,"")</f>
        <v>0</v>
      </c>
      <c r="U11" s="56" cm="1">
        <f t="array" ref="U11">_xlfn.XLOOKUP(1,(LSM!$A$2:$A$370=T$4)*(LSM!$T$2:$T$370=T$5)*(LSM!$B$2:$B$370=$D11),LSM!$S$2:$S$370,"")</f>
        <v>0</v>
      </c>
    </row>
    <row r="12" spans="1:21" x14ac:dyDescent="0.3">
      <c r="A12" s="31" t="str">
        <f t="shared" si="0"/>
        <v>Pioneer P10705PWE</v>
      </c>
      <c r="B12" s="131" t="str">
        <f t="shared" si="1"/>
        <v>RR, LL, ENL, FOP</v>
      </c>
      <c r="C12" s="131" t="str">
        <f t="shared" si="2"/>
        <v>VT2P, HX1</v>
      </c>
      <c r="D12" s="273" t="s">
        <v>285</v>
      </c>
      <c r="E12" s="178" cm="1">
        <f t="array" ref="E12">_xlfn.XLOOKUP(1,(LSM!$A$2:$A$370=E$4)*(LSM!$T$2:$T$370=E$5)*(LSM!$B$2:$B$370=$D12),LSM!$C$2:$C$370,"")</f>
        <v>260.83999999999997</v>
      </c>
      <c r="F12" s="179" t="str" cm="1">
        <f t="array" ref="F12">_xlfn.XLOOKUP(1,(LSM!$A$2:$A$370=E$4)*(LSM!$T$2:$T$370=E$5)*(LSM!$B$2:$B$370=$D12),LSM!$D$2:$D$370,"")</f>
        <v>A</v>
      </c>
      <c r="G12" s="164" cm="1">
        <f t="array" ref="G12">_xlfn.XLOOKUP(1,(LSM!$A$2:$A$370=G$4)*(LSM!$T$2:$T$370=G$5)*(LSM!$B$2:$B$370=$D12),LSM!$E$2:$E$370,"")</f>
        <v>12.3667</v>
      </c>
      <c r="H12" s="167" t="str" cm="1">
        <f t="array" ref="H12">_xlfn.XLOOKUP(1,(LSM!$A$2:$A$370=G$4)*(LSM!$T$2:$T$370=G$5)*(LSM!$B$2:$B$370=$D12),LSM!$F$2:$F$370,"")</f>
        <v>CD</v>
      </c>
      <c r="I12" s="178" cm="1">
        <f t="array" ref="I12">_xlfn.XLOOKUP(1,(LSM!$A$2:$A$370=I$4)*(LSM!$T$2:$T$370=I$5)*(LSM!$B$2:$B$370=$D12),LSM!$L$2:$L$370,"")</f>
        <v>57.466700000000003</v>
      </c>
      <c r="J12" s="167" t="str" cm="1">
        <f t="array" ref="J12">_xlfn.XLOOKUP(1,(LSM!$A$2:$A$370=I$4)*(LSM!$T$2:$T$370=I$5)*(LSM!$B$2:$B$370=$D12),LSM!$M$2:$M$370,"")</f>
        <v>F</v>
      </c>
      <c r="K12" s="102" cm="1">
        <f t="array" ref="K12">_xlfn.XLOOKUP(1,(LSM!$A$2:$A$370=K$4)*(LSM!$T$2:$T$370=K$5)*(LSM!$B$2:$B$370=$D12),LSM!$G$2:$G$370,"")</f>
        <v>0</v>
      </c>
      <c r="L12" s="179" cm="1">
        <f t="array" ref="L12">_xlfn.XLOOKUP(1,(LSM!$A$2:$A$370=K$4)*(LSM!$T$2:$T$370=K$5)*(LSM!$B$2:$B$370=$D12),LSM!$H$2:$H$370,"")</f>
        <v>0</v>
      </c>
      <c r="M12" s="178" cm="1">
        <f t="array" ref="M12">_xlfn.XLOOKUP(1,(LSM!$A$2:$A$370=M$4)*(LSM!$T$2:$T$370=M$5)*(LSM!$B$2:$B$370=$D12),LSM!$I$2:$I$370,"")</f>
        <v>0</v>
      </c>
      <c r="N12" s="167" cm="1">
        <f t="array" ref="N12">_xlfn.XLOOKUP(1,(LSM!$A$2:$A$370=M$4)*(LSM!$T$2:$T$370=M$5)*(LSM!$B$2:$B$370=$D12),LSM!$J$2:$J$370,"")</f>
        <v>0</v>
      </c>
      <c r="O12" s="164" cm="1">
        <f t="array" ref="O12">_xlfn.XLOOKUP(1,(LSM!$A$2:$A$370=O$4)*(LSM!$T$2:$T$370=O$5)*(LSM!$B$2:$B$370=$D12),LSM!$K$2:$K$370,"")</f>
        <v>0</v>
      </c>
      <c r="P12" s="253" cm="1">
        <f t="array" ref="P12">_xlfn.XLOOKUP(1,(LSM!$A$2:$A$370=P$4)*(LSM!$T$2:$T$370=P$5)*(LSM!$B$2:$B$370=$D12),LSM!$N$2:$N$370,"")</f>
        <v>0</v>
      </c>
      <c r="Q12" s="179" cm="1">
        <f t="array" ref="Q12">_xlfn.XLOOKUP(1,(LSM!$A$2:$A$370=P$4)*(LSM!$T$2:$T$370=P$5)*(LSM!$B$2:$B$370=$D12),LSM!$O$2:$O$370,"")</f>
        <v>0</v>
      </c>
      <c r="R12" s="164" cm="1">
        <f t="array" ref="R12">_xlfn.XLOOKUP(1,(LSM!$A$2:$A$370=R$4)*(LSM!$T$2:$T$370=R$5)*(LSM!$B$2:$B$370=$D12),LSM!$P$2:$P$370,"")</f>
        <v>0</v>
      </c>
      <c r="S12" s="167" cm="1">
        <f t="array" ref="S12">_xlfn.XLOOKUP(1,(LSM!$A$2:$A$370=R$4)*(LSM!$T$2:$T$370=R$5)*(LSM!$B$2:$B$370=$D12),LSM!$Q$2:$Q$370,"")</f>
        <v>0</v>
      </c>
      <c r="T12" s="164" cm="1">
        <f t="array" ref="T12">_xlfn.XLOOKUP(1,(LSM!$A$2:$A$370=T$4)*(LSM!$T$2:$T$370=T$5)*(LSM!$B$2:$B$370=$D12),LSM!$R$2:$R$370,"")</f>
        <v>0</v>
      </c>
      <c r="U12" s="167" cm="1">
        <f t="array" ref="U12">_xlfn.XLOOKUP(1,(LSM!$A$2:$A$370=T$4)*(LSM!$T$2:$T$370=T$5)*(LSM!$B$2:$B$370=$D12),LSM!$S$2:$S$370,"")</f>
        <v>0</v>
      </c>
    </row>
    <row r="13" spans="1:21" x14ac:dyDescent="0.3">
      <c r="A13" s="101" t="str">
        <f t="shared" si="0"/>
        <v>Innvictis A0904TRIB</v>
      </c>
      <c r="B13" s="132" t="str">
        <f t="shared" si="1"/>
        <v>RR</v>
      </c>
      <c r="C13" s="132" t="str">
        <f t="shared" si="2"/>
        <v>TRE</v>
      </c>
      <c r="D13" s="273" t="s">
        <v>284</v>
      </c>
      <c r="E13" s="178" cm="1">
        <f t="array" ref="E13">_xlfn.XLOOKUP(1,(LSM!$A$2:$A$370=E$4)*(LSM!$T$2:$T$370=E$5)*(LSM!$B$2:$B$370=$D13),LSM!$C$2:$C$370,"")</f>
        <v>254.41</v>
      </c>
      <c r="F13" s="177" t="str" cm="1">
        <f t="array" ref="F13">_xlfn.XLOOKUP(1,(LSM!$A$2:$A$370=E$4)*(LSM!$T$2:$T$370=E$5)*(LSM!$B$2:$B$370=$D13),LSM!$D$2:$D$370,"")</f>
        <v>A</v>
      </c>
      <c r="G13" s="164" cm="1">
        <f t="array" ref="G13">_xlfn.XLOOKUP(1,(LSM!$A$2:$A$370=G$4)*(LSM!$T$2:$T$370=G$5)*(LSM!$B$2:$B$370=$D13),LSM!$E$2:$E$370,"")</f>
        <v>12</v>
      </c>
      <c r="H13" s="56" t="str" cm="1">
        <f t="array" ref="H13">_xlfn.XLOOKUP(1,(LSM!$A$2:$A$370=G$4)*(LSM!$T$2:$T$370=G$5)*(LSM!$B$2:$B$370=$D13),LSM!$F$2:$F$370,"")</f>
        <v>D</v>
      </c>
      <c r="I13" s="178" cm="1">
        <f t="array" ref="I13">_xlfn.XLOOKUP(1,(LSM!$A$2:$A$370=I$4)*(LSM!$T$2:$T$370=I$5)*(LSM!$B$2:$B$370=$D13),LSM!$L$2:$L$370,"")</f>
        <v>57.7</v>
      </c>
      <c r="J13" s="56" t="str" cm="1">
        <f t="array" ref="J13">_xlfn.XLOOKUP(1,(LSM!$A$2:$A$370=I$4)*(LSM!$T$2:$T$370=I$5)*(LSM!$B$2:$B$370=$D13),LSM!$M$2:$M$370,"")</f>
        <v>EF</v>
      </c>
      <c r="K13" s="57" cm="1">
        <f t="array" ref="K13">_xlfn.XLOOKUP(1,(LSM!$A$2:$A$370=K$4)*(LSM!$T$2:$T$370=K$5)*(LSM!$B$2:$B$370=$D13),LSM!$G$2:$G$370,"")</f>
        <v>0</v>
      </c>
      <c r="L13" s="177" cm="1">
        <f t="array" ref="L13">_xlfn.XLOOKUP(1,(LSM!$A$2:$A$370=K$4)*(LSM!$T$2:$T$370=K$5)*(LSM!$B$2:$B$370=$D13),LSM!$H$2:$H$370,"")</f>
        <v>0</v>
      </c>
      <c r="M13" s="176" cm="1">
        <f t="array" ref="M13">_xlfn.XLOOKUP(1,(LSM!$A$2:$A$370=M$4)*(LSM!$T$2:$T$370=M$5)*(LSM!$B$2:$B$370=$D13),LSM!$I$2:$I$370,"")</f>
        <v>0</v>
      </c>
      <c r="N13" s="56" cm="1">
        <f t="array" ref="N13">_xlfn.XLOOKUP(1,(LSM!$A$2:$A$370=M$4)*(LSM!$T$2:$T$370=M$5)*(LSM!$B$2:$B$370=$D13),LSM!$J$2:$J$370,"")</f>
        <v>0</v>
      </c>
      <c r="O13" s="163" cm="1">
        <f t="array" ref="O13">_xlfn.XLOOKUP(1,(LSM!$A$2:$A$370=O$4)*(LSM!$T$2:$T$370=O$5)*(LSM!$B$2:$B$370=$D13),LSM!$K$2:$K$370,"")</f>
        <v>0</v>
      </c>
      <c r="P13" s="252" cm="1">
        <f t="array" ref="P13">_xlfn.XLOOKUP(1,(LSM!$A$2:$A$370=P$4)*(LSM!$T$2:$T$370=P$5)*(LSM!$B$2:$B$370=$D13),LSM!$N$2:$N$370,"")</f>
        <v>0</v>
      </c>
      <c r="Q13" s="177" cm="1">
        <f t="array" ref="Q13">_xlfn.XLOOKUP(1,(LSM!$A$2:$A$370=P$4)*(LSM!$T$2:$T$370=P$5)*(LSM!$B$2:$B$370=$D13),LSM!$O$2:$O$370,"")</f>
        <v>0</v>
      </c>
      <c r="R13" s="163" cm="1">
        <f t="array" ref="R13">_xlfn.XLOOKUP(1,(LSM!$A$2:$A$370=R$4)*(LSM!$T$2:$T$370=R$5)*(LSM!$B$2:$B$370=$D13),LSM!$P$2:$P$370,"")</f>
        <v>0</v>
      </c>
      <c r="S13" s="56" cm="1">
        <f t="array" ref="S13">_xlfn.XLOOKUP(1,(LSM!$A$2:$A$370=R$4)*(LSM!$T$2:$T$370=R$5)*(LSM!$B$2:$B$370=$D13),LSM!$Q$2:$Q$370,"")</f>
        <v>0</v>
      </c>
      <c r="T13" s="163" cm="1">
        <f t="array" ref="T13">_xlfn.XLOOKUP(1,(LSM!$A$2:$A$370=T$4)*(LSM!$T$2:$T$370=T$5)*(LSM!$B$2:$B$370=$D13),LSM!$R$2:$R$370,"")</f>
        <v>0</v>
      </c>
      <c r="U13" s="56" cm="1">
        <f t="array" ref="U13">_xlfn.XLOOKUP(1,(LSM!$A$2:$A$370=T$4)*(LSM!$T$2:$T$370=T$5)*(LSM!$B$2:$B$370=$D13),LSM!$S$2:$S$370,"")</f>
        <v>0</v>
      </c>
    </row>
    <row r="14" spans="1:21" x14ac:dyDescent="0.3">
      <c r="A14" s="31" t="str">
        <f t="shared" si="0"/>
        <v>Great Heart HT-7210TRE</v>
      </c>
      <c r="B14" s="131" t="str">
        <f t="shared" si="1"/>
        <v>TRE</v>
      </c>
      <c r="C14" s="131" t="str">
        <f t="shared" si="2"/>
        <v>TRE</v>
      </c>
      <c r="D14" s="273" t="s">
        <v>187</v>
      </c>
      <c r="E14" s="178" cm="1">
        <f t="array" ref="E14">_xlfn.XLOOKUP(1,(LSM!$A$2:$A$370=E$4)*(LSM!$T$2:$T$370=E$5)*(LSM!$B$2:$B$370=$D14),LSM!$C$2:$C$370,"")</f>
        <v>249.9</v>
      </c>
      <c r="F14" s="179" t="str" cm="1">
        <f t="array" ref="F14">_xlfn.XLOOKUP(1,(LSM!$A$2:$A$370=E$4)*(LSM!$T$2:$T$370=E$5)*(LSM!$B$2:$B$370=$D14),LSM!$D$2:$D$370,"")</f>
        <v>A</v>
      </c>
      <c r="G14" s="164" cm="1">
        <f t="array" ref="G14">_xlfn.XLOOKUP(1,(LSM!$A$2:$A$370=G$4)*(LSM!$T$2:$T$370=G$5)*(LSM!$B$2:$B$370=$D14),LSM!$E$2:$E$370,"")</f>
        <v>13.1</v>
      </c>
      <c r="H14" s="167" t="str" cm="1">
        <f t="array" ref="H14">_xlfn.XLOOKUP(1,(LSM!$A$2:$A$370=G$4)*(LSM!$T$2:$T$370=G$5)*(LSM!$B$2:$B$370=$D14),LSM!$F$2:$F$370,"")</f>
        <v>BC</v>
      </c>
      <c r="I14" s="178" cm="1">
        <f t="array" ref="I14">_xlfn.XLOOKUP(1,(LSM!$A$2:$A$370=I$4)*(LSM!$T$2:$T$370=I$5)*(LSM!$B$2:$B$370=$D14),LSM!$L$2:$L$370,"")</f>
        <v>58.3</v>
      </c>
      <c r="J14" s="167" t="str" cm="1">
        <f t="array" ref="J14">_xlfn.XLOOKUP(1,(LSM!$A$2:$A$370=I$4)*(LSM!$T$2:$T$370=I$5)*(LSM!$B$2:$B$370=$D14),LSM!$M$2:$M$370,"")</f>
        <v>D-F</v>
      </c>
      <c r="K14" s="102" cm="1">
        <f t="array" ref="K14">_xlfn.XLOOKUP(1,(LSM!$A$2:$A$370=K$4)*(LSM!$T$2:$T$370=K$5)*(LSM!$B$2:$B$370=$D14),LSM!$G$2:$G$370,"")</f>
        <v>0</v>
      </c>
      <c r="L14" s="179" cm="1">
        <f t="array" ref="L14">_xlfn.XLOOKUP(1,(LSM!$A$2:$A$370=K$4)*(LSM!$T$2:$T$370=K$5)*(LSM!$B$2:$B$370=$D14),LSM!$H$2:$H$370,"")</f>
        <v>0</v>
      </c>
      <c r="M14" s="178" cm="1">
        <f t="array" ref="M14">_xlfn.XLOOKUP(1,(LSM!$A$2:$A$370=M$4)*(LSM!$T$2:$T$370=M$5)*(LSM!$B$2:$B$370=$D14),LSM!$I$2:$I$370,"")</f>
        <v>0</v>
      </c>
      <c r="N14" s="167" cm="1">
        <f t="array" ref="N14">_xlfn.XLOOKUP(1,(LSM!$A$2:$A$370=M$4)*(LSM!$T$2:$T$370=M$5)*(LSM!$B$2:$B$370=$D14),LSM!$J$2:$J$370,"")</f>
        <v>0</v>
      </c>
      <c r="O14" s="164" cm="1">
        <f t="array" ref="O14">_xlfn.XLOOKUP(1,(LSM!$A$2:$A$370=O$4)*(LSM!$T$2:$T$370=O$5)*(LSM!$B$2:$B$370=$D14),LSM!$K$2:$K$370,"")</f>
        <v>0</v>
      </c>
      <c r="P14" s="253" cm="1">
        <f t="array" ref="P14">_xlfn.XLOOKUP(1,(LSM!$A$2:$A$370=P$4)*(LSM!$T$2:$T$370=P$5)*(LSM!$B$2:$B$370=$D14),LSM!$N$2:$N$370,"")</f>
        <v>0</v>
      </c>
      <c r="Q14" s="179" cm="1">
        <f t="array" ref="Q14">_xlfn.XLOOKUP(1,(LSM!$A$2:$A$370=P$4)*(LSM!$T$2:$T$370=P$5)*(LSM!$B$2:$B$370=$D14),LSM!$O$2:$O$370,"")</f>
        <v>0</v>
      </c>
      <c r="R14" s="164" cm="1">
        <f t="array" ref="R14">_xlfn.XLOOKUP(1,(LSM!$A$2:$A$370=R$4)*(LSM!$T$2:$T$370=R$5)*(LSM!$B$2:$B$370=$D14),LSM!$P$2:$P$370,"")</f>
        <v>0</v>
      </c>
      <c r="S14" s="167" cm="1">
        <f t="array" ref="S14">_xlfn.XLOOKUP(1,(LSM!$A$2:$A$370=R$4)*(LSM!$T$2:$T$370=R$5)*(LSM!$B$2:$B$370=$D14),LSM!$Q$2:$Q$370,"")</f>
        <v>0</v>
      </c>
      <c r="T14" s="164" cm="1">
        <f t="array" ref="T14">_xlfn.XLOOKUP(1,(LSM!$A$2:$A$370=T$4)*(LSM!$T$2:$T$370=T$5)*(LSM!$B$2:$B$370=$D14),LSM!$R$2:$R$370,"")</f>
        <v>0</v>
      </c>
      <c r="U14" s="167" cm="1">
        <f t="array" ref="U14">_xlfn.XLOOKUP(1,(LSM!$A$2:$A$370=T$4)*(LSM!$T$2:$T$370=T$5)*(LSM!$B$2:$B$370=$D14),LSM!$S$2:$S$370,"")</f>
        <v>0</v>
      </c>
    </row>
    <row r="15" spans="1:21" x14ac:dyDescent="0.3">
      <c r="A15" s="31" t="str">
        <f t="shared" si="0"/>
        <v>Dekalb DKC 112-12RIB</v>
      </c>
      <c r="B15" s="131" t="str">
        <f t="shared" si="1"/>
        <v>RR</v>
      </c>
      <c r="C15" s="131" t="str">
        <f t="shared" si="2"/>
        <v>TRE</v>
      </c>
      <c r="D15" s="273" t="s">
        <v>282</v>
      </c>
      <c r="E15" s="178" cm="1">
        <f t="array" ref="E15">_xlfn.XLOOKUP(1,(LSM!$A$2:$A$370=E$4)*(LSM!$T$2:$T$370=E$5)*(LSM!$B$2:$B$370=$D15),LSM!$C$2:$C$370,"")</f>
        <v>249.8</v>
      </c>
      <c r="F15" s="179" t="str" cm="1">
        <f t="array" ref="F15">_xlfn.XLOOKUP(1,(LSM!$A$2:$A$370=E$4)*(LSM!$T$2:$T$370=E$5)*(LSM!$B$2:$B$370=$D15),LSM!$D$2:$D$370,"")</f>
        <v>A</v>
      </c>
      <c r="G15" s="164" cm="1">
        <f t="array" ref="G15">_xlfn.XLOOKUP(1,(LSM!$A$2:$A$370=G$4)*(LSM!$T$2:$T$370=G$5)*(LSM!$B$2:$B$370=$D15),LSM!$E$2:$E$370,"")</f>
        <v>13.3667</v>
      </c>
      <c r="H15" s="167" t="str" cm="1">
        <f t="array" ref="H15">_xlfn.XLOOKUP(1,(LSM!$A$2:$A$370=G$4)*(LSM!$T$2:$T$370=G$5)*(LSM!$B$2:$B$370=$D15),LSM!$F$2:$F$370,"")</f>
        <v>AB</v>
      </c>
      <c r="I15" s="178" cm="1">
        <f t="array" ref="I15">_xlfn.XLOOKUP(1,(LSM!$A$2:$A$370=I$4)*(LSM!$T$2:$T$370=I$5)*(LSM!$B$2:$B$370=$D15),LSM!$L$2:$L$370,"")</f>
        <v>58.833300000000001</v>
      </c>
      <c r="J15" s="167" t="str" cm="1">
        <f t="array" ref="J15">_xlfn.XLOOKUP(1,(LSM!$A$2:$A$370=I$4)*(LSM!$T$2:$T$370=I$5)*(LSM!$B$2:$B$370=$D15),LSM!$M$2:$M$370,"")</f>
        <v>B-D</v>
      </c>
      <c r="K15" s="102" cm="1">
        <f t="array" ref="K15">_xlfn.XLOOKUP(1,(LSM!$A$2:$A$370=K$4)*(LSM!$T$2:$T$370=K$5)*(LSM!$B$2:$B$370=$D15),LSM!$G$2:$G$370,"")</f>
        <v>0</v>
      </c>
      <c r="L15" s="179" cm="1">
        <f t="array" ref="L15">_xlfn.XLOOKUP(1,(LSM!$A$2:$A$370=K$4)*(LSM!$T$2:$T$370=K$5)*(LSM!$B$2:$B$370=$D15),LSM!$H$2:$H$370,"")</f>
        <v>0</v>
      </c>
      <c r="M15" s="178" cm="1">
        <f t="array" ref="M15">_xlfn.XLOOKUP(1,(LSM!$A$2:$A$370=M$4)*(LSM!$T$2:$T$370=M$5)*(LSM!$B$2:$B$370=$D15),LSM!$I$2:$I$370,"")</f>
        <v>0</v>
      </c>
      <c r="N15" s="167" cm="1">
        <f t="array" ref="N15">_xlfn.XLOOKUP(1,(LSM!$A$2:$A$370=M$4)*(LSM!$T$2:$T$370=M$5)*(LSM!$B$2:$B$370=$D15),LSM!$J$2:$J$370,"")</f>
        <v>0</v>
      </c>
      <c r="O15" s="164" cm="1">
        <f t="array" ref="O15">_xlfn.XLOOKUP(1,(LSM!$A$2:$A$370=O$4)*(LSM!$T$2:$T$370=O$5)*(LSM!$B$2:$B$370=$D15),LSM!$K$2:$K$370,"")</f>
        <v>0</v>
      </c>
      <c r="P15" s="253" cm="1">
        <f t="array" ref="P15">_xlfn.XLOOKUP(1,(LSM!$A$2:$A$370=P$4)*(LSM!$T$2:$T$370=P$5)*(LSM!$B$2:$B$370=$D15),LSM!$N$2:$N$370,"")</f>
        <v>0</v>
      </c>
      <c r="Q15" s="179" cm="1">
        <f t="array" ref="Q15">_xlfn.XLOOKUP(1,(LSM!$A$2:$A$370=P$4)*(LSM!$T$2:$T$370=P$5)*(LSM!$B$2:$B$370=$D15),LSM!$O$2:$O$370,"")</f>
        <v>0</v>
      </c>
      <c r="R15" s="164" cm="1">
        <f t="array" ref="R15">_xlfn.XLOOKUP(1,(LSM!$A$2:$A$370=R$4)*(LSM!$T$2:$T$370=R$5)*(LSM!$B$2:$B$370=$D15),LSM!$P$2:$P$370,"")</f>
        <v>0</v>
      </c>
      <c r="S15" s="167" cm="1">
        <f t="array" ref="S15">_xlfn.XLOOKUP(1,(LSM!$A$2:$A$370=R$4)*(LSM!$T$2:$T$370=R$5)*(LSM!$B$2:$B$370=$D15),LSM!$Q$2:$Q$370,"")</f>
        <v>0</v>
      </c>
      <c r="T15" s="164" cm="1">
        <f t="array" ref="T15">_xlfn.XLOOKUP(1,(LSM!$A$2:$A$370=T$4)*(LSM!$T$2:$T$370=T$5)*(LSM!$B$2:$B$370=$D15),LSM!$R$2:$R$370,"")</f>
        <v>0</v>
      </c>
      <c r="U15" s="167" cm="1">
        <f t="array" ref="U15">_xlfn.XLOOKUP(1,(LSM!$A$2:$A$370=T$4)*(LSM!$T$2:$T$370=T$5)*(LSM!$B$2:$B$370=$D15),LSM!$S$2:$S$370,"")</f>
        <v>0</v>
      </c>
    </row>
    <row r="16" spans="1:21" x14ac:dyDescent="0.3">
      <c r="A16" s="101" t="str">
        <f t="shared" si="0"/>
        <v>Dyna-Gro D50PN07RA</v>
      </c>
      <c r="B16" s="132" t="str">
        <f t="shared" si="1"/>
        <v>RR, LL, ENL, FOP</v>
      </c>
      <c r="C16" s="132" t="str">
        <f t="shared" si="2"/>
        <v>FOP</v>
      </c>
      <c r="D16" s="273" t="s">
        <v>283</v>
      </c>
      <c r="E16" s="178" cm="1">
        <f t="array" ref="E16">_xlfn.XLOOKUP(1,(LSM!$A$2:$A$370=E$4)*(LSM!$T$2:$T$370=E$5)*(LSM!$B$2:$B$370=$D16),LSM!$C$2:$C$370,"")</f>
        <v>248.81</v>
      </c>
      <c r="F16" s="179" t="str" cm="1">
        <f t="array" ref="F16">_xlfn.XLOOKUP(1,(LSM!$A$2:$A$370=E$4)*(LSM!$T$2:$T$370=E$5)*(LSM!$B$2:$B$370=$D16),LSM!$D$2:$D$370,"")</f>
        <v>A</v>
      </c>
      <c r="G16" s="164" cm="1">
        <f t="array" ref="G16">_xlfn.XLOOKUP(1,(LSM!$A$2:$A$370=G$4)*(LSM!$T$2:$T$370=G$5)*(LSM!$B$2:$B$370=$D16),LSM!$E$2:$E$370,"")</f>
        <v>12.6</v>
      </c>
      <c r="H16" s="167" t="str" cm="1">
        <f t="array" ref="H16">_xlfn.XLOOKUP(1,(LSM!$A$2:$A$370=G$4)*(LSM!$T$2:$T$370=G$5)*(LSM!$B$2:$B$370=$D16),LSM!$F$2:$F$370,"")</f>
        <v>B-D</v>
      </c>
      <c r="I16" s="178" cm="1">
        <f t="array" ref="I16">_xlfn.XLOOKUP(1,(LSM!$A$2:$A$370=I$4)*(LSM!$T$2:$T$370=I$5)*(LSM!$B$2:$B$370=$D16),LSM!$L$2:$L$370,"")</f>
        <v>59.6</v>
      </c>
      <c r="J16" s="167" t="str" cm="1">
        <f t="array" ref="J16">_xlfn.XLOOKUP(1,(LSM!$A$2:$A$370=I$4)*(LSM!$T$2:$T$370=I$5)*(LSM!$B$2:$B$370=$D16),LSM!$M$2:$M$370,"")</f>
        <v>AB</v>
      </c>
      <c r="K16" s="102" cm="1">
        <f t="array" ref="K16">_xlfn.XLOOKUP(1,(LSM!$A$2:$A$370=K$4)*(LSM!$T$2:$T$370=K$5)*(LSM!$B$2:$B$370=$D16),LSM!$G$2:$G$370,"")</f>
        <v>0</v>
      </c>
      <c r="L16" s="179" cm="1">
        <f t="array" ref="L16">_xlfn.XLOOKUP(1,(LSM!$A$2:$A$370=K$4)*(LSM!$T$2:$T$370=K$5)*(LSM!$B$2:$B$370=$D16),LSM!$H$2:$H$370,"")</f>
        <v>0</v>
      </c>
      <c r="M16" s="178" cm="1">
        <f t="array" ref="M16">_xlfn.XLOOKUP(1,(LSM!$A$2:$A$370=M$4)*(LSM!$T$2:$T$370=M$5)*(LSM!$B$2:$B$370=$D16),LSM!$I$2:$I$370,"")</f>
        <v>0</v>
      </c>
      <c r="N16" s="167" cm="1">
        <f t="array" ref="N16">_xlfn.XLOOKUP(1,(LSM!$A$2:$A$370=M$4)*(LSM!$T$2:$T$370=M$5)*(LSM!$B$2:$B$370=$D16),LSM!$J$2:$J$370,"")</f>
        <v>0</v>
      </c>
      <c r="O16" s="164" cm="1">
        <f t="array" ref="O16">_xlfn.XLOOKUP(1,(LSM!$A$2:$A$370=O$4)*(LSM!$T$2:$T$370=O$5)*(LSM!$B$2:$B$370=$D16),LSM!$K$2:$K$370,"")</f>
        <v>0</v>
      </c>
      <c r="P16" s="253" cm="1">
        <f t="array" ref="P16">_xlfn.XLOOKUP(1,(LSM!$A$2:$A$370=P$4)*(LSM!$T$2:$T$370=P$5)*(LSM!$B$2:$B$370=$D16),LSM!$N$2:$N$370,"")</f>
        <v>0</v>
      </c>
      <c r="Q16" s="179" cm="1">
        <f t="array" ref="Q16">_xlfn.XLOOKUP(1,(LSM!$A$2:$A$370=P$4)*(LSM!$T$2:$T$370=P$5)*(LSM!$B$2:$B$370=$D16),LSM!$O$2:$O$370,"")</f>
        <v>0</v>
      </c>
      <c r="R16" s="164" cm="1">
        <f t="array" ref="R16">_xlfn.XLOOKUP(1,(LSM!$A$2:$A$370=R$4)*(LSM!$T$2:$T$370=R$5)*(LSM!$B$2:$B$370=$D16),LSM!$P$2:$P$370,"")</f>
        <v>0</v>
      </c>
      <c r="S16" s="167" cm="1">
        <f t="array" ref="S16">_xlfn.XLOOKUP(1,(LSM!$A$2:$A$370=R$4)*(LSM!$T$2:$T$370=R$5)*(LSM!$B$2:$B$370=$D16),LSM!$Q$2:$Q$370,"")</f>
        <v>0</v>
      </c>
      <c r="T16" s="164" cm="1">
        <f t="array" ref="T16">_xlfn.XLOOKUP(1,(LSM!$A$2:$A$370=T$4)*(LSM!$T$2:$T$370=T$5)*(LSM!$B$2:$B$370=$D16),LSM!$R$2:$R$370,"")</f>
        <v>0</v>
      </c>
      <c r="U16" s="167" cm="1">
        <f t="array" ref="U16">_xlfn.XLOOKUP(1,(LSM!$A$2:$A$370=T$4)*(LSM!$T$2:$T$370=T$5)*(LSM!$B$2:$B$370=$D16),LSM!$S$2:$S$370,"")</f>
        <v>0</v>
      </c>
    </row>
    <row r="17" spans="1:21" ht="12.75" customHeight="1" x14ac:dyDescent="0.3">
      <c r="A17" s="42" t="s">
        <v>127</v>
      </c>
      <c r="B17" s="42"/>
      <c r="C17" s="42"/>
      <c r="D17" s="41"/>
      <c r="E17" s="180" cm="1">
        <f t="array" ref="E17">_xlfn.XLOOKUP(1,(ANOVA!$L$2:$L$160=E$4)*(ANOVA!$Q$2:$Q$401=E$5)*(ANOVA!$M$2:$M$401=E$3),ANOVA!$A$2:$A$401,"")</f>
        <v>259.45999999999998</v>
      </c>
      <c r="F17" s="181"/>
      <c r="G17" s="77" cm="1">
        <f t="array" ref="G17">_xlfn.XLOOKUP(1,(ANOVA!$L$2:$L$160=G$4)*(ANOVA!$Q$2:$Q$401=G$5)*(ANOVA!$M$2:$M$401=G$3),ANOVA!$A$2:$A$401,"")</f>
        <v>12.8576</v>
      </c>
      <c r="H17" s="62"/>
      <c r="I17" s="180" cm="1">
        <f t="array" ref="I17">_xlfn.XLOOKUP(1,(ANOVA!$L$2:$L$160=I$4)*(ANOVA!$Q$2:$Q$401=I$5)*(ANOVA!$M$2:$M$401=I$3),ANOVA!$A$2:$A$401,"")</f>
        <v>58.697000000000003</v>
      </c>
      <c r="J17" s="62"/>
      <c r="K17" s="72" t="str" cm="1">
        <f t="array" ref="K17">_xlfn.XLOOKUP(1,(ANOVA!$L$2:$L$160=K$4)*(ANOVA!$Q$2:$Q$401=K$5)*(ANOVA!$M$2:$M$401=K$3),ANOVA!$A$2:$A$401,"")</f>
        <v/>
      </c>
      <c r="L17" s="181"/>
      <c r="M17" s="72" t="str" cm="1">
        <f t="array" ref="M17">_xlfn.XLOOKUP(1,(ANOVA!$L$2:$L$160=M$4)*(ANOVA!$Q$2:$Q$401=M$5)*(ANOVA!$M$2:$M$401=M$3),ANOVA!$A$2:$A$401,"")</f>
        <v/>
      </c>
      <c r="N17" s="62"/>
      <c r="O17" s="255" cm="1">
        <f t="array" ref="O17">_xlfn.XLOOKUP(1,(ANOVA!$L$2:$L$160=O$4)*(ANOVA!$Q$2:$Q$401=O$5)*(ANOVA!$M$2:$M$401=O$3),ANOVA!$A$2:$A$401,"")</f>
        <v>0</v>
      </c>
      <c r="P17" s="77" t="str" cm="1">
        <f t="array" ref="P17">_xlfn.XLOOKUP(1,(ANOVA!$L$2:$L$160=P$4)*(ANOVA!$Q$2:$Q$401=P$5)*(ANOVA!$M$2:$M$401=P$3),ANOVA!$A$2:$A$401,"")</f>
        <v/>
      </c>
      <c r="Q17" s="181"/>
      <c r="R17" s="77" t="str" cm="1">
        <f t="array" ref="R17">_xlfn.XLOOKUP(1,(ANOVA!$L$2:$L$160=R$4)*(ANOVA!$Q$2:$Q$401=R$5)*(ANOVA!$M$2:$M$401=R$3),ANOVA!$A$2:$A$401,"")</f>
        <v/>
      </c>
      <c r="S17" s="62"/>
      <c r="T17" s="194" t="str" cm="1">
        <f t="array" ref="T17">_xlfn.XLOOKUP(1,(ANOVA!$L$2:$L$160=T$4)*(ANOVA!$Q$2:$Q$401=T$5)*(ANOVA!$M$2:$M$401=T$3),ANOVA!$A$2:$A$401,"")</f>
        <v/>
      </c>
      <c r="U17" s="62"/>
    </row>
    <row r="18" spans="1:21" ht="12.75" customHeight="1" x14ac:dyDescent="0.3">
      <c r="A18" s="33" t="s">
        <v>128</v>
      </c>
      <c r="B18" s="33"/>
      <c r="C18" s="33"/>
      <c r="D18" s="35"/>
      <c r="E18" s="182" cm="1">
        <f t="array" ref="E18">_xlfn.XLOOKUP(1,(ANOVA!$L$2:$L$160=E$4)*(ANOVA!$Q$2:$Q$401=E$5)*(ANOVA!$M$2:$M$401=E$3),ANOVA!$B$2:$B$401,"")</f>
        <v>7.8446999999999996</v>
      </c>
      <c r="F18" s="183"/>
      <c r="G18" s="170" cm="1">
        <f t="array" ref="G18">_xlfn.XLOOKUP(1,(ANOVA!$L$2:$L$160=G$4)*(ANOVA!$Q$2:$Q$401=G$5)*(ANOVA!$M$2:$M$401=G$3),ANOVA!$B$2:$B$401,"")</f>
        <v>0.46700000000000003</v>
      </c>
      <c r="H18" s="169"/>
      <c r="I18" s="182" cm="1">
        <f t="array" ref="I18">_xlfn.XLOOKUP(1,(ANOVA!$L$2:$L$160=I$4)*(ANOVA!$Q$2:$Q$401=I$5)*(ANOVA!$M$2:$M$401=I$3),ANOVA!$B$2:$B$401,"")</f>
        <v>0.41110000000000002</v>
      </c>
      <c r="J18" s="169"/>
      <c r="K18" s="168" t="str" cm="1">
        <f t="array" ref="K18">_xlfn.XLOOKUP(1,(ANOVA!$L$2:$L$160=K$4)*(ANOVA!$Q$2:$Q$401=K$5)*(ANOVA!$M$2:$M$401=K$3),ANOVA!$B$2:$B$401,"")</f>
        <v/>
      </c>
      <c r="L18" s="183"/>
      <c r="M18" s="168" t="str" cm="1">
        <f t="array" ref="M18">_xlfn.XLOOKUP(1,(ANOVA!$L$2:$L$160=M$4)*(ANOVA!$Q$2:$Q$401=M$5)*(ANOVA!$M$2:$M$401=M$3),ANOVA!$B$2:$B$401,"")</f>
        <v/>
      </c>
      <c r="N18" s="169"/>
      <c r="O18" s="256" cm="1">
        <f t="array" ref="O18">_xlfn.XLOOKUP(1,(ANOVA!$L$2:$L$160=O$4)*(ANOVA!$Q$2:$Q$401=O$5)*(ANOVA!$M$2:$M$401=O$3),ANOVA!$B$2:$B$401,"")</f>
        <v>0</v>
      </c>
      <c r="P18" s="170" t="str" cm="1">
        <f t="array" ref="P18">_xlfn.XLOOKUP(1,(ANOVA!$L$2:$L$160=P$4)*(ANOVA!$Q$2:$Q$401=P$5)*(ANOVA!$M$2:$M$401=P$3),ANOVA!$B$2:$B$401,"")</f>
        <v/>
      </c>
      <c r="Q18" s="183"/>
      <c r="R18" s="170" t="str" cm="1">
        <f t="array" ref="R18">_xlfn.XLOOKUP(1,(ANOVA!$L$2:$L$160=R$4)*(ANOVA!$Q$2:$Q$401=R$5)*(ANOVA!$M$2:$M$401=R$3),ANOVA!$B$2:$B$401,"")</f>
        <v/>
      </c>
      <c r="S18" s="169"/>
      <c r="T18" s="195" t="str" cm="1">
        <f t="array" ref="T18">_xlfn.XLOOKUP(1,(ANOVA!$L$2:$L$160=T$4)*(ANOVA!$Q$2:$Q$401=T$5)*(ANOVA!$M$2:$M$401=T$3),ANOVA!$B$2:$B$401,"")</f>
        <v/>
      </c>
      <c r="U18" s="169"/>
    </row>
    <row r="19" spans="1:21" ht="12.75" customHeight="1" x14ac:dyDescent="0.45">
      <c r="A19" s="34" t="s">
        <v>129</v>
      </c>
      <c r="B19" s="134"/>
      <c r="C19" s="134"/>
      <c r="D19" s="22"/>
      <c r="E19" s="184" t="str" cm="1">
        <f t="array" ref="E19">_xlfn.XLOOKUP(1,(ANOVA!$L$2:$L$160=E$4)*(ANOVA!$Q$2:$Q$401=E$5)*(ANOVA!$M$2:$M$401=E$3),ANOVA!$C$2:$C$401,"")</f>
        <v>N.S.</v>
      </c>
      <c r="F19" s="185"/>
      <c r="G19" s="173" cm="1">
        <f t="array" ref="G19">_xlfn.XLOOKUP(1,(ANOVA!$L$2:$L$160=G$4)*(ANOVA!$Q$2:$Q$401=G$5)*(ANOVA!$M$2:$M$401=G$3),ANOVA!$C$2:$C$401,"")</f>
        <v>0.79</v>
      </c>
      <c r="H19" s="172"/>
      <c r="I19" s="184" cm="1">
        <f t="array" ref="I19">_xlfn.XLOOKUP(1,(ANOVA!$L$2:$L$160=I$4)*(ANOVA!$Q$2:$Q$401=I$5)*(ANOVA!$M$2:$M$401=I$3),ANOVA!$C$2:$C$401,"")</f>
        <v>0.92</v>
      </c>
      <c r="J19" s="172"/>
      <c r="K19" s="171" t="str" cm="1">
        <f t="array" ref="K19">_xlfn.XLOOKUP(1,(ANOVA!$L$2:$L$160=K$4)*(ANOVA!$Q$2:$Q$401=K$5)*(ANOVA!$M$2:$M$401=K$3),ANOVA!$C$2:$C$401,"")</f>
        <v/>
      </c>
      <c r="L19" s="185"/>
      <c r="M19" s="171" t="str" cm="1">
        <f t="array" ref="M19">_xlfn.XLOOKUP(1,(ANOVA!$L$2:$L$160=M$4)*(ANOVA!$Q$2:$Q$401=M$5)*(ANOVA!$M$2:$M$401=M$3),ANOVA!$C$2:$C$401,"")</f>
        <v/>
      </c>
      <c r="N19" s="172"/>
      <c r="O19" s="257" cm="1">
        <f t="array" ref="O19">_xlfn.XLOOKUP(1,(ANOVA!$L$2:$L$160=O$4)*(ANOVA!$Q$2:$Q$401=O$5)*(ANOVA!$M$2:$M$401=O$3),ANOVA!$C$2:$C$401,"")</f>
        <v>0</v>
      </c>
      <c r="P19" s="173" t="str" cm="1">
        <f t="array" ref="P19">_xlfn.XLOOKUP(1,(ANOVA!$L$2:$L$160=P$4)*(ANOVA!$Q$2:$Q$401=P$5)*(ANOVA!$M$2:$M$401=P$3),ANOVA!$C$2:$C$401,"")</f>
        <v/>
      </c>
      <c r="Q19" s="185"/>
      <c r="R19" s="173" t="str" cm="1">
        <f t="array" ref="R19">_xlfn.XLOOKUP(1,(ANOVA!$L$2:$L$160=R$4)*(ANOVA!$Q$2:$Q$401=R$5)*(ANOVA!$M$2:$M$401=R$3),ANOVA!$C$2:$C$401,"")</f>
        <v/>
      </c>
      <c r="S19" s="172"/>
      <c r="T19" s="196" t="str" cm="1">
        <f t="array" ref="T19">_xlfn.XLOOKUP(1,(ANOVA!$L$2:$L$160=T$4)*(ANOVA!$Q$2:$Q$401=T$5)*(ANOVA!$M$2:$M$401=T$3),ANOVA!$C$2:$C$401,"")</f>
        <v/>
      </c>
      <c r="U19" s="172"/>
    </row>
    <row r="20" spans="1:21" ht="12.75" customHeight="1" thickBot="1" x14ac:dyDescent="0.35">
      <c r="A20" s="245" t="s">
        <v>130</v>
      </c>
      <c r="B20" s="246"/>
      <c r="C20" s="246"/>
      <c r="D20" s="247"/>
      <c r="E20" s="242" cm="1">
        <f t="array" ref="E20">_xlfn.XLOOKUP(1,(ANOVA!$L$2:$L$160=E$4)*(ANOVA!$Q$2:$Q$401=E$5)*(ANOVA!$M$2:$M$401=E$3),ANOVA!$D$2:$D$401,"")</f>
        <v>4.2726993580999997</v>
      </c>
      <c r="F20" s="248"/>
      <c r="G20" s="249" cm="1">
        <f t="array" ref="G20">_xlfn.XLOOKUP(1,(ANOVA!$L$2:$L$160=G$4)*(ANOVA!$Q$2:$Q$401=G$5)*(ANOVA!$M$2:$M$401=G$3),ANOVA!$D$2:$D$401,"")</f>
        <v>3.5902390739999999</v>
      </c>
      <c r="H20" s="243"/>
      <c r="I20" s="242" cm="1">
        <f t="array" ref="I20">_xlfn.XLOOKUP(1,(ANOVA!$L$2:$L$160=I$4)*(ANOVA!$Q$2:$Q$401=I$5)*(ANOVA!$M$2:$M$401=I$3),ANOVA!$D$2:$D$401,"")</f>
        <v>0.92318605929999997</v>
      </c>
      <c r="J20" s="243"/>
      <c r="K20" s="249" t="str" cm="1">
        <f t="array" ref="K20">_xlfn.XLOOKUP(1,(ANOVA!$L$2:$L$160=K$4)*(ANOVA!$Q$2:$Q$401=K$5)*(ANOVA!$M$2:$M$401=K$3),ANOVA!$D$2:$D$401,"")</f>
        <v/>
      </c>
      <c r="L20" s="248"/>
      <c r="M20" s="249" t="str" cm="1">
        <f t="array" ref="M20">_xlfn.XLOOKUP(1,(ANOVA!$L$2:$L$160=M$4)*(ANOVA!$Q$2:$Q$401=M$5)*(ANOVA!$M$2:$M$401=M$3),ANOVA!$D$2:$D$401,"")</f>
        <v/>
      </c>
      <c r="N20" s="243"/>
      <c r="O20" s="258" cm="1">
        <f t="array" ref="O20">_xlfn.XLOOKUP(1,(ANOVA!$L$2:$L$160=O$4)*(ANOVA!$Q$2:$Q$401=O$5)*(ANOVA!$M$2:$M$401=O$3),ANOVA!$D$2:$D$401,"")</f>
        <v>0</v>
      </c>
      <c r="P20" s="173" t="str" cm="1">
        <f t="array" ref="P20">_xlfn.XLOOKUP(1,(ANOVA!$L$2:$L$160=P$4)*(ANOVA!$Q$2:$Q$401=P$5)*(ANOVA!$M$2:$M$401=P$3),ANOVA!$D$2:$D$401,"")</f>
        <v/>
      </c>
      <c r="Q20" s="185"/>
      <c r="R20" s="173" t="str" cm="1">
        <f t="array" ref="R20">_xlfn.XLOOKUP(1,(ANOVA!$L$2:$L$160=R$4)*(ANOVA!$Q$2:$Q$401=R$5)*(ANOVA!$M$2:$M$401=R$3),ANOVA!$D$2:$D$401,"")</f>
        <v/>
      </c>
      <c r="S20" s="172"/>
      <c r="T20" s="196" t="str" cm="1">
        <f t="array" ref="T20">_xlfn.XLOOKUP(1,(ANOVA!$L$2:$L$160=T$4)*(ANOVA!$Q$2:$Q$401=T$5)*(ANOVA!$M$2:$M$401=T$3),ANOVA!$D$2:$D$401,"")</f>
        <v/>
      </c>
      <c r="U20" s="172"/>
    </row>
    <row r="21" spans="1:21" s="1" customFormat="1" ht="13.5" customHeight="1" x14ac:dyDescent="0.3">
      <c r="A21" s="6"/>
      <c r="B21" s="7"/>
      <c r="C21" s="7"/>
      <c r="D21" s="6"/>
      <c r="E21" s="68"/>
      <c r="F21" s="58"/>
      <c r="G21" s="73"/>
      <c r="H21" s="63"/>
      <c r="I21" s="74"/>
      <c r="J21" s="40"/>
      <c r="K21" s="74"/>
      <c r="L21" s="40"/>
      <c r="M21" s="78"/>
      <c r="N21" s="66"/>
      <c r="O21" s="10"/>
      <c r="P21" s="74"/>
      <c r="Q21" s="40"/>
      <c r="R21" s="74"/>
      <c r="S21" s="40"/>
      <c r="T21" s="74"/>
      <c r="U21" s="40"/>
    </row>
    <row r="22" spans="1:21" s="1" customFormat="1" x14ac:dyDescent="0.3">
      <c r="A22" s="9"/>
      <c r="B22" s="7"/>
      <c r="C22" s="7"/>
      <c r="D22" s="6"/>
      <c r="E22" s="38"/>
      <c r="F22" s="39"/>
      <c r="G22" s="74"/>
      <c r="H22" s="40"/>
      <c r="I22" s="74"/>
      <c r="J22" s="40"/>
      <c r="K22" s="78"/>
      <c r="L22" s="66"/>
      <c r="M22" s="74"/>
      <c r="N22" s="40"/>
      <c r="O22" s="3"/>
      <c r="P22" s="74"/>
      <c r="Q22" s="40"/>
      <c r="R22" s="74"/>
      <c r="S22" s="40"/>
      <c r="T22" s="74"/>
      <c r="U22" s="40"/>
    </row>
    <row r="23" spans="1:21" s="1" customFormat="1" x14ac:dyDescent="0.3">
      <c r="A23" s="9"/>
      <c r="B23" s="7"/>
      <c r="C23" s="7"/>
      <c r="D23" s="6"/>
      <c r="E23" s="38"/>
      <c r="F23" s="39"/>
      <c r="G23" s="74"/>
      <c r="H23" s="40"/>
      <c r="I23" s="74"/>
      <c r="J23" s="40"/>
      <c r="K23" s="79"/>
      <c r="L23" s="7"/>
      <c r="M23" s="74"/>
      <c r="N23" s="40"/>
      <c r="O23" s="3"/>
      <c r="P23" s="74"/>
      <c r="Q23" s="40"/>
      <c r="R23" s="74"/>
      <c r="S23" s="40"/>
      <c r="T23" s="74"/>
      <c r="U23" s="40"/>
    </row>
    <row r="24" spans="1:21" s="1" customFormat="1" x14ac:dyDescent="0.3">
      <c r="A24" s="9"/>
      <c r="B24" s="7"/>
      <c r="C24" s="7"/>
      <c r="D24" s="6"/>
      <c r="E24" s="38"/>
      <c r="F24" s="39"/>
      <c r="G24" s="74"/>
      <c r="H24" s="40"/>
      <c r="I24" s="74"/>
      <c r="J24" s="40"/>
      <c r="K24" s="74"/>
      <c r="L24" s="40"/>
      <c r="M24" s="74"/>
      <c r="N24" s="40"/>
      <c r="O24" s="3"/>
      <c r="P24" s="74"/>
      <c r="Q24" s="40"/>
      <c r="R24" s="74"/>
      <c r="S24" s="40"/>
      <c r="T24" s="74"/>
      <c r="U24" s="40"/>
    </row>
    <row r="25" spans="1:21" s="1" customFormat="1" x14ac:dyDescent="0.3">
      <c r="A25" s="9"/>
      <c r="B25" s="7"/>
      <c r="C25" s="7"/>
      <c r="D25" s="6"/>
      <c r="E25" s="38"/>
      <c r="F25" s="39"/>
      <c r="G25" s="74"/>
      <c r="H25" s="40"/>
      <c r="I25" s="74"/>
      <c r="J25" s="40"/>
      <c r="K25" s="74"/>
      <c r="L25" s="40"/>
      <c r="M25" s="74"/>
      <c r="N25" s="40"/>
      <c r="O25" s="3"/>
      <c r="P25" s="74"/>
      <c r="Q25" s="40"/>
      <c r="R25" s="74"/>
      <c r="S25" s="40"/>
      <c r="T25" s="74"/>
      <c r="U25" s="40"/>
    </row>
    <row r="26" spans="1:21" s="1" customFormat="1" x14ac:dyDescent="0.3">
      <c r="A26" s="9"/>
      <c r="B26" s="7"/>
      <c r="C26" s="7"/>
      <c r="D26" s="6"/>
      <c r="E26" s="38"/>
      <c r="F26" s="39"/>
      <c r="G26" s="74"/>
      <c r="H26" s="40"/>
      <c r="I26" s="74"/>
      <c r="J26" s="40"/>
      <c r="K26" s="74"/>
      <c r="L26" s="40"/>
      <c r="M26" s="74"/>
      <c r="N26" s="40"/>
      <c r="O26" s="3"/>
      <c r="P26" s="74"/>
      <c r="Q26" s="40"/>
      <c r="R26" s="74"/>
      <c r="S26" s="40"/>
      <c r="T26" s="74"/>
      <c r="U26" s="40"/>
    </row>
    <row r="27" spans="1:21" s="1" customFormat="1" x14ac:dyDescent="0.3">
      <c r="A27" s="9"/>
      <c r="B27" s="7"/>
      <c r="C27" s="7"/>
      <c r="D27" s="6"/>
      <c r="E27" s="38"/>
      <c r="F27" s="39"/>
      <c r="G27" s="74"/>
      <c r="H27" s="40"/>
      <c r="I27" s="74"/>
      <c r="J27" s="40"/>
      <c r="K27" s="74"/>
      <c r="L27" s="40"/>
      <c r="M27" s="74"/>
      <c r="N27" s="40"/>
      <c r="O27" s="3"/>
      <c r="P27" s="74"/>
      <c r="Q27" s="40"/>
      <c r="R27" s="74"/>
      <c r="S27" s="40"/>
      <c r="T27" s="74"/>
      <c r="U27" s="40"/>
    </row>
    <row r="28" spans="1:21" s="1" customFormat="1" x14ac:dyDescent="0.3">
      <c r="A28" s="9"/>
      <c r="B28" s="7"/>
      <c r="C28" s="7"/>
      <c r="D28" s="6"/>
      <c r="E28" s="38"/>
      <c r="F28" s="39"/>
      <c r="G28" s="74"/>
      <c r="H28" s="40"/>
      <c r="I28" s="74"/>
      <c r="J28" s="40"/>
      <c r="K28" s="74"/>
      <c r="L28" s="40"/>
      <c r="M28" s="74"/>
      <c r="N28" s="40"/>
      <c r="O28" s="3"/>
      <c r="P28" s="74"/>
      <c r="Q28" s="40"/>
      <c r="R28" s="74"/>
      <c r="S28" s="40"/>
      <c r="T28" s="74"/>
      <c r="U28" s="40"/>
    </row>
    <row r="29" spans="1:21" s="1" customFormat="1" x14ac:dyDescent="0.3">
      <c r="A29" s="8"/>
      <c r="B29" s="7"/>
      <c r="C29" s="7"/>
      <c r="D29" s="6"/>
      <c r="E29" s="69"/>
      <c r="F29" s="59"/>
      <c r="G29" s="75"/>
      <c r="H29" s="64"/>
      <c r="I29" s="74"/>
      <c r="J29" s="40"/>
      <c r="K29" s="75"/>
      <c r="L29" s="64"/>
      <c r="M29" s="75"/>
      <c r="N29" s="64"/>
      <c r="O29" s="3"/>
      <c r="P29" s="74"/>
      <c r="Q29" s="40"/>
      <c r="R29" s="74"/>
      <c r="S29" s="40"/>
      <c r="T29" s="74"/>
      <c r="U29" s="40"/>
    </row>
    <row r="30" spans="1:21" x14ac:dyDescent="0.3">
      <c r="A30" s="9"/>
      <c r="B30" s="7"/>
      <c r="C30" s="7"/>
      <c r="D30" s="6"/>
      <c r="E30" s="38"/>
      <c r="F30" s="39"/>
      <c r="M30" s="74"/>
      <c r="N30" s="40"/>
      <c r="O30" s="3"/>
    </row>
    <row r="31" spans="1:21" ht="14.15" x14ac:dyDescent="0.3">
      <c r="A31" s="4"/>
      <c r="B31" s="7"/>
      <c r="C31" s="7"/>
      <c r="D31" s="6"/>
      <c r="E31" s="70"/>
      <c r="F31" s="60"/>
      <c r="G31" s="76"/>
      <c r="H31" s="65"/>
      <c r="K31" s="76"/>
      <c r="L31" s="65"/>
    </row>
    <row r="32" spans="1:21" x14ac:dyDescent="0.3">
      <c r="B32" s="46"/>
      <c r="C32" s="46"/>
      <c r="D32" s="13"/>
    </row>
    <row r="36" spans="16:16" x14ac:dyDescent="0.3">
      <c r="P36" s="165" t="s">
        <v>19</v>
      </c>
    </row>
  </sheetData>
  <sortState xmlns:xlrd2="http://schemas.microsoft.com/office/spreadsheetml/2017/richdata2" ref="A6:U16">
    <sortCondition descending="1" ref="E6:E16"/>
  </sortState>
  <mergeCells count="9">
    <mergeCell ref="A1:U1"/>
    <mergeCell ref="E2:F2"/>
    <mergeCell ref="G2:H2"/>
    <mergeCell ref="I2:J2"/>
    <mergeCell ref="K2:L2"/>
    <mergeCell ref="M2:N2"/>
    <mergeCell ref="P2:Q2"/>
    <mergeCell ref="R2:S2"/>
    <mergeCell ref="T2:U2"/>
  </mergeCells>
  <conditionalFormatting sqref="A6:D16">
    <cfRule type="expression" dxfId="263" priority="5">
      <formula>MOD(ROW(),2)=0</formula>
    </cfRule>
  </conditionalFormatting>
  <conditionalFormatting sqref="E6:E16">
    <cfRule type="top10" dxfId="262" priority="40" stopIfTrue="1" percent="1" rank="25"/>
    <cfRule type="aboveAverage" dxfId="261" priority="2267" stopIfTrue="1"/>
  </conditionalFormatting>
  <conditionalFormatting sqref="E6:U16">
    <cfRule type="expression" dxfId="260" priority="2268">
      <formula>MOD(ROW(),2)=0</formula>
    </cfRule>
  </conditionalFormatting>
  <conditionalFormatting sqref="F6:F16">
    <cfRule type="containsText" dxfId="259" priority="37" stopIfTrue="1" operator="containsText" text="A">
      <formula>NOT(ISERROR(SEARCH("A",F6)))</formula>
    </cfRule>
    <cfRule type="containsText" priority="36" stopIfTrue="1" operator="containsText" text="AA">
      <formula>NOT(ISERROR(SEARCH("AA",F6)))</formula>
    </cfRule>
  </conditionalFormatting>
  <conditionalFormatting sqref="G6:G16">
    <cfRule type="aboveAverage" dxfId="258" priority="2" stopIfTrue="1"/>
    <cfRule type="aboveAverage" dxfId="257" priority="2270" stopIfTrue="1"/>
    <cfRule type="top10" dxfId="256" priority="1" stopIfTrue="1" percent="1" rank="25"/>
    <cfRule type="top10" dxfId="255" priority="2269" stopIfTrue="1" percent="1" rank="25"/>
  </conditionalFormatting>
  <conditionalFormatting sqref="H6:H16">
    <cfRule type="containsText" dxfId="254" priority="35" stopIfTrue="1" operator="containsText" text="A">
      <formula>NOT(ISERROR(SEARCH("A",H6)))</formula>
    </cfRule>
    <cfRule type="containsText" priority="34" stopIfTrue="1" operator="containsText" text="AA">
      <formula>NOT(ISERROR(SEARCH("AA",H6)))</formula>
    </cfRule>
  </conditionalFormatting>
  <conditionalFormatting sqref="I6:I16">
    <cfRule type="top10" dxfId="253" priority="3" stopIfTrue="1" percent="1" rank="25"/>
    <cfRule type="aboveAverage" dxfId="252" priority="4" stopIfTrue="1"/>
    <cfRule type="top10" dxfId="251" priority="2271" stopIfTrue="1" percent="1" rank="25"/>
    <cfRule type="aboveAverage" dxfId="250" priority="2272" stopIfTrue="1"/>
  </conditionalFormatting>
  <conditionalFormatting sqref="J6:J16">
    <cfRule type="containsText" priority="8" stopIfTrue="1" operator="containsText" text="AA">
      <formula>NOT(ISERROR(SEARCH("AA",J6)))</formula>
    </cfRule>
    <cfRule type="containsText" dxfId="249" priority="9" stopIfTrue="1" operator="containsText" text="A">
      <formula>NOT(ISERROR(SEARCH("A",J6)))</formula>
    </cfRule>
  </conditionalFormatting>
  <conditionalFormatting sqref="K6:K16">
    <cfRule type="top10" dxfId="248" priority="2273" stopIfTrue="1" percent="1" rank="25"/>
    <cfRule type="aboveAverage" dxfId="247" priority="2274" stopIfTrue="1"/>
  </conditionalFormatting>
  <conditionalFormatting sqref="L6:L16">
    <cfRule type="containsText" priority="32" stopIfTrue="1" operator="containsText" text="AA">
      <formula>NOT(ISERROR(SEARCH("AA",L6)))</formula>
    </cfRule>
    <cfRule type="containsText" dxfId="246" priority="33" stopIfTrue="1" operator="containsText" text="A">
      <formula>NOT(ISERROR(SEARCH("A",L6)))</formula>
    </cfRule>
  </conditionalFormatting>
  <conditionalFormatting sqref="M6:M16">
    <cfRule type="top10" dxfId="245" priority="2275" stopIfTrue="1" percent="1" rank="25"/>
    <cfRule type="aboveAverage" dxfId="244" priority="2276" stopIfTrue="1"/>
  </conditionalFormatting>
  <conditionalFormatting sqref="N6:N16">
    <cfRule type="containsText" priority="30" stopIfTrue="1" operator="containsText" text="AA">
      <formula>NOT(ISERROR(SEARCH("AA",N6)))</formula>
    </cfRule>
    <cfRule type="containsText" dxfId="243" priority="31" stopIfTrue="1" operator="containsText" text="A">
      <formula>NOT(ISERROR(SEARCH("A",N6)))</formula>
    </cfRule>
  </conditionalFormatting>
  <conditionalFormatting sqref="O6:O16">
    <cfRule type="top10" dxfId="242" priority="2277" stopIfTrue="1" percent="1" rank="25"/>
    <cfRule type="aboveAverage" dxfId="241" priority="2278" stopIfTrue="1"/>
  </conditionalFormatting>
  <conditionalFormatting sqref="P6:P16">
    <cfRule type="top10" dxfId="240" priority="2279" stopIfTrue="1" percent="1" rank="25"/>
    <cfRule type="aboveAverage" dxfId="239" priority="2280" stopIfTrue="1"/>
  </conditionalFormatting>
  <conditionalFormatting sqref="Q6:Q16">
    <cfRule type="containsText" priority="28" stopIfTrue="1" operator="containsText" text="AA">
      <formula>NOT(ISERROR(SEARCH("AA",Q6)))</formula>
    </cfRule>
    <cfRule type="containsText" dxfId="238" priority="29" stopIfTrue="1" operator="containsText" text="A">
      <formula>NOT(ISERROR(SEARCH("A",Q6)))</formula>
    </cfRule>
  </conditionalFormatting>
  <conditionalFormatting sqref="R6:R16">
    <cfRule type="top10" dxfId="237" priority="2281" stopIfTrue="1" percent="1" rank="25"/>
    <cfRule type="aboveAverage" dxfId="236" priority="2282" stopIfTrue="1"/>
  </conditionalFormatting>
  <conditionalFormatting sqref="S6:S16">
    <cfRule type="containsText" priority="26" stopIfTrue="1" operator="containsText" text="AA">
      <formula>NOT(ISERROR(SEARCH("AA",S6)))</formula>
    </cfRule>
    <cfRule type="containsText" dxfId="235" priority="27" stopIfTrue="1" operator="containsText" text="A">
      <formula>NOT(ISERROR(SEARCH("A",S6)))</formula>
    </cfRule>
  </conditionalFormatting>
  <conditionalFormatting sqref="T6:T16">
    <cfRule type="top10" dxfId="234" priority="2283" stopIfTrue="1" percent="1" rank="25"/>
    <cfRule type="aboveAverage" dxfId="233" priority="2284" stopIfTrue="1"/>
  </conditionalFormatting>
  <conditionalFormatting sqref="U6:U16">
    <cfRule type="containsText" priority="24" stopIfTrue="1" operator="containsText" text="AA">
      <formula>NOT(ISERROR(SEARCH("AA",U6)))</formula>
    </cfRule>
    <cfRule type="containsText" dxfId="232" priority="25" stopIfTrue="1" operator="containsText" text="A">
      <formula>NOT(ISERROR(SEARCH("A",U6)))</formula>
    </cfRule>
  </conditionalFormatting>
  <pageMargins left="0.5" right="0.5" top="0.5" bottom="0.5" header="0.3" footer="0.3"/>
  <pageSetup paperSize="5"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3FF3D-DFB9-4A4A-845E-7B7CBBCA8D47}">
  <sheetPr>
    <tabColor theme="6" tint="0.59999389629810485"/>
    <pageSetUpPr fitToPage="1"/>
  </sheetPr>
  <dimension ref="A1:U35"/>
  <sheetViews>
    <sheetView zoomScaleNormal="100" workbookViewId="0">
      <selection activeCell="G6" sqref="G6:G14"/>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hidden="1" customWidth="1"/>
    <col min="12" max="12" width="5.07421875" style="40" hidden="1" customWidth="1"/>
    <col min="13" max="13" width="5.07421875" style="80" hidden="1" customWidth="1"/>
    <col min="14" max="14" width="5.07421875" style="67" hidden="1" customWidth="1"/>
    <col min="15" max="15" width="9.61328125" style="2" hidden="1"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365</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197" t="s">
        <v>61</v>
      </c>
      <c r="P2" s="295" t="s">
        <v>46</v>
      </c>
      <c r="Q2" s="296"/>
      <c r="R2" s="297" t="s">
        <v>47</v>
      </c>
      <c r="S2" s="297"/>
      <c r="T2" s="295" t="s">
        <v>48</v>
      </c>
      <c r="U2" s="296"/>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29" t="s">
        <v>227</v>
      </c>
      <c r="Q3" s="230"/>
      <c r="R3" s="231" t="s">
        <v>228</v>
      </c>
      <c r="S3" s="231"/>
      <c r="T3" s="229" t="s">
        <v>229</v>
      </c>
      <c r="U3" s="230"/>
    </row>
    <row r="4" spans="1:21" ht="12.55" hidden="1" customHeight="1" x14ac:dyDescent="0.3">
      <c r="A4" s="223"/>
      <c r="B4" s="224"/>
      <c r="C4" s="34"/>
      <c r="D4" s="225"/>
      <c r="E4" s="226" t="s">
        <v>193</v>
      </c>
      <c r="F4" s="227"/>
      <c r="G4" s="226" t="s">
        <v>193</v>
      </c>
      <c r="H4" s="227"/>
      <c r="I4" s="228" t="s">
        <v>193</v>
      </c>
      <c r="J4" s="227"/>
      <c r="K4" s="226" t="s">
        <v>193</v>
      </c>
      <c r="L4" s="227"/>
      <c r="M4" s="226" t="s">
        <v>193</v>
      </c>
      <c r="N4" s="228"/>
      <c r="O4" s="226" t="s">
        <v>193</v>
      </c>
      <c r="P4" s="226" t="s">
        <v>100</v>
      </c>
      <c r="Q4" s="230"/>
      <c r="R4" s="226" t="s">
        <v>100</v>
      </c>
      <c r="S4" s="231"/>
      <c r="T4" s="226" t="s">
        <v>100</v>
      </c>
      <c r="U4" s="231"/>
    </row>
    <row r="5" spans="1:21" ht="12.55" hidden="1" customHeight="1" x14ac:dyDescent="0.3">
      <c r="A5" s="223"/>
      <c r="B5" s="224"/>
      <c r="C5" s="34"/>
      <c r="D5" s="225"/>
      <c r="E5" s="226" t="s">
        <v>233</v>
      </c>
      <c r="F5" s="227"/>
      <c r="G5" s="226" t="s">
        <v>233</v>
      </c>
      <c r="H5" s="227"/>
      <c r="I5" s="228" t="s">
        <v>233</v>
      </c>
      <c r="J5" s="228"/>
      <c r="K5" s="226" t="s">
        <v>233</v>
      </c>
      <c r="L5" s="227"/>
      <c r="M5" s="226" t="s">
        <v>233</v>
      </c>
      <c r="N5" s="228"/>
      <c r="O5" s="226" t="s">
        <v>233</v>
      </c>
      <c r="P5" s="226" t="s">
        <v>233</v>
      </c>
      <c r="Q5" s="230"/>
      <c r="R5" s="226" t="s">
        <v>233</v>
      </c>
      <c r="S5" s="231"/>
      <c r="T5" s="226" t="s">
        <v>233</v>
      </c>
      <c r="U5" s="230"/>
    </row>
    <row r="6" spans="1:21" ht="12.55" customHeight="1" x14ac:dyDescent="0.3">
      <c r="A6" s="50" t="str">
        <f t="shared" ref="A6:A14" si="0">VLOOKUP(D6,VL_2020,2,FALSE)</f>
        <v>Dyna-Gro D54TC77</v>
      </c>
      <c r="B6" s="130" t="str">
        <f t="shared" ref="B6:B14" si="1">VLOOKUP(D6,VL_2020,3,FALSE)</f>
        <v>RR</v>
      </c>
      <c r="C6" s="130">
        <f t="shared" ref="C6:C14" si="2">VLOOKUP(D6,VL_2020,4,FALSE)</f>
        <v>0</v>
      </c>
      <c r="D6" s="273" t="s">
        <v>290</v>
      </c>
      <c r="E6" s="174" cm="1">
        <f t="array" ref="E6">_xlfn.XLOOKUP(1,(LSM!$A$2:$A$370=E$4)*(LSM!$T$2:$T$370=E$5)*(LSM!$B$2:$B$370=$D6),LSM!$C$2:$C$370,"")</f>
        <v>272.95999999999998</v>
      </c>
      <c r="F6" s="175" t="str" cm="1">
        <f t="array" ref="F6">_xlfn.XLOOKUP(1,(LSM!$A$2:$A$370=E$4)*(LSM!$T$2:$T$370=E$5)*(LSM!$B$2:$B$370=$D6),LSM!$D$2:$D$370,"")</f>
        <v>A</v>
      </c>
      <c r="G6" s="162" cm="1">
        <f t="array" ref="G6">_xlfn.XLOOKUP(1,(LSM!$A$2:$A$370=G$4)*(LSM!$T$2:$T$370=G$5)*(LSM!$B$2:$B$370=$D6),LSM!$E$2:$E$370,"")</f>
        <v>13.2667</v>
      </c>
      <c r="H6" s="175" t="str" cm="1">
        <f t="array" ref="H6">_xlfn.XLOOKUP(1,(LSM!$A$2:$A$370=G$4)*(LSM!$T$2:$T$370=G$5)*(LSM!$B$2:$B$370=$D6),LSM!$F$2:$F$370,"")</f>
        <v>BC</v>
      </c>
      <c r="I6" s="174" cm="1">
        <f t="array" ref="I6">_xlfn.XLOOKUP(1,(LSM!$A$2:$A$370=I$4)*(LSM!$T$2:$T$370=I$5)*(LSM!$B$2:$B$370=$D6),LSM!$L$2:$L$370,"")</f>
        <v>60.033299999999997</v>
      </c>
      <c r="J6" s="61" t="str" cm="1">
        <f t="array" ref="J6">_xlfn.XLOOKUP(1,(LSM!$A$2:$A$370=I$4)*(LSM!$T$2:$T$370=I$5)*(LSM!$B$2:$B$370=$D6),LSM!$M$2:$M$370,"")</f>
        <v>AB</v>
      </c>
      <c r="K6" s="174" cm="1">
        <f t="array" ref="K6">_xlfn.XLOOKUP(1,(LSM!$A$2:$A$370=K$4)*(LSM!$T$2:$T$370=K$5)*(LSM!$B$2:$B$370=$D6),LSM!$G$2:$G$370,"")</f>
        <v>0</v>
      </c>
      <c r="L6" s="175" cm="1">
        <f t="array" ref="L6">_xlfn.XLOOKUP(1,(LSM!$A$2:$A$370=K$4)*(LSM!$T$2:$T$370=K$5)*(LSM!$B$2:$B$370=$D6),LSM!$H$2:$H$370,"")</f>
        <v>0</v>
      </c>
      <c r="M6" s="174" cm="1">
        <f t="array" ref="M6">_xlfn.XLOOKUP(1,(LSM!$A$2:$A$370=M$4)*(LSM!$T$2:$T$370=M$5)*(LSM!$B$2:$B$370=$D6),LSM!$I$2:$I$370,"")</f>
        <v>0</v>
      </c>
      <c r="N6" s="61" cm="1">
        <f t="array" ref="N6">_xlfn.XLOOKUP(1,(LSM!$A$2:$A$370=M$4)*(LSM!$T$2:$T$370=M$5)*(LSM!$B$2:$B$370=$D6),LSM!$J$2:$J$370,"")</f>
        <v>0</v>
      </c>
      <c r="O6" s="162" cm="1">
        <f t="array" ref="O6">_xlfn.XLOOKUP(1,(LSM!$A$2:$A$370=O$4)*(LSM!$T$2:$T$370=O$5)*(LSM!$B$2:$B$370=$D6),LSM!$K$2:$K$370,"")</f>
        <v>0</v>
      </c>
      <c r="P6" s="162" cm="1">
        <f t="array" ref="P6">_xlfn.XLOOKUP(1,(LSM!$A$2:$A$370=P$4)*(LSM!$T$2:$T$370=P$5)*(LSM!$B$2:$B$370=$D6),LSM!$N$2:$N$370,"")</f>
        <v>0</v>
      </c>
      <c r="Q6" s="175" cm="1">
        <f t="array" ref="Q6">_xlfn.XLOOKUP(1,(LSM!$A$2:$A$370=P$4)*(LSM!$T$2:$T$370=P$5)*(LSM!$B$2:$B$370=$D6),LSM!$O$2:$O$370,"")</f>
        <v>0</v>
      </c>
      <c r="R6" s="162" cm="1">
        <f t="array" ref="R6">_xlfn.XLOOKUP(1,(LSM!$A$2:$A$370=R$4)*(LSM!$T$2:$T$370=R$5)*(LSM!$B$2:$B$370=$D6),LSM!$P$2:$P$370,"")</f>
        <v>0</v>
      </c>
      <c r="S6" s="61" cm="1">
        <f t="array" ref="S6">_xlfn.XLOOKUP(1,(LSM!$A$2:$A$370=R$4)*(LSM!$T$2:$T$370=R$5)*(LSM!$B$2:$B$370=$D6),LSM!$Q$2:$Q$370,"")</f>
        <v>0</v>
      </c>
      <c r="T6" s="162" cm="1">
        <f t="array" ref="T6">_xlfn.XLOOKUP(1,(LSM!$A$2:$A$370=T$4)*(LSM!$T$2:$T$370=T$5)*(LSM!$B$2:$B$370=$D6),LSM!$R$2:$R$370,"")</f>
        <v>0</v>
      </c>
      <c r="U6" s="175" cm="1">
        <f t="array" ref="U6">_xlfn.XLOOKUP(1,(LSM!$A$2:$A$370=T$4)*(LSM!$T$2:$T$370=T$5)*(LSM!$B$2:$B$370=$D6),LSM!$S$2:$S$370,"")</f>
        <v>0</v>
      </c>
    </row>
    <row r="7" spans="1:21" ht="12.55" customHeight="1" x14ac:dyDescent="0.3">
      <c r="A7" s="31" t="str">
        <f t="shared" si="0"/>
        <v>Dekalb DKC 115-55</v>
      </c>
      <c r="B7" s="131" t="str">
        <f t="shared" si="1"/>
        <v>RR</v>
      </c>
      <c r="C7" s="131" t="str">
        <f t="shared" si="2"/>
        <v>TRE</v>
      </c>
      <c r="D7" s="273" t="s">
        <v>289</v>
      </c>
      <c r="E7" s="178" cm="1">
        <f t="array" ref="E7">_xlfn.XLOOKUP(1,(LSM!$A$2:$A$370=E$4)*(LSM!$T$2:$T$370=E$5)*(LSM!$B$2:$B$370=$D7),LSM!$C$2:$C$370,"")</f>
        <v>272.47000000000003</v>
      </c>
      <c r="F7" s="179" t="str" cm="1">
        <f t="array" ref="F7">_xlfn.XLOOKUP(1,(LSM!$A$2:$A$370=E$4)*(LSM!$T$2:$T$370=E$5)*(LSM!$B$2:$B$370=$D7),LSM!$D$2:$D$370,"")</f>
        <v>A</v>
      </c>
      <c r="G7" s="164" cm="1">
        <f t="array" ref="G7">_xlfn.XLOOKUP(1,(LSM!$A$2:$A$370=G$4)*(LSM!$T$2:$T$370=G$5)*(LSM!$B$2:$B$370=$D7),LSM!$E$2:$E$370,"")</f>
        <v>13.466699999999999</v>
      </c>
      <c r="H7" s="179" t="str" cm="1">
        <f t="array" ref="H7">_xlfn.XLOOKUP(1,(LSM!$A$2:$A$370=G$4)*(LSM!$T$2:$T$370=G$5)*(LSM!$B$2:$B$370=$D7),LSM!$F$2:$F$370,"")</f>
        <v>B</v>
      </c>
      <c r="I7" s="178" cm="1">
        <f t="array" ref="I7">_xlfn.XLOOKUP(1,(LSM!$A$2:$A$370=I$4)*(LSM!$T$2:$T$370=I$5)*(LSM!$B$2:$B$370=$D7),LSM!$L$2:$L$370,"")</f>
        <v>59.455199999999998</v>
      </c>
      <c r="J7" s="167" t="str" cm="1">
        <f t="array" ref="J7">_xlfn.XLOOKUP(1,(LSM!$A$2:$A$370=I$4)*(LSM!$T$2:$T$370=I$5)*(LSM!$B$2:$B$370=$D7),LSM!$M$2:$M$370,"")</f>
        <v>A-C</v>
      </c>
      <c r="K7" s="178" cm="1">
        <f t="array" ref="K7">_xlfn.XLOOKUP(1,(LSM!$A$2:$A$370=K$4)*(LSM!$T$2:$T$370=K$5)*(LSM!$B$2:$B$370=$D7),LSM!$G$2:$G$370,"")</f>
        <v>0</v>
      </c>
      <c r="L7" s="179" cm="1">
        <f t="array" ref="L7">_xlfn.XLOOKUP(1,(LSM!$A$2:$A$370=K$4)*(LSM!$T$2:$T$370=K$5)*(LSM!$B$2:$B$370=$D7),LSM!$H$2:$H$370,"")</f>
        <v>0</v>
      </c>
      <c r="M7" s="178" cm="1">
        <f t="array" ref="M7">_xlfn.XLOOKUP(1,(LSM!$A$2:$A$370=M$4)*(LSM!$T$2:$T$370=M$5)*(LSM!$B$2:$B$370=$D7),LSM!$I$2:$I$370,"")</f>
        <v>0</v>
      </c>
      <c r="N7" s="167" cm="1">
        <f t="array" ref="N7">_xlfn.XLOOKUP(1,(LSM!$A$2:$A$370=M$4)*(LSM!$T$2:$T$370=M$5)*(LSM!$B$2:$B$370=$D7),LSM!$J$2:$J$370,"")</f>
        <v>0</v>
      </c>
      <c r="O7" s="164" cm="1">
        <f t="array" ref="O7">_xlfn.XLOOKUP(1,(LSM!$A$2:$A$370=O$4)*(LSM!$T$2:$T$370=O$5)*(LSM!$B$2:$B$370=$D7),LSM!$K$2:$K$370,"")</f>
        <v>0</v>
      </c>
      <c r="P7" s="164" cm="1">
        <f t="array" ref="P7">_xlfn.XLOOKUP(1,(LSM!$A$2:$A$370=P$4)*(LSM!$T$2:$T$370=P$5)*(LSM!$B$2:$B$370=$D7),LSM!$N$2:$N$370,"")</f>
        <v>0</v>
      </c>
      <c r="Q7" s="179" cm="1">
        <f t="array" ref="Q7">_xlfn.XLOOKUP(1,(LSM!$A$2:$A$370=P$4)*(LSM!$T$2:$T$370=P$5)*(LSM!$B$2:$B$370=$D7),LSM!$O$2:$O$370,"")</f>
        <v>0</v>
      </c>
      <c r="R7" s="164" cm="1">
        <f t="array" ref="R7">_xlfn.XLOOKUP(1,(LSM!$A$2:$A$370=R$4)*(LSM!$T$2:$T$370=R$5)*(LSM!$B$2:$B$370=$D7),LSM!$P$2:$P$370,"")</f>
        <v>0</v>
      </c>
      <c r="S7" s="167" cm="1">
        <f t="array" ref="S7">_xlfn.XLOOKUP(1,(LSM!$A$2:$A$370=R$4)*(LSM!$T$2:$T$370=R$5)*(LSM!$B$2:$B$370=$D7),LSM!$Q$2:$Q$370,"")</f>
        <v>0</v>
      </c>
      <c r="T7" s="164" cm="1">
        <f t="array" ref="T7">_xlfn.XLOOKUP(1,(LSM!$A$2:$A$370=T$4)*(LSM!$T$2:$T$370=T$5)*(LSM!$B$2:$B$370=$D7),LSM!$R$2:$R$370,"")</f>
        <v>0</v>
      </c>
      <c r="U7" s="179" cm="1">
        <f t="array" ref="U7">_xlfn.XLOOKUP(1,(LSM!$A$2:$A$370=T$4)*(LSM!$T$2:$T$370=T$5)*(LSM!$B$2:$B$370=$D7),LSM!$S$2:$S$370,"")</f>
        <v>0</v>
      </c>
    </row>
    <row r="8" spans="1:21" x14ac:dyDescent="0.3">
      <c r="A8" s="31" t="str">
        <f t="shared" si="0"/>
        <v>Dyna-Gro D55VC86RIB</v>
      </c>
      <c r="B8" s="131" t="str">
        <f t="shared" si="1"/>
        <v>RR</v>
      </c>
      <c r="C8" s="131">
        <f t="shared" si="2"/>
        <v>0</v>
      </c>
      <c r="D8" s="273" t="s">
        <v>291</v>
      </c>
      <c r="E8" s="178" cm="1">
        <f t="array" ref="E8">_xlfn.XLOOKUP(1,(LSM!$A$2:$A$370=E$4)*(LSM!$T$2:$T$370=E$5)*(LSM!$B$2:$B$370=$D8),LSM!$C$2:$C$370,"")</f>
        <v>270.85000000000002</v>
      </c>
      <c r="F8" s="179" t="str" cm="1">
        <f t="array" ref="F8">_xlfn.XLOOKUP(1,(LSM!$A$2:$A$370=E$4)*(LSM!$T$2:$T$370=E$5)*(LSM!$B$2:$B$370=$D8),LSM!$D$2:$D$370,"")</f>
        <v>A</v>
      </c>
      <c r="G8" s="164" cm="1">
        <f t="array" ref="G8">_xlfn.XLOOKUP(1,(LSM!$A$2:$A$370=G$4)*(LSM!$T$2:$T$370=G$5)*(LSM!$B$2:$B$370=$D8),LSM!$E$2:$E$370,"")</f>
        <v>12.4</v>
      </c>
      <c r="H8" s="179" t="str" cm="1">
        <f t="array" ref="H8">_xlfn.XLOOKUP(1,(LSM!$A$2:$A$370=G$4)*(LSM!$T$2:$T$370=G$5)*(LSM!$B$2:$B$370=$D8),LSM!$F$2:$F$370,"")</f>
        <v>DE</v>
      </c>
      <c r="I8" s="178" cm="1">
        <f t="array" ref="I8">_xlfn.XLOOKUP(1,(LSM!$A$2:$A$370=I$4)*(LSM!$T$2:$T$370=I$5)*(LSM!$B$2:$B$370=$D8),LSM!$L$2:$L$370,"")</f>
        <v>58.4</v>
      </c>
      <c r="J8" s="167" t="str" cm="1">
        <f t="array" ref="J8">_xlfn.XLOOKUP(1,(LSM!$A$2:$A$370=I$4)*(LSM!$T$2:$T$370=I$5)*(LSM!$B$2:$B$370=$D8),LSM!$M$2:$M$370,"")</f>
        <v>C-E</v>
      </c>
      <c r="K8" s="178" cm="1">
        <f t="array" ref="K8">_xlfn.XLOOKUP(1,(LSM!$A$2:$A$370=K$4)*(LSM!$T$2:$T$370=K$5)*(LSM!$B$2:$B$370=$D8),LSM!$G$2:$G$370,"")</f>
        <v>0</v>
      </c>
      <c r="L8" s="179" cm="1">
        <f t="array" ref="L8">_xlfn.XLOOKUP(1,(LSM!$A$2:$A$370=K$4)*(LSM!$T$2:$T$370=K$5)*(LSM!$B$2:$B$370=$D8),LSM!$H$2:$H$370,"")</f>
        <v>0</v>
      </c>
      <c r="M8" s="178" cm="1">
        <f t="array" ref="M8">_xlfn.XLOOKUP(1,(LSM!$A$2:$A$370=M$4)*(LSM!$T$2:$T$370=M$5)*(LSM!$B$2:$B$370=$D8),LSM!$I$2:$I$370,"")</f>
        <v>0</v>
      </c>
      <c r="N8" s="167" cm="1">
        <f t="array" ref="N8">_xlfn.XLOOKUP(1,(LSM!$A$2:$A$370=M$4)*(LSM!$T$2:$T$370=M$5)*(LSM!$B$2:$B$370=$D8),LSM!$J$2:$J$370,"")</f>
        <v>0</v>
      </c>
      <c r="O8" s="164" cm="1">
        <f t="array" ref="O8">_xlfn.XLOOKUP(1,(LSM!$A$2:$A$370=O$4)*(LSM!$T$2:$T$370=O$5)*(LSM!$B$2:$B$370=$D8),LSM!$K$2:$K$370,"")</f>
        <v>0</v>
      </c>
      <c r="P8" s="164" cm="1">
        <f t="array" ref="P8">_xlfn.XLOOKUP(1,(LSM!$A$2:$A$370=P$4)*(LSM!$T$2:$T$370=P$5)*(LSM!$B$2:$B$370=$D8),LSM!$N$2:$N$370,"")</f>
        <v>0</v>
      </c>
      <c r="Q8" s="179" cm="1">
        <f t="array" ref="Q8">_xlfn.XLOOKUP(1,(LSM!$A$2:$A$370=P$4)*(LSM!$T$2:$T$370=P$5)*(LSM!$B$2:$B$370=$D8),LSM!$O$2:$O$370,"")</f>
        <v>0</v>
      </c>
      <c r="R8" s="164" cm="1">
        <f t="array" ref="R8">_xlfn.XLOOKUP(1,(LSM!$A$2:$A$370=R$4)*(LSM!$T$2:$T$370=R$5)*(LSM!$B$2:$B$370=$D8),LSM!$P$2:$P$370,"")</f>
        <v>0</v>
      </c>
      <c r="S8" s="167" cm="1">
        <f t="array" ref="S8">_xlfn.XLOOKUP(1,(LSM!$A$2:$A$370=R$4)*(LSM!$T$2:$T$370=R$5)*(LSM!$B$2:$B$370=$D8),LSM!$Q$2:$Q$370,"")</f>
        <v>0</v>
      </c>
      <c r="T8" s="164" cm="1">
        <f t="array" ref="T8">_xlfn.XLOOKUP(1,(LSM!$A$2:$A$370=T$4)*(LSM!$T$2:$T$370=T$5)*(LSM!$B$2:$B$370=$D8),LSM!$R$2:$R$370,"")</f>
        <v>0</v>
      </c>
      <c r="U8" s="179" cm="1">
        <f t="array" ref="U8">_xlfn.XLOOKUP(1,(LSM!$A$2:$A$370=T$4)*(LSM!$T$2:$T$370=T$5)*(LSM!$B$2:$B$370=$D8),LSM!$S$2:$S$370,"")</f>
        <v>0</v>
      </c>
    </row>
    <row r="9" spans="1:21" x14ac:dyDescent="0.3">
      <c r="A9" s="31" t="str">
        <f t="shared" si="0"/>
        <v>Innvictis A1414T</v>
      </c>
      <c r="B9" s="131" t="str">
        <f t="shared" si="1"/>
        <v>RR</v>
      </c>
      <c r="C9" s="131" t="str">
        <f t="shared" si="2"/>
        <v>TRE</v>
      </c>
      <c r="D9" s="273" t="s">
        <v>199</v>
      </c>
      <c r="E9" s="178" cm="1">
        <f t="array" ref="E9">_xlfn.XLOOKUP(1,(LSM!$A$2:$A$370=E$4)*(LSM!$T$2:$T$370=E$5)*(LSM!$B$2:$B$370=$D9),LSM!$C$2:$C$370,"")</f>
        <v>269.64999999999998</v>
      </c>
      <c r="F9" s="179" t="str" cm="1">
        <f t="array" ref="F9">_xlfn.XLOOKUP(1,(LSM!$A$2:$A$370=E$4)*(LSM!$T$2:$T$370=E$5)*(LSM!$B$2:$B$370=$D9),LSM!$D$2:$D$370,"")</f>
        <v>A</v>
      </c>
      <c r="G9" s="164" cm="1">
        <f t="array" ref="G9">_xlfn.XLOOKUP(1,(LSM!$A$2:$A$370=G$4)*(LSM!$T$2:$T$370=G$5)*(LSM!$B$2:$B$370=$D9),LSM!$E$2:$E$370,"")</f>
        <v>12.1333</v>
      </c>
      <c r="H9" s="179" t="str" cm="1">
        <f t="array" ref="H9">_xlfn.XLOOKUP(1,(LSM!$A$2:$A$370=G$4)*(LSM!$T$2:$T$370=G$5)*(LSM!$B$2:$B$370=$D9),LSM!$F$2:$F$370,"")</f>
        <v>E</v>
      </c>
      <c r="I9" s="178" cm="1">
        <f t="array" ref="I9">_xlfn.XLOOKUP(1,(LSM!$A$2:$A$370=I$4)*(LSM!$T$2:$T$370=I$5)*(LSM!$B$2:$B$370=$D9),LSM!$L$2:$L$370,"")</f>
        <v>58.066699999999997</v>
      </c>
      <c r="J9" s="167" t="str" cm="1">
        <f t="array" ref="J9">_xlfn.XLOOKUP(1,(LSM!$A$2:$A$370=I$4)*(LSM!$T$2:$T$370=I$5)*(LSM!$B$2:$B$370=$D9),LSM!$M$2:$M$370,"")</f>
        <v>DE</v>
      </c>
      <c r="K9" s="178" cm="1">
        <f t="array" ref="K9">_xlfn.XLOOKUP(1,(LSM!$A$2:$A$370=K$4)*(LSM!$T$2:$T$370=K$5)*(LSM!$B$2:$B$370=$D9),LSM!$G$2:$G$370,"")</f>
        <v>0</v>
      </c>
      <c r="L9" s="179" cm="1">
        <f t="array" ref="L9">_xlfn.XLOOKUP(1,(LSM!$A$2:$A$370=K$4)*(LSM!$T$2:$T$370=K$5)*(LSM!$B$2:$B$370=$D9),LSM!$H$2:$H$370,"")</f>
        <v>0</v>
      </c>
      <c r="M9" s="178" cm="1">
        <f t="array" ref="M9">_xlfn.XLOOKUP(1,(LSM!$A$2:$A$370=M$4)*(LSM!$T$2:$T$370=M$5)*(LSM!$B$2:$B$370=$D9),LSM!$I$2:$I$370,"")</f>
        <v>0</v>
      </c>
      <c r="N9" s="167" cm="1">
        <f t="array" ref="N9">_xlfn.XLOOKUP(1,(LSM!$A$2:$A$370=M$4)*(LSM!$T$2:$T$370=M$5)*(LSM!$B$2:$B$370=$D9),LSM!$J$2:$J$370,"")</f>
        <v>0</v>
      </c>
      <c r="O9" s="164" cm="1">
        <f t="array" ref="O9">_xlfn.XLOOKUP(1,(LSM!$A$2:$A$370=O$4)*(LSM!$T$2:$T$370=O$5)*(LSM!$B$2:$B$370=$D9),LSM!$K$2:$K$370,"")</f>
        <v>0</v>
      </c>
      <c r="P9" s="164" cm="1">
        <f t="array" ref="P9">_xlfn.XLOOKUP(1,(LSM!$A$2:$A$370=P$4)*(LSM!$T$2:$T$370=P$5)*(LSM!$B$2:$B$370=$D9),LSM!$N$2:$N$370,"")</f>
        <v>0</v>
      </c>
      <c r="Q9" s="179" cm="1">
        <f t="array" ref="Q9">_xlfn.XLOOKUP(1,(LSM!$A$2:$A$370=P$4)*(LSM!$T$2:$T$370=P$5)*(LSM!$B$2:$B$370=$D9),LSM!$O$2:$O$370,"")</f>
        <v>0</v>
      </c>
      <c r="R9" s="164" cm="1">
        <f t="array" ref="R9">_xlfn.XLOOKUP(1,(LSM!$A$2:$A$370=R$4)*(LSM!$T$2:$T$370=R$5)*(LSM!$B$2:$B$370=$D9),LSM!$P$2:$P$370,"")</f>
        <v>0</v>
      </c>
      <c r="S9" s="167" cm="1">
        <f t="array" ref="S9">_xlfn.XLOOKUP(1,(LSM!$A$2:$A$370=R$4)*(LSM!$T$2:$T$370=R$5)*(LSM!$B$2:$B$370=$D9),LSM!$Q$2:$Q$370,"")</f>
        <v>0</v>
      </c>
      <c r="T9" s="164" cm="1">
        <f t="array" ref="T9">_xlfn.XLOOKUP(1,(LSM!$A$2:$A$370=T$4)*(LSM!$T$2:$T$370=T$5)*(LSM!$B$2:$B$370=$D9),LSM!$R$2:$R$370,"")</f>
        <v>0</v>
      </c>
      <c r="U9" s="179" cm="1">
        <f t="array" ref="U9">_xlfn.XLOOKUP(1,(LSM!$A$2:$A$370=T$4)*(LSM!$T$2:$T$370=T$5)*(LSM!$B$2:$B$370=$D9),LSM!$S$2:$S$370,"")</f>
        <v>0</v>
      </c>
    </row>
    <row r="10" spans="1:21" x14ac:dyDescent="0.3">
      <c r="A10" s="31" t="str">
        <f t="shared" si="0"/>
        <v>Pioneer P15395PWE</v>
      </c>
      <c r="B10" s="131" t="str">
        <f t="shared" si="1"/>
        <v>RR, LL, ENL, FOP</v>
      </c>
      <c r="C10" s="131" t="str">
        <f t="shared" si="2"/>
        <v>VT2P, HX1</v>
      </c>
      <c r="D10" s="273" t="s">
        <v>293</v>
      </c>
      <c r="E10" s="178" cm="1">
        <f t="array" ref="E10">_xlfn.XLOOKUP(1,(LSM!$A$2:$A$370=E$4)*(LSM!$T$2:$T$370=E$5)*(LSM!$B$2:$B$370=$D10),LSM!$C$2:$C$370,"")</f>
        <v>263.20999999999998</v>
      </c>
      <c r="F10" s="179" t="str" cm="1">
        <f t="array" ref="F10">_xlfn.XLOOKUP(1,(LSM!$A$2:$A$370=E$4)*(LSM!$T$2:$T$370=E$5)*(LSM!$B$2:$B$370=$D10),LSM!$D$2:$D$370,"")</f>
        <v>A</v>
      </c>
      <c r="G10" s="164" cm="1">
        <f t="array" ref="G10">_xlfn.XLOOKUP(1,(LSM!$A$2:$A$370=G$4)*(LSM!$T$2:$T$370=G$5)*(LSM!$B$2:$B$370=$D10),LSM!$E$2:$E$370,"")</f>
        <v>12.4</v>
      </c>
      <c r="H10" s="179" t="str" cm="1">
        <f t="array" ref="H10">_xlfn.XLOOKUP(1,(LSM!$A$2:$A$370=G$4)*(LSM!$T$2:$T$370=G$5)*(LSM!$B$2:$B$370=$D10),LSM!$F$2:$F$370,"")</f>
        <v>DE</v>
      </c>
      <c r="I10" s="178" cm="1">
        <f t="array" ref="I10">_xlfn.XLOOKUP(1,(LSM!$A$2:$A$370=I$4)*(LSM!$T$2:$T$370=I$5)*(LSM!$B$2:$B$370=$D10),LSM!$L$2:$L$370,"")</f>
        <v>58.6</v>
      </c>
      <c r="J10" s="167" t="str" cm="1">
        <f t="array" ref="J10">_xlfn.XLOOKUP(1,(LSM!$A$2:$A$370=I$4)*(LSM!$T$2:$T$370=I$5)*(LSM!$B$2:$B$370=$D10),LSM!$M$2:$M$370,"")</f>
        <v>C-E</v>
      </c>
      <c r="K10" s="178" cm="1">
        <f t="array" ref="K10">_xlfn.XLOOKUP(1,(LSM!$A$2:$A$370=K$4)*(LSM!$T$2:$T$370=K$5)*(LSM!$B$2:$B$370=$D10),LSM!$G$2:$G$370,"")</f>
        <v>0</v>
      </c>
      <c r="L10" s="179" cm="1">
        <f t="array" ref="L10">_xlfn.XLOOKUP(1,(LSM!$A$2:$A$370=K$4)*(LSM!$T$2:$T$370=K$5)*(LSM!$B$2:$B$370=$D10),LSM!$H$2:$H$370,"")</f>
        <v>0</v>
      </c>
      <c r="M10" s="178" cm="1">
        <f t="array" ref="M10">_xlfn.XLOOKUP(1,(LSM!$A$2:$A$370=M$4)*(LSM!$T$2:$T$370=M$5)*(LSM!$B$2:$B$370=$D10),LSM!$I$2:$I$370,"")</f>
        <v>0</v>
      </c>
      <c r="N10" s="167" cm="1">
        <f t="array" ref="N10">_xlfn.XLOOKUP(1,(LSM!$A$2:$A$370=M$4)*(LSM!$T$2:$T$370=M$5)*(LSM!$B$2:$B$370=$D10),LSM!$J$2:$J$370,"")</f>
        <v>0</v>
      </c>
      <c r="O10" s="164" cm="1">
        <f t="array" ref="O10">_xlfn.XLOOKUP(1,(LSM!$A$2:$A$370=O$4)*(LSM!$T$2:$T$370=O$5)*(LSM!$B$2:$B$370=$D10),LSM!$K$2:$K$370,"")</f>
        <v>0</v>
      </c>
      <c r="P10" s="164" cm="1">
        <f t="array" ref="P10">_xlfn.XLOOKUP(1,(LSM!$A$2:$A$370=P$4)*(LSM!$T$2:$T$370=P$5)*(LSM!$B$2:$B$370=$D10),LSM!$N$2:$N$370,"")</f>
        <v>0</v>
      </c>
      <c r="Q10" s="179" cm="1">
        <f t="array" ref="Q10">_xlfn.XLOOKUP(1,(LSM!$A$2:$A$370=P$4)*(LSM!$T$2:$T$370=P$5)*(LSM!$B$2:$B$370=$D10),LSM!$O$2:$O$370,"")</f>
        <v>0</v>
      </c>
      <c r="R10" s="164" cm="1">
        <f t="array" ref="R10">_xlfn.XLOOKUP(1,(LSM!$A$2:$A$370=R$4)*(LSM!$T$2:$T$370=R$5)*(LSM!$B$2:$B$370=$D10),LSM!$P$2:$P$370,"")</f>
        <v>0</v>
      </c>
      <c r="S10" s="167" cm="1">
        <f t="array" ref="S10">_xlfn.XLOOKUP(1,(LSM!$A$2:$A$370=R$4)*(LSM!$T$2:$T$370=R$5)*(LSM!$B$2:$B$370=$D10),LSM!$Q$2:$Q$370,"")</f>
        <v>0</v>
      </c>
      <c r="T10" s="164" cm="1">
        <f t="array" ref="T10">_xlfn.XLOOKUP(1,(LSM!$A$2:$A$370=T$4)*(LSM!$T$2:$T$370=T$5)*(LSM!$B$2:$B$370=$D10),LSM!$R$2:$R$370,"")</f>
        <v>0</v>
      </c>
      <c r="U10" s="179" cm="1">
        <f t="array" ref="U10">_xlfn.XLOOKUP(1,(LSM!$A$2:$A$370=T$4)*(LSM!$T$2:$T$370=T$5)*(LSM!$B$2:$B$370=$D10),LSM!$S$2:$S$370,"")</f>
        <v>0</v>
      </c>
    </row>
    <row r="11" spans="1:21" x14ac:dyDescent="0.3">
      <c r="A11" s="31" t="str">
        <f t="shared" si="0"/>
        <v>Gateway 4914TRE</v>
      </c>
      <c r="B11" s="131" t="str">
        <f t="shared" si="1"/>
        <v>RR</v>
      </c>
      <c r="C11" s="131" t="str">
        <f t="shared" si="2"/>
        <v>TRE</v>
      </c>
      <c r="D11" s="273" t="s">
        <v>292</v>
      </c>
      <c r="E11" s="178" cm="1">
        <f t="array" ref="E11">_xlfn.XLOOKUP(1,(LSM!$A$2:$A$370=E$4)*(LSM!$T$2:$T$370=E$5)*(LSM!$B$2:$B$370=$D11),LSM!$C$2:$C$370,"")</f>
        <v>262.86</v>
      </c>
      <c r="F11" s="179" t="str" cm="1">
        <f t="array" ref="F11">_xlfn.XLOOKUP(1,(LSM!$A$2:$A$370=E$4)*(LSM!$T$2:$T$370=E$5)*(LSM!$B$2:$B$370=$D11),LSM!$D$2:$D$370,"")</f>
        <v>A</v>
      </c>
      <c r="G11" s="164" cm="1">
        <f t="array" ref="G11">_xlfn.XLOOKUP(1,(LSM!$A$2:$A$370=G$4)*(LSM!$T$2:$T$370=G$5)*(LSM!$B$2:$B$370=$D11),LSM!$E$2:$E$370,"")</f>
        <v>12.1333</v>
      </c>
      <c r="H11" s="179" t="str" cm="1">
        <f t="array" ref="H11">_xlfn.XLOOKUP(1,(LSM!$A$2:$A$370=G$4)*(LSM!$T$2:$T$370=G$5)*(LSM!$B$2:$B$370=$D11),LSM!$F$2:$F$370,"")</f>
        <v>E</v>
      </c>
      <c r="I11" s="178" cm="1">
        <f t="array" ref="I11">_xlfn.XLOOKUP(1,(LSM!$A$2:$A$370=I$4)*(LSM!$T$2:$T$370=I$5)*(LSM!$B$2:$B$370=$D11),LSM!$L$2:$L$370,"")</f>
        <v>57.633299999999998</v>
      </c>
      <c r="J11" s="167" t="str" cm="1">
        <f t="array" ref="J11">_xlfn.XLOOKUP(1,(LSM!$A$2:$A$370=I$4)*(LSM!$T$2:$T$370=I$5)*(LSM!$B$2:$B$370=$D11),LSM!$M$2:$M$370,"")</f>
        <v>E</v>
      </c>
      <c r="K11" s="178" cm="1">
        <f t="array" ref="K11">_xlfn.XLOOKUP(1,(LSM!$A$2:$A$370=K$4)*(LSM!$T$2:$T$370=K$5)*(LSM!$B$2:$B$370=$D11),LSM!$G$2:$G$370,"")</f>
        <v>0</v>
      </c>
      <c r="L11" s="179" cm="1">
        <f t="array" ref="L11">_xlfn.XLOOKUP(1,(LSM!$A$2:$A$370=K$4)*(LSM!$T$2:$T$370=K$5)*(LSM!$B$2:$B$370=$D11),LSM!$H$2:$H$370,"")</f>
        <v>0</v>
      </c>
      <c r="M11" s="178" cm="1">
        <f t="array" ref="M11">_xlfn.XLOOKUP(1,(LSM!$A$2:$A$370=M$4)*(LSM!$T$2:$T$370=M$5)*(LSM!$B$2:$B$370=$D11),LSM!$I$2:$I$370,"")</f>
        <v>0</v>
      </c>
      <c r="N11" s="167" cm="1">
        <f t="array" ref="N11">_xlfn.XLOOKUP(1,(LSM!$A$2:$A$370=M$4)*(LSM!$T$2:$T$370=M$5)*(LSM!$B$2:$B$370=$D11),LSM!$J$2:$J$370,"")</f>
        <v>0</v>
      </c>
      <c r="O11" s="164" cm="1">
        <f t="array" ref="O11">_xlfn.XLOOKUP(1,(LSM!$A$2:$A$370=O$4)*(LSM!$T$2:$T$370=O$5)*(LSM!$B$2:$B$370=$D11),LSM!$K$2:$K$370,"")</f>
        <v>0</v>
      </c>
      <c r="P11" s="164" cm="1">
        <f t="array" ref="P11">_xlfn.XLOOKUP(1,(LSM!$A$2:$A$370=P$4)*(LSM!$T$2:$T$370=P$5)*(LSM!$B$2:$B$370=$D11),LSM!$N$2:$N$370,"")</f>
        <v>0</v>
      </c>
      <c r="Q11" s="179" cm="1">
        <f t="array" ref="Q11">_xlfn.XLOOKUP(1,(LSM!$A$2:$A$370=P$4)*(LSM!$T$2:$T$370=P$5)*(LSM!$B$2:$B$370=$D11),LSM!$O$2:$O$370,"")</f>
        <v>0</v>
      </c>
      <c r="R11" s="164" cm="1">
        <f t="array" ref="R11">_xlfn.XLOOKUP(1,(LSM!$A$2:$A$370=R$4)*(LSM!$T$2:$T$370=R$5)*(LSM!$B$2:$B$370=$D11),LSM!$P$2:$P$370,"")</f>
        <v>0</v>
      </c>
      <c r="S11" s="167" cm="1">
        <f t="array" ref="S11">_xlfn.XLOOKUP(1,(LSM!$A$2:$A$370=R$4)*(LSM!$T$2:$T$370=R$5)*(LSM!$B$2:$B$370=$D11),LSM!$Q$2:$Q$370,"")</f>
        <v>0</v>
      </c>
      <c r="T11" s="164" cm="1">
        <f t="array" ref="T11">_xlfn.XLOOKUP(1,(LSM!$A$2:$A$370=T$4)*(LSM!$T$2:$T$370=T$5)*(LSM!$B$2:$B$370=$D11),LSM!$R$2:$R$370,"")</f>
        <v>0</v>
      </c>
      <c r="U11" s="179" cm="1">
        <f t="array" ref="U11">_xlfn.XLOOKUP(1,(LSM!$A$2:$A$370=T$4)*(LSM!$T$2:$T$370=T$5)*(LSM!$B$2:$B$370=$D11),LSM!$S$2:$S$370,"")</f>
        <v>0</v>
      </c>
    </row>
    <row r="12" spans="1:21" x14ac:dyDescent="0.3">
      <c r="A12" s="101" t="str">
        <f t="shared" si="0"/>
        <v>Revere 116-P44</v>
      </c>
      <c r="B12" s="132" t="str">
        <f t="shared" si="1"/>
        <v>RR</v>
      </c>
      <c r="C12" s="132" t="str">
        <f t="shared" si="2"/>
        <v>VT2P</v>
      </c>
      <c r="D12" s="273" t="s">
        <v>295</v>
      </c>
      <c r="E12" s="176" cm="1">
        <f t="array" ref="E12">_xlfn.XLOOKUP(1,(LSM!$A$2:$A$370=E$4)*(LSM!$T$2:$T$370=E$5)*(LSM!$B$2:$B$370=$D12),LSM!$C$2:$C$370,"")</f>
        <v>261.48</v>
      </c>
      <c r="F12" s="177" t="str" cm="1">
        <f t="array" ref="F12">_xlfn.XLOOKUP(1,(LSM!$A$2:$A$370=E$4)*(LSM!$T$2:$T$370=E$5)*(LSM!$B$2:$B$370=$D12),LSM!$D$2:$D$370,"")</f>
        <v>A</v>
      </c>
      <c r="G12" s="163" cm="1">
        <f t="array" ref="G12">_xlfn.XLOOKUP(1,(LSM!$A$2:$A$370=G$4)*(LSM!$T$2:$T$370=G$5)*(LSM!$B$2:$B$370=$D12),LSM!$E$2:$E$370,"")</f>
        <v>15.8667</v>
      </c>
      <c r="H12" s="177" t="str" cm="1">
        <f t="array" ref="H12">_xlfn.XLOOKUP(1,(LSM!$A$2:$A$370=G$4)*(LSM!$T$2:$T$370=G$5)*(LSM!$B$2:$B$370=$D12),LSM!$F$2:$F$370,"")</f>
        <v>A</v>
      </c>
      <c r="I12" s="176" cm="1">
        <f t="array" ref="I12">_xlfn.XLOOKUP(1,(LSM!$A$2:$A$370=I$4)*(LSM!$T$2:$T$370=I$5)*(LSM!$B$2:$B$370=$D12),LSM!$L$2:$L$370,"")</f>
        <v>60.133299999999998</v>
      </c>
      <c r="J12" s="56" t="str" cm="1">
        <f t="array" ref="J12">_xlfn.XLOOKUP(1,(LSM!$A$2:$A$370=I$4)*(LSM!$T$2:$T$370=I$5)*(LSM!$B$2:$B$370=$D12),LSM!$M$2:$M$370,"")</f>
        <v>AB</v>
      </c>
      <c r="K12" s="176" cm="1">
        <f t="array" ref="K12">_xlfn.XLOOKUP(1,(LSM!$A$2:$A$370=K$4)*(LSM!$T$2:$T$370=K$5)*(LSM!$B$2:$B$370=$D12),LSM!$G$2:$G$370,"")</f>
        <v>0</v>
      </c>
      <c r="L12" s="177" cm="1">
        <f t="array" ref="L12">_xlfn.XLOOKUP(1,(LSM!$A$2:$A$370=K$4)*(LSM!$T$2:$T$370=K$5)*(LSM!$B$2:$B$370=$D12),LSM!$H$2:$H$370,"")</f>
        <v>0</v>
      </c>
      <c r="M12" s="176" cm="1">
        <f t="array" ref="M12">_xlfn.XLOOKUP(1,(LSM!$A$2:$A$370=M$4)*(LSM!$T$2:$T$370=M$5)*(LSM!$B$2:$B$370=$D12),LSM!$I$2:$I$370,"")</f>
        <v>0</v>
      </c>
      <c r="N12" s="56" cm="1">
        <f t="array" ref="N12">_xlfn.XLOOKUP(1,(LSM!$A$2:$A$370=M$4)*(LSM!$T$2:$T$370=M$5)*(LSM!$B$2:$B$370=$D12),LSM!$J$2:$J$370,"")</f>
        <v>0</v>
      </c>
      <c r="O12" s="163" cm="1">
        <f t="array" ref="O12">_xlfn.XLOOKUP(1,(LSM!$A$2:$A$370=O$4)*(LSM!$T$2:$T$370=O$5)*(LSM!$B$2:$B$370=$D12),LSM!$K$2:$K$370,"")</f>
        <v>0</v>
      </c>
      <c r="P12" s="163" cm="1">
        <f t="array" ref="P12">_xlfn.XLOOKUP(1,(LSM!$A$2:$A$370=P$4)*(LSM!$T$2:$T$370=P$5)*(LSM!$B$2:$B$370=$D12),LSM!$N$2:$N$370,"")</f>
        <v>0</v>
      </c>
      <c r="Q12" s="177" cm="1">
        <f t="array" ref="Q12">_xlfn.XLOOKUP(1,(LSM!$A$2:$A$370=P$4)*(LSM!$T$2:$T$370=P$5)*(LSM!$B$2:$B$370=$D12),LSM!$O$2:$O$370,"")</f>
        <v>0</v>
      </c>
      <c r="R12" s="163" cm="1">
        <f t="array" ref="R12">_xlfn.XLOOKUP(1,(LSM!$A$2:$A$370=R$4)*(LSM!$T$2:$T$370=R$5)*(LSM!$B$2:$B$370=$D12),LSM!$P$2:$P$370,"")</f>
        <v>0</v>
      </c>
      <c r="S12" s="56" cm="1">
        <f t="array" ref="S12">_xlfn.XLOOKUP(1,(LSM!$A$2:$A$370=R$4)*(LSM!$T$2:$T$370=R$5)*(LSM!$B$2:$B$370=$D12),LSM!$Q$2:$Q$370,"")</f>
        <v>0</v>
      </c>
      <c r="T12" s="163" cm="1">
        <f t="array" ref="T12">_xlfn.XLOOKUP(1,(LSM!$A$2:$A$370=T$4)*(LSM!$T$2:$T$370=T$5)*(LSM!$B$2:$B$370=$D12),LSM!$R$2:$R$370,"")</f>
        <v>0</v>
      </c>
      <c r="U12" s="177" cm="1">
        <f t="array" ref="U12">_xlfn.XLOOKUP(1,(LSM!$A$2:$A$370=T$4)*(LSM!$T$2:$T$370=T$5)*(LSM!$B$2:$B$370=$D12),LSM!$S$2:$S$370,"")</f>
        <v>0</v>
      </c>
    </row>
    <row r="13" spans="1:21" x14ac:dyDescent="0.3">
      <c r="A13" s="31" t="str">
        <f t="shared" si="0"/>
        <v>Pioneer P16647PWE</v>
      </c>
      <c r="B13" s="131" t="str">
        <f t="shared" si="1"/>
        <v>RR, LL, ENL, FOP</v>
      </c>
      <c r="C13" s="131" t="str">
        <f t="shared" si="2"/>
        <v>VT2P, HX1</v>
      </c>
      <c r="D13" s="273" t="s">
        <v>294</v>
      </c>
      <c r="E13" s="178" cm="1">
        <f t="array" ref="E13">_xlfn.XLOOKUP(1,(LSM!$A$2:$A$370=E$4)*(LSM!$T$2:$T$370=E$5)*(LSM!$B$2:$B$370=$D13),LSM!$C$2:$C$370,"")</f>
        <v>259.39</v>
      </c>
      <c r="F13" s="179" t="str" cm="1">
        <f t="array" ref="F13">_xlfn.XLOOKUP(1,(LSM!$A$2:$A$370=E$4)*(LSM!$T$2:$T$370=E$5)*(LSM!$B$2:$B$370=$D13),LSM!$D$2:$D$370,"")</f>
        <v>A</v>
      </c>
      <c r="G13" s="164" cm="1">
        <f t="array" ref="G13">_xlfn.XLOOKUP(1,(LSM!$A$2:$A$370=G$4)*(LSM!$T$2:$T$370=G$5)*(LSM!$B$2:$B$370=$D13),LSM!$E$2:$E$370,"")</f>
        <v>13.7667</v>
      </c>
      <c r="H13" s="179" t="str" cm="1">
        <f t="array" ref="H13">_xlfn.XLOOKUP(1,(LSM!$A$2:$A$370=G$4)*(LSM!$T$2:$T$370=G$5)*(LSM!$B$2:$B$370=$D13),LSM!$F$2:$F$370,"")</f>
        <v>B</v>
      </c>
      <c r="I13" s="178" cm="1">
        <f t="array" ref="I13">_xlfn.XLOOKUP(1,(LSM!$A$2:$A$370=I$4)*(LSM!$T$2:$T$370=I$5)*(LSM!$B$2:$B$370=$D13),LSM!$L$2:$L$370,"")</f>
        <v>60.4</v>
      </c>
      <c r="J13" s="167" t="str" cm="1">
        <f t="array" ref="J13">_xlfn.XLOOKUP(1,(LSM!$A$2:$A$370=I$4)*(LSM!$T$2:$T$370=I$5)*(LSM!$B$2:$B$370=$D13),LSM!$M$2:$M$370,"")</f>
        <v>A</v>
      </c>
      <c r="K13" s="178" cm="1">
        <f t="array" ref="K13">_xlfn.XLOOKUP(1,(LSM!$A$2:$A$370=K$4)*(LSM!$T$2:$T$370=K$5)*(LSM!$B$2:$B$370=$D13),LSM!$G$2:$G$370,"")</f>
        <v>0</v>
      </c>
      <c r="L13" s="179" cm="1">
        <f t="array" ref="L13">_xlfn.XLOOKUP(1,(LSM!$A$2:$A$370=K$4)*(LSM!$T$2:$T$370=K$5)*(LSM!$B$2:$B$370=$D13),LSM!$H$2:$H$370,"")</f>
        <v>0</v>
      </c>
      <c r="M13" s="178" cm="1">
        <f t="array" ref="M13">_xlfn.XLOOKUP(1,(LSM!$A$2:$A$370=M$4)*(LSM!$T$2:$T$370=M$5)*(LSM!$B$2:$B$370=$D13),LSM!$I$2:$I$370,"")</f>
        <v>0</v>
      </c>
      <c r="N13" s="167" cm="1">
        <f t="array" ref="N13">_xlfn.XLOOKUP(1,(LSM!$A$2:$A$370=M$4)*(LSM!$T$2:$T$370=M$5)*(LSM!$B$2:$B$370=$D13),LSM!$J$2:$J$370,"")</f>
        <v>0</v>
      </c>
      <c r="O13" s="164" cm="1">
        <f t="array" ref="O13">_xlfn.XLOOKUP(1,(LSM!$A$2:$A$370=O$4)*(LSM!$T$2:$T$370=O$5)*(LSM!$B$2:$B$370=$D13),LSM!$K$2:$K$370,"")</f>
        <v>0</v>
      </c>
      <c r="P13" s="164" cm="1">
        <f t="array" ref="P13">_xlfn.XLOOKUP(1,(LSM!$A$2:$A$370=P$4)*(LSM!$T$2:$T$370=P$5)*(LSM!$B$2:$B$370=$D13),LSM!$N$2:$N$370,"")</f>
        <v>0</v>
      </c>
      <c r="Q13" s="179" cm="1">
        <f t="array" ref="Q13">_xlfn.XLOOKUP(1,(LSM!$A$2:$A$370=P$4)*(LSM!$T$2:$T$370=P$5)*(LSM!$B$2:$B$370=$D13),LSM!$O$2:$O$370,"")</f>
        <v>0</v>
      </c>
      <c r="R13" s="164" cm="1">
        <f t="array" ref="R13">_xlfn.XLOOKUP(1,(LSM!$A$2:$A$370=R$4)*(LSM!$T$2:$T$370=R$5)*(LSM!$B$2:$B$370=$D13),LSM!$P$2:$P$370,"")</f>
        <v>0</v>
      </c>
      <c r="S13" s="167" cm="1">
        <f t="array" ref="S13">_xlfn.XLOOKUP(1,(LSM!$A$2:$A$370=R$4)*(LSM!$T$2:$T$370=R$5)*(LSM!$B$2:$B$370=$D13),LSM!$Q$2:$Q$370,"")</f>
        <v>0</v>
      </c>
      <c r="T13" s="164" cm="1">
        <f t="array" ref="T13">_xlfn.XLOOKUP(1,(LSM!$A$2:$A$370=T$4)*(LSM!$T$2:$T$370=T$5)*(LSM!$B$2:$B$370=$D13),LSM!$R$2:$R$370,"")</f>
        <v>0</v>
      </c>
      <c r="U13" s="179" cm="1">
        <f t="array" ref="U13">_xlfn.XLOOKUP(1,(LSM!$A$2:$A$370=T$4)*(LSM!$T$2:$T$370=T$5)*(LSM!$B$2:$B$370=$D13),LSM!$S$2:$S$370,"")</f>
        <v>0</v>
      </c>
    </row>
    <row r="14" spans="1:21" x14ac:dyDescent="0.3">
      <c r="A14" s="101" t="str">
        <f t="shared" si="0"/>
        <v>Dekalb DKC 114-99</v>
      </c>
      <c r="B14" s="132" t="str">
        <f t="shared" si="1"/>
        <v>RR</v>
      </c>
      <c r="C14" s="132" t="str">
        <f t="shared" si="2"/>
        <v>VT4P</v>
      </c>
      <c r="D14" s="273" t="s">
        <v>198</v>
      </c>
      <c r="E14" s="178" cm="1">
        <f t="array" ref="E14">_xlfn.XLOOKUP(1,(LSM!$A$2:$A$370=E$4)*(LSM!$T$2:$T$370=E$5)*(LSM!$B$2:$B$370=$D14),LSM!$C$2:$C$370,"")</f>
        <v>244.41</v>
      </c>
      <c r="F14" s="179" t="str" cm="1">
        <f t="array" ref="F14">_xlfn.XLOOKUP(1,(LSM!$A$2:$A$370=E$4)*(LSM!$T$2:$T$370=E$5)*(LSM!$B$2:$B$370=$D14),LSM!$D$2:$D$370,"")</f>
        <v>A</v>
      </c>
      <c r="G14" s="164" cm="1">
        <f t="array" ref="G14">_xlfn.XLOOKUP(1,(LSM!$A$2:$A$370=G$4)*(LSM!$T$2:$T$370=G$5)*(LSM!$B$2:$B$370=$D14),LSM!$E$2:$E$370,"")</f>
        <v>12.8</v>
      </c>
      <c r="H14" s="179" t="str" cm="1">
        <f t="array" ref="H14">_xlfn.XLOOKUP(1,(LSM!$A$2:$A$370=G$4)*(LSM!$T$2:$T$370=G$5)*(LSM!$B$2:$B$370=$D14),LSM!$F$2:$F$370,"")</f>
        <v>CD</v>
      </c>
      <c r="I14" s="178" cm="1">
        <f t="array" ref="I14">_xlfn.XLOOKUP(1,(LSM!$A$2:$A$370=I$4)*(LSM!$T$2:$T$370=I$5)*(LSM!$B$2:$B$370=$D14),LSM!$L$2:$L$370,"")</f>
        <v>59.2</v>
      </c>
      <c r="J14" s="167" t="str" cm="1">
        <f t="array" ref="J14">_xlfn.XLOOKUP(1,(LSM!$A$2:$A$370=I$4)*(LSM!$T$2:$T$370=I$5)*(LSM!$B$2:$B$370=$D14),LSM!$M$2:$M$370,"")</f>
        <v>B-D</v>
      </c>
      <c r="K14" s="178" cm="1">
        <f t="array" ref="K14">_xlfn.XLOOKUP(1,(LSM!$A$2:$A$370=K$4)*(LSM!$T$2:$T$370=K$5)*(LSM!$B$2:$B$370=$D14),LSM!$G$2:$G$370,"")</f>
        <v>0</v>
      </c>
      <c r="L14" s="179" cm="1">
        <f t="array" ref="L14">_xlfn.XLOOKUP(1,(LSM!$A$2:$A$370=K$4)*(LSM!$T$2:$T$370=K$5)*(LSM!$B$2:$B$370=$D14),LSM!$H$2:$H$370,"")</f>
        <v>0</v>
      </c>
      <c r="M14" s="178" cm="1">
        <f t="array" ref="M14">_xlfn.XLOOKUP(1,(LSM!$A$2:$A$370=M$4)*(LSM!$T$2:$T$370=M$5)*(LSM!$B$2:$B$370=$D14),LSM!$I$2:$I$370,"")</f>
        <v>0</v>
      </c>
      <c r="N14" s="167" cm="1">
        <f t="array" ref="N14">_xlfn.XLOOKUP(1,(LSM!$A$2:$A$370=M$4)*(LSM!$T$2:$T$370=M$5)*(LSM!$B$2:$B$370=$D14),LSM!$J$2:$J$370,"")</f>
        <v>0</v>
      </c>
      <c r="O14" s="164" cm="1">
        <f t="array" ref="O14">_xlfn.XLOOKUP(1,(LSM!$A$2:$A$370=O$4)*(LSM!$T$2:$T$370=O$5)*(LSM!$B$2:$B$370=$D14),LSM!$K$2:$K$370,"")</f>
        <v>0</v>
      </c>
      <c r="P14" s="164" cm="1">
        <f t="array" ref="P14">_xlfn.XLOOKUP(1,(LSM!$A$2:$A$370=P$4)*(LSM!$T$2:$T$370=P$5)*(LSM!$B$2:$B$370=$D14),LSM!$N$2:$N$370,"")</f>
        <v>0</v>
      </c>
      <c r="Q14" s="179" cm="1">
        <f t="array" ref="Q14">_xlfn.XLOOKUP(1,(LSM!$A$2:$A$370=P$4)*(LSM!$T$2:$T$370=P$5)*(LSM!$B$2:$B$370=$D14),LSM!$O$2:$O$370,"")</f>
        <v>0</v>
      </c>
      <c r="R14" s="164" cm="1">
        <f t="array" ref="R14">_xlfn.XLOOKUP(1,(LSM!$A$2:$A$370=R$4)*(LSM!$T$2:$T$370=R$5)*(LSM!$B$2:$B$370=$D14),LSM!$P$2:$P$370,"")</f>
        <v>0</v>
      </c>
      <c r="S14" s="167" cm="1">
        <f t="array" ref="S14">_xlfn.XLOOKUP(1,(LSM!$A$2:$A$370=R$4)*(LSM!$T$2:$T$370=R$5)*(LSM!$B$2:$B$370=$D14),LSM!$Q$2:$Q$370,"")</f>
        <v>0</v>
      </c>
      <c r="T14" s="164" cm="1">
        <f t="array" ref="T14">_xlfn.XLOOKUP(1,(LSM!$A$2:$A$370=T$4)*(LSM!$T$2:$T$370=T$5)*(LSM!$B$2:$B$370=$D14),LSM!$R$2:$R$370,"")</f>
        <v>0</v>
      </c>
      <c r="U14" s="179" cm="1">
        <f t="array" ref="U14">_xlfn.XLOOKUP(1,(LSM!$A$2:$A$370=T$4)*(LSM!$T$2:$T$370=T$5)*(LSM!$B$2:$B$370=$D14),LSM!$S$2:$S$370,"")</f>
        <v>0</v>
      </c>
    </row>
    <row r="15" spans="1:21" x14ac:dyDescent="0.3">
      <c r="A15" s="42" t="s">
        <v>127</v>
      </c>
      <c r="B15" s="42"/>
      <c r="C15" s="42"/>
      <c r="D15" s="41"/>
      <c r="E15" s="180" cm="1">
        <f t="array" ref="E15">_xlfn.XLOOKUP(1,(ANOVA!$L$2:$L$160=E$4)*(ANOVA!$Q$2:$Q$401=E$5)*(ANOVA!$M$2:$M$401=E$3),ANOVA!$A$2:$A$401,"")</f>
        <v>264.14</v>
      </c>
      <c r="F15" s="181"/>
      <c r="G15" s="194" cm="1">
        <f t="array" ref="G15">_xlfn.XLOOKUP(1,(ANOVA!$L$2:$L$160=G$4)*(ANOVA!$Q$2:$Q$401=G$5)*(ANOVA!$M$2:$M$401=G$3),ANOVA!$A$2:$A$401,"")</f>
        <v>13.137</v>
      </c>
      <c r="H15" s="181"/>
      <c r="I15" s="72" cm="1">
        <f t="array" ref="I15">_xlfn.XLOOKUP(1,(ANOVA!$L$2:$L$160=I$4)*(ANOVA!$Q$2:$Q$401=I$5)*(ANOVA!$M$2:$M$401=I$3),ANOVA!$A$2:$A$401,"")</f>
        <v>59.102400000000003</v>
      </c>
      <c r="J15" s="62"/>
      <c r="K15" s="180" t="str" cm="1">
        <f t="array" ref="K15">_xlfn.XLOOKUP(1,(ANOVA!$L$2:$L$160=K$4)*(ANOVA!$Q$2:$Q$401=K$5)*(ANOVA!$M$2:$M$401=K$3),ANOVA!$A$2:$A$401,"")</f>
        <v/>
      </c>
      <c r="L15" s="181"/>
      <c r="M15" s="72" t="str" cm="1">
        <f t="array" ref="M15">_xlfn.XLOOKUP(1,(ANOVA!$L$2:$L$160=M$4)*(ANOVA!$Q$2:$Q$401=M$5)*(ANOVA!$M$2:$M$401=M$3),ANOVA!$A$2:$A$401,"")</f>
        <v/>
      </c>
      <c r="N15" s="62"/>
      <c r="O15" s="190" cm="1">
        <f t="array" ref="O15">_xlfn.XLOOKUP(1,(ANOVA!$L$2:$L$160=O$4)*(ANOVA!$Q$2:$Q$401=O$5)*(ANOVA!$M$2:$M$401=O$3),ANOVA!$A$2:$A$401,"")</f>
        <v>0</v>
      </c>
      <c r="P15" s="194" t="str" cm="1">
        <f t="array" ref="P15">_xlfn.XLOOKUP(1,(ANOVA!$L$2:$L$160=P$4)*(ANOVA!$Q$2:$Q$401=P$5)*(ANOVA!$M$2:$M$401=P$3),ANOVA!$A$2:$A$401,"")</f>
        <v/>
      </c>
      <c r="Q15" s="181"/>
      <c r="R15" s="77" t="str" cm="1">
        <f t="array" ref="R15">_xlfn.XLOOKUP(1,(ANOVA!$L$2:$L$160=R$4)*(ANOVA!$Q$2:$Q$401=R$5)*(ANOVA!$M$2:$M$401=R$3),ANOVA!$A$2:$A$401,"")</f>
        <v/>
      </c>
      <c r="S15" s="62"/>
      <c r="T15" s="194" t="str" cm="1">
        <f t="array" ref="T15">_xlfn.XLOOKUP(1,(ANOVA!$L$2:$L$160=T$4)*(ANOVA!$Q$2:$Q$401=T$5)*(ANOVA!$M$2:$M$401=T$3),ANOVA!$A$2:$A$401,"")</f>
        <v/>
      </c>
      <c r="U15" s="181"/>
    </row>
    <row r="16" spans="1:21" x14ac:dyDescent="0.3">
      <c r="A16" s="33" t="s">
        <v>128</v>
      </c>
      <c r="B16" s="33"/>
      <c r="C16" s="33"/>
      <c r="D16" s="35"/>
      <c r="E16" s="182" cm="1">
        <f t="array" ref="E16">_xlfn.XLOOKUP(1,(ANOVA!$L$2:$L$160=E$4)*(ANOVA!$Q$2:$Q$401=E$5)*(ANOVA!$M$2:$M$401=E$3),ANOVA!$B$2:$B$401,"")</f>
        <v>11.7151</v>
      </c>
      <c r="F16" s="183"/>
      <c r="G16" s="195" cm="1">
        <f t="array" ref="G16">_xlfn.XLOOKUP(1,(ANOVA!$L$2:$L$160=G$4)*(ANOVA!$Q$2:$Q$401=G$5)*(ANOVA!$M$2:$M$401=G$3),ANOVA!$B$2:$B$401,"")</f>
        <v>0.27950000000000003</v>
      </c>
      <c r="H16" s="183"/>
      <c r="I16" s="168" cm="1">
        <f t="array" ref="I16">_xlfn.XLOOKUP(1,(ANOVA!$L$2:$L$160=I$4)*(ANOVA!$Q$2:$Q$401=I$5)*(ANOVA!$M$2:$M$401=I$3),ANOVA!$B$2:$B$401,"")</f>
        <v>0.47660000000000002</v>
      </c>
      <c r="J16" s="169"/>
      <c r="K16" s="182" t="str" cm="1">
        <f t="array" ref="K16">_xlfn.XLOOKUP(1,(ANOVA!$L$2:$L$160=K$4)*(ANOVA!$Q$2:$Q$401=K$5)*(ANOVA!$M$2:$M$401=K$3),ANOVA!$B$2:$B$401,"")</f>
        <v/>
      </c>
      <c r="L16" s="183"/>
      <c r="M16" s="168" t="str" cm="1">
        <f t="array" ref="M16">_xlfn.XLOOKUP(1,(ANOVA!$L$2:$L$160=M$4)*(ANOVA!$Q$2:$Q$401=M$5)*(ANOVA!$M$2:$M$401=M$3),ANOVA!$B$2:$B$401,"")</f>
        <v/>
      </c>
      <c r="N16" s="169"/>
      <c r="O16" s="191" cm="1">
        <f t="array" ref="O16">_xlfn.XLOOKUP(1,(ANOVA!$L$2:$L$160=O$4)*(ANOVA!$Q$2:$Q$401=O$5)*(ANOVA!$M$2:$M$401=O$3),ANOVA!$B$2:$B$401,"")</f>
        <v>0</v>
      </c>
      <c r="P16" s="195" t="str" cm="1">
        <f t="array" ref="P16">_xlfn.XLOOKUP(1,(ANOVA!$L$2:$L$160=P$4)*(ANOVA!$Q$2:$Q$401=P$5)*(ANOVA!$M$2:$M$401=P$3),ANOVA!$B$2:$B$401,"")</f>
        <v/>
      </c>
      <c r="Q16" s="183"/>
      <c r="R16" s="170" t="str" cm="1">
        <f t="array" ref="R16">_xlfn.XLOOKUP(1,(ANOVA!$L$2:$L$160=R$4)*(ANOVA!$Q$2:$Q$401=R$5)*(ANOVA!$M$2:$M$401=R$3),ANOVA!$B$2:$B$401,"")</f>
        <v/>
      </c>
      <c r="S16" s="169"/>
      <c r="T16" s="195" t="str" cm="1">
        <f t="array" ref="T16">_xlfn.XLOOKUP(1,(ANOVA!$L$2:$L$160=T$4)*(ANOVA!$Q$2:$Q$401=T$5)*(ANOVA!$M$2:$M$401=T$3),ANOVA!$B$2:$B$401,"")</f>
        <v/>
      </c>
      <c r="U16" s="183"/>
    </row>
    <row r="17" spans="1:21" ht="15" x14ac:dyDescent="0.45">
      <c r="A17" s="34" t="s">
        <v>129</v>
      </c>
      <c r="B17" s="134"/>
      <c r="C17" s="134"/>
      <c r="D17" s="22"/>
      <c r="E17" s="184" t="str" cm="1">
        <f t="array" ref="E17">_xlfn.XLOOKUP(1,(ANOVA!$L$2:$L$160=E$4)*(ANOVA!$Q$2:$Q$401=E$5)*(ANOVA!$M$2:$M$401=E$3),ANOVA!$C$2:$C$401,"")</f>
        <v>N.S.</v>
      </c>
      <c r="F17" s="185"/>
      <c r="G17" s="196" cm="1">
        <f t="array" ref="G17">_xlfn.XLOOKUP(1,(ANOVA!$L$2:$L$160=G$4)*(ANOVA!$Q$2:$Q$401=G$5)*(ANOVA!$M$2:$M$401=G$3),ANOVA!$C$2:$C$401,"")</f>
        <v>0.57999999999999996</v>
      </c>
      <c r="H17" s="185"/>
      <c r="I17" s="171" cm="1">
        <f t="array" ref="I17">_xlfn.XLOOKUP(1,(ANOVA!$L$2:$L$160=I$4)*(ANOVA!$Q$2:$Q$401=I$5)*(ANOVA!$M$2:$M$401=I$3),ANOVA!$C$2:$C$401,"")</f>
        <v>1.1499999999999999</v>
      </c>
      <c r="J17" s="172"/>
      <c r="K17" s="184" t="str" cm="1">
        <f t="array" ref="K17">_xlfn.XLOOKUP(1,(ANOVA!$L$2:$L$160=K$4)*(ANOVA!$Q$2:$Q$401=K$5)*(ANOVA!$M$2:$M$401=K$3),ANOVA!$C$2:$C$401,"")</f>
        <v/>
      </c>
      <c r="L17" s="185"/>
      <c r="M17" s="171" t="str" cm="1">
        <f t="array" ref="M17">_xlfn.XLOOKUP(1,(ANOVA!$L$2:$L$160=M$4)*(ANOVA!$Q$2:$Q$401=M$5)*(ANOVA!$M$2:$M$401=M$3),ANOVA!$C$2:$C$401,"")</f>
        <v/>
      </c>
      <c r="N17" s="172"/>
      <c r="O17" s="192" cm="1">
        <f t="array" ref="O17">_xlfn.XLOOKUP(1,(ANOVA!$L$2:$L$160=O$4)*(ANOVA!$Q$2:$Q$401=O$5)*(ANOVA!$M$2:$M$401=O$3),ANOVA!$C$2:$C$401,"")</f>
        <v>0</v>
      </c>
      <c r="P17" s="196" t="str" cm="1">
        <f t="array" ref="P17">_xlfn.XLOOKUP(1,(ANOVA!$L$2:$L$160=P$4)*(ANOVA!$Q$2:$Q$401=P$5)*(ANOVA!$M$2:$M$401=P$3),ANOVA!$C$2:$C$401,"")</f>
        <v/>
      </c>
      <c r="Q17" s="185"/>
      <c r="R17" s="173" t="str" cm="1">
        <f t="array" ref="R17">_xlfn.XLOOKUP(1,(ANOVA!$L$2:$L$160=R$4)*(ANOVA!$Q$2:$Q$401=R$5)*(ANOVA!$M$2:$M$401=R$3),ANOVA!$C$2:$C$401,"")</f>
        <v/>
      </c>
      <c r="S17" s="172"/>
      <c r="T17" s="196" t="str" cm="1">
        <f t="array" ref="T17">_xlfn.XLOOKUP(1,(ANOVA!$L$2:$L$160=T$4)*(ANOVA!$Q$2:$Q$401=T$5)*(ANOVA!$M$2:$M$401=T$3),ANOVA!$C$2:$C$401,"")</f>
        <v/>
      </c>
      <c r="U17" s="185"/>
    </row>
    <row r="18" spans="1:21" ht="12.9" thickBot="1" x14ac:dyDescent="0.35">
      <c r="A18" s="245" t="s">
        <v>130</v>
      </c>
      <c r="B18" s="246"/>
      <c r="C18" s="246"/>
      <c r="D18" s="247"/>
      <c r="E18" s="242" cm="1">
        <f t="array" ref="E18">_xlfn.XLOOKUP(1,(ANOVA!$L$2:$L$160=E$4)*(ANOVA!$Q$2:$Q$401=E$5)*(ANOVA!$M$2:$M$401=E$3),ANOVA!$D$2:$D$401,"")</f>
        <v>4.9332944622000001</v>
      </c>
      <c r="F18" s="248"/>
      <c r="G18" s="242" cm="1">
        <f t="array" ref="G18">_xlfn.XLOOKUP(1,(ANOVA!$L$2:$L$160=G$4)*(ANOVA!$Q$2:$Q$401=G$5)*(ANOVA!$M$2:$M$401=G$3),ANOVA!$D$2:$D$401,"")</f>
        <v>2.535240167</v>
      </c>
      <c r="H18" s="248"/>
      <c r="I18" s="171" cm="1">
        <f t="array" ref="I18">_xlfn.XLOOKUP(1,(ANOVA!$L$2:$L$160=I$4)*(ANOVA!$Q$2:$Q$401=I$5)*(ANOVA!$M$2:$M$401=I$3),ANOVA!$D$2:$D$401,"")</f>
        <v>1.1137679548999999</v>
      </c>
      <c r="J18" s="172"/>
      <c r="K18" s="184" t="str" cm="1">
        <f t="array" ref="K18">_xlfn.XLOOKUP(1,(ANOVA!$L$2:$L$160=K$4)*(ANOVA!$Q$2:$Q$401=K$5)*(ANOVA!$M$2:$M$401=K$3),ANOVA!$D$2:$D$401,"")</f>
        <v/>
      </c>
      <c r="L18" s="185"/>
      <c r="M18" s="171" t="str" cm="1">
        <f t="array" ref="M18">_xlfn.XLOOKUP(1,(ANOVA!$L$2:$L$160=M$4)*(ANOVA!$Q$2:$Q$401=M$5)*(ANOVA!$M$2:$M$401=M$3),ANOVA!$D$2:$D$401,"")</f>
        <v/>
      </c>
      <c r="N18" s="172"/>
      <c r="O18" s="192" cm="1">
        <f t="array" ref="O18">_xlfn.XLOOKUP(1,(ANOVA!$L$2:$L$160=O$4)*(ANOVA!$Q$2:$Q$401=O$5)*(ANOVA!$M$2:$M$401=O$3),ANOVA!$D$2:$D$401,"")</f>
        <v>0</v>
      </c>
      <c r="P18" s="196" t="str" cm="1">
        <f t="array" ref="P18">_xlfn.XLOOKUP(1,(ANOVA!$L$2:$L$160=P$4)*(ANOVA!$Q$2:$Q$401=P$5)*(ANOVA!$M$2:$M$401=P$3),ANOVA!$D$2:$D$401,"")</f>
        <v/>
      </c>
      <c r="Q18" s="185"/>
      <c r="R18" s="173" t="str" cm="1">
        <f t="array" ref="R18">_xlfn.XLOOKUP(1,(ANOVA!$L$2:$L$160=R$4)*(ANOVA!$Q$2:$Q$401=R$5)*(ANOVA!$M$2:$M$401=R$3),ANOVA!$D$2:$D$401,"")</f>
        <v/>
      </c>
      <c r="S18" s="172"/>
      <c r="T18" s="196" t="str" cm="1">
        <f t="array" ref="T18">_xlfn.XLOOKUP(1,(ANOVA!$L$2:$L$160=T$4)*(ANOVA!$Q$2:$Q$401=T$5)*(ANOVA!$M$2:$M$401=T$3),ANOVA!$D$2:$D$401,"")</f>
        <v/>
      </c>
      <c r="U18" s="185"/>
    </row>
    <row r="19" spans="1:21" x14ac:dyDescent="0.3">
      <c r="A19" s="6"/>
      <c r="B19" s="7"/>
      <c r="C19" s="7"/>
      <c r="D19" s="6"/>
      <c r="E19" s="68"/>
      <c r="F19" s="58"/>
      <c r="G19" s="73"/>
      <c r="H19" s="63"/>
      <c r="I19" s="74"/>
      <c r="J19" s="40"/>
      <c r="M19" s="78"/>
      <c r="N19" s="66"/>
      <c r="O19" s="10"/>
      <c r="P19" s="74"/>
      <c r="Q19" s="40"/>
      <c r="R19" s="74"/>
      <c r="S19" s="40"/>
      <c r="T19" s="74"/>
      <c r="U19" s="40"/>
    </row>
    <row r="20" spans="1:21" x14ac:dyDescent="0.3">
      <c r="A20" s="9"/>
      <c r="B20" s="7"/>
      <c r="C20" s="7"/>
      <c r="D20" s="6"/>
      <c r="E20" s="38"/>
      <c r="F20" s="39"/>
      <c r="I20" s="74"/>
      <c r="J20" s="40"/>
      <c r="K20" s="78"/>
      <c r="L20" s="66"/>
      <c r="M20" s="74"/>
      <c r="N20" s="40"/>
      <c r="O20" s="3"/>
      <c r="P20" s="74"/>
      <c r="Q20" s="40"/>
      <c r="R20" s="74"/>
      <c r="S20" s="40"/>
      <c r="T20" s="74"/>
      <c r="U20" s="40"/>
    </row>
    <row r="21" spans="1:21" ht="12.75" customHeight="1" x14ac:dyDescent="0.3">
      <c r="A21" s="9"/>
      <c r="B21" s="7"/>
      <c r="C21" s="7"/>
      <c r="D21" s="6"/>
      <c r="E21" s="38"/>
      <c r="F21" s="39"/>
      <c r="I21" s="74"/>
      <c r="J21" s="40"/>
      <c r="K21" s="79"/>
      <c r="L21" s="7"/>
      <c r="M21" s="74"/>
      <c r="N21" s="40"/>
      <c r="O21" s="3"/>
      <c r="P21" s="74"/>
      <c r="Q21" s="40"/>
      <c r="R21" s="74"/>
      <c r="S21" s="40"/>
      <c r="T21" s="74"/>
      <c r="U21" s="40"/>
    </row>
    <row r="22" spans="1:21" ht="12.75" customHeight="1" x14ac:dyDescent="0.3">
      <c r="A22" s="9"/>
      <c r="B22" s="7"/>
      <c r="C22" s="7"/>
      <c r="D22" s="6"/>
      <c r="E22" s="38"/>
      <c r="F22" s="39"/>
      <c r="I22" s="74"/>
      <c r="J22" s="40"/>
      <c r="M22" s="74"/>
      <c r="N22" s="40"/>
      <c r="O22" s="3"/>
      <c r="P22" s="74"/>
      <c r="Q22" s="40"/>
      <c r="R22" s="74"/>
      <c r="S22" s="40"/>
      <c r="T22" s="74"/>
      <c r="U22" s="40"/>
    </row>
    <row r="23" spans="1:21" ht="12.75" customHeight="1" x14ac:dyDescent="0.3">
      <c r="A23" s="9"/>
      <c r="B23" s="7"/>
      <c r="C23" s="7"/>
      <c r="D23" s="6"/>
      <c r="E23" s="38"/>
      <c r="F23" s="39"/>
      <c r="I23" s="74"/>
      <c r="J23" s="40"/>
      <c r="M23" s="74"/>
      <c r="N23" s="40"/>
      <c r="O23" s="3"/>
      <c r="P23" s="74"/>
      <c r="Q23" s="40"/>
      <c r="R23" s="74"/>
      <c r="S23" s="40"/>
      <c r="T23" s="74"/>
      <c r="U23" s="40"/>
    </row>
    <row r="24" spans="1:21" ht="12.75" customHeight="1" x14ac:dyDescent="0.3">
      <c r="A24" s="9"/>
      <c r="B24" s="7"/>
      <c r="C24" s="7"/>
      <c r="D24" s="6"/>
      <c r="E24" s="38"/>
      <c r="F24" s="39"/>
      <c r="I24" s="74"/>
      <c r="J24" s="40"/>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x14ac:dyDescent="0.3">
      <c r="A26" s="9"/>
      <c r="B26" s="7"/>
      <c r="C26" s="7"/>
      <c r="D26" s="6"/>
      <c r="E26" s="38"/>
      <c r="F26" s="39"/>
      <c r="I26" s="74"/>
      <c r="J26" s="40"/>
      <c r="M26" s="74"/>
      <c r="N26" s="40"/>
      <c r="O26" s="3"/>
      <c r="P26" s="74"/>
      <c r="Q26" s="40"/>
      <c r="R26" s="74"/>
      <c r="S26" s="40"/>
      <c r="T26" s="74"/>
      <c r="U26" s="40"/>
    </row>
    <row r="27" spans="1:21" s="1" customFormat="1" x14ac:dyDescent="0.3">
      <c r="A27" s="8"/>
      <c r="B27" s="7"/>
      <c r="C27" s="7"/>
      <c r="D27" s="6"/>
      <c r="E27" s="69"/>
      <c r="F27" s="59"/>
      <c r="H27" s="64"/>
      <c r="I27" s="74"/>
      <c r="J27" s="40"/>
      <c r="K27" s="75"/>
      <c r="L27" s="64"/>
      <c r="M27" s="75"/>
      <c r="N27" s="64"/>
      <c r="O27" s="3"/>
      <c r="P27" s="74"/>
      <c r="Q27" s="40"/>
      <c r="R27" s="74"/>
      <c r="S27" s="40"/>
      <c r="T27" s="74"/>
      <c r="U27" s="40"/>
    </row>
    <row r="28" spans="1:21" s="1" customFormat="1" x14ac:dyDescent="0.3">
      <c r="A28" s="9"/>
      <c r="B28" s="7"/>
      <c r="C28" s="7"/>
      <c r="D28" s="6"/>
      <c r="E28" s="38"/>
      <c r="F28" s="39"/>
      <c r="G28" s="75"/>
      <c r="H28" s="40"/>
      <c r="I28" s="71"/>
      <c r="J28" s="11"/>
      <c r="K28" s="74"/>
      <c r="L28" s="40"/>
      <c r="M28" s="74"/>
      <c r="N28" s="40"/>
      <c r="O28" s="3"/>
      <c r="P28" s="71"/>
      <c r="Q28" s="11"/>
      <c r="R28" s="71"/>
      <c r="S28" s="11"/>
      <c r="T28" s="71"/>
      <c r="U28" s="11"/>
    </row>
    <row r="29" spans="1:21" s="1" customFormat="1" ht="14.15" x14ac:dyDescent="0.3">
      <c r="A29" s="4"/>
      <c r="B29" s="7"/>
      <c r="C29" s="7"/>
      <c r="D29" s="6"/>
      <c r="E29" s="70"/>
      <c r="F29" s="60"/>
      <c r="G29" s="76"/>
      <c r="H29" s="65"/>
      <c r="I29" s="71"/>
      <c r="J29" s="11"/>
      <c r="K29" s="76"/>
      <c r="L29" s="65"/>
      <c r="M29" s="80"/>
      <c r="N29" s="67"/>
      <c r="O29" s="2"/>
      <c r="P29" s="71"/>
      <c r="Q29" s="11"/>
      <c r="R29" s="71"/>
      <c r="S29" s="11"/>
      <c r="T29" s="71"/>
      <c r="U29" s="11"/>
    </row>
    <row r="30" spans="1:21" s="1" customFormat="1" x14ac:dyDescent="0.3">
      <c r="A30"/>
      <c r="B30" s="46"/>
      <c r="C30" s="46"/>
      <c r="D30" s="13"/>
      <c r="E30" s="71"/>
      <c r="F30" s="11"/>
      <c r="G30" s="74"/>
      <c r="H30" s="40"/>
      <c r="I30" s="71"/>
      <c r="J30" s="11"/>
      <c r="K30" s="74"/>
      <c r="L30" s="40"/>
      <c r="M30" s="80"/>
      <c r="N30" s="67"/>
      <c r="O30" s="2"/>
      <c r="P30" s="71"/>
      <c r="Q30" s="11"/>
      <c r="R30" s="71"/>
      <c r="S30" s="11"/>
      <c r="T30" s="71"/>
      <c r="U30" s="11"/>
    </row>
    <row r="31" spans="1:21" s="1" customFormat="1" x14ac:dyDescent="0.3">
      <c r="A31"/>
      <c r="B31" s="40"/>
      <c r="C31" s="40"/>
      <c r="E31" s="71"/>
      <c r="F31" s="11"/>
      <c r="G31" s="74"/>
      <c r="H31" s="40"/>
      <c r="I31" s="71"/>
      <c r="J31" s="11"/>
      <c r="K31" s="74"/>
      <c r="L31" s="40"/>
      <c r="M31" s="80"/>
      <c r="N31" s="67"/>
      <c r="O31" s="2"/>
      <c r="P31" s="71"/>
      <c r="Q31" s="11"/>
      <c r="R31" s="71"/>
      <c r="S31" s="11"/>
      <c r="T31" s="71"/>
      <c r="U31" s="11"/>
    </row>
    <row r="32" spans="1:21" s="1" customFormat="1" x14ac:dyDescent="0.3">
      <c r="A32"/>
      <c r="B32" s="40"/>
      <c r="C32" s="40"/>
      <c r="E32" s="71"/>
      <c r="F32" s="11"/>
      <c r="G32" s="74"/>
      <c r="H32" s="40"/>
      <c r="I32" s="71"/>
      <c r="J32" s="11"/>
      <c r="K32" s="74"/>
      <c r="L32" s="40"/>
      <c r="M32" s="80"/>
      <c r="N32" s="67"/>
      <c r="O32" s="2"/>
      <c r="P32" s="71"/>
      <c r="Q32" s="11"/>
      <c r="R32" s="71"/>
      <c r="S32" s="11"/>
      <c r="T32" s="71"/>
      <c r="U32" s="11"/>
    </row>
    <row r="33" spans="1:21" s="1" customFormat="1" x14ac:dyDescent="0.3">
      <c r="A33"/>
      <c r="B33" s="40"/>
      <c r="C33" s="40"/>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165" t="s">
        <v>19</v>
      </c>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sheetData>
  <sortState xmlns:xlrd2="http://schemas.microsoft.com/office/spreadsheetml/2017/richdata2" ref="A6:U14">
    <sortCondition descending="1" ref="E6:E14"/>
  </sortState>
  <mergeCells count="9">
    <mergeCell ref="A1:U1"/>
    <mergeCell ref="E2:F2"/>
    <mergeCell ref="G2:H2"/>
    <mergeCell ref="I2:J2"/>
    <mergeCell ref="K2:L2"/>
    <mergeCell ref="M2:N2"/>
    <mergeCell ref="P2:Q2"/>
    <mergeCell ref="R2:S2"/>
    <mergeCell ref="T2:U2"/>
  </mergeCells>
  <conditionalFormatting sqref="A6:D14">
    <cfRule type="expression" dxfId="231" priority="5">
      <formula>MOD(ROW(),2)=0</formula>
    </cfRule>
  </conditionalFormatting>
  <conditionalFormatting sqref="E6:E14">
    <cfRule type="top10" dxfId="230" priority="26" stopIfTrue="1" percent="1" rank="25"/>
    <cfRule type="aboveAverage" dxfId="229" priority="2285" stopIfTrue="1"/>
  </conditionalFormatting>
  <conditionalFormatting sqref="E6:U14">
    <cfRule type="expression" dxfId="228" priority="2286">
      <formula>MOD(ROW(),2)=0</formula>
    </cfRule>
  </conditionalFormatting>
  <conditionalFormatting sqref="F6:F14 H6:H14 J6:J14 L6:L14 N6:N14 Q6:Q14 S6:S14 U6:U14">
    <cfRule type="containsText" priority="12" stopIfTrue="1" operator="containsText" text="AA">
      <formula>NOT(ISERROR(SEARCH("AA",F6)))</formula>
    </cfRule>
    <cfRule type="containsText" dxfId="227" priority="13" stopIfTrue="1" operator="containsText" text="A">
      <formula>NOT(ISERROR(SEARCH("A",F6)))</formula>
    </cfRule>
  </conditionalFormatting>
  <conditionalFormatting sqref="G6:G14">
    <cfRule type="top10" dxfId="226" priority="1" stopIfTrue="1" percent="1" rank="25"/>
    <cfRule type="aboveAverage" dxfId="225" priority="2" stopIfTrue="1"/>
    <cfRule type="top10" dxfId="224" priority="2287" percent="1" rank="25"/>
    <cfRule type="aboveAverage" dxfId="223" priority="2288" stopIfTrue="1"/>
  </conditionalFormatting>
  <conditionalFormatting sqref="I6:I14">
    <cfRule type="top10" dxfId="222" priority="3" stopIfTrue="1" percent="1" rank="25"/>
    <cfRule type="aboveAverage" dxfId="221" priority="4" stopIfTrue="1"/>
    <cfRule type="top10" dxfId="220" priority="2289" percent="1" rank="25"/>
    <cfRule type="aboveAverage" dxfId="219" priority="2290" stopIfTrue="1"/>
  </conditionalFormatting>
  <conditionalFormatting sqref="K6:K14">
    <cfRule type="top10" dxfId="218" priority="2291" percent="1" rank="25"/>
    <cfRule type="aboveAverage" dxfId="217" priority="2292" stopIfTrue="1"/>
  </conditionalFormatting>
  <conditionalFormatting sqref="M6:M14">
    <cfRule type="top10" dxfId="216" priority="2293" percent="1" rank="25"/>
    <cfRule type="aboveAverage" dxfId="215" priority="2294" stopIfTrue="1"/>
  </conditionalFormatting>
  <conditionalFormatting sqref="O6:O14">
    <cfRule type="top10" dxfId="214" priority="2295" stopIfTrue="1" percent="1" rank="25"/>
    <cfRule type="aboveAverage" dxfId="213" priority="2296" stopIfTrue="1"/>
  </conditionalFormatting>
  <conditionalFormatting sqref="P6:P14">
    <cfRule type="top10" dxfId="212" priority="2297" stopIfTrue="1" percent="1" rank="25"/>
    <cfRule type="aboveAverage" dxfId="211" priority="2298" stopIfTrue="1"/>
    <cfRule type="top10" dxfId="210" priority="2299" percent="1" rank="25"/>
    <cfRule type="aboveAverage" dxfId="209" priority="2300" stopIfTrue="1"/>
  </conditionalFormatting>
  <conditionalFormatting sqref="R6:R14">
    <cfRule type="top10" dxfId="208" priority="2301" stopIfTrue="1" percent="1" rank="25"/>
    <cfRule type="aboveAverage" dxfId="207" priority="2302" stopIfTrue="1"/>
    <cfRule type="top10" dxfId="206" priority="2303" percent="1" rank="25"/>
    <cfRule type="aboveAverage" dxfId="205" priority="2304" stopIfTrue="1"/>
  </conditionalFormatting>
  <conditionalFormatting sqref="T6:T14">
    <cfRule type="top10" dxfId="204" priority="2305" stopIfTrue="1" percent="1" rank="25"/>
    <cfRule type="aboveAverage" dxfId="203" priority="2306" stopIfTrue="1"/>
    <cfRule type="top10" dxfId="202" priority="2307" percent="1" rank="25"/>
    <cfRule type="aboveAverage" dxfId="201" priority="2308" stopIfTrue="1"/>
  </conditionalFormatting>
  <pageMargins left="0.5" right="0.5" top="0.5" bottom="0.5" header="0.3" footer="0.3"/>
  <pageSetup paperSize="5" scale="89"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36DAB-5C0E-4E30-B209-37DDD21F01DB}">
  <sheetPr>
    <tabColor theme="6" tint="0.59999389629810485"/>
    <pageSetUpPr fitToPage="1"/>
  </sheetPr>
  <dimension ref="A1:U37"/>
  <sheetViews>
    <sheetView zoomScaleNormal="100" workbookViewId="0">
      <selection activeCell="A6" sqref="A6:XFD16"/>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hidden="1" customWidth="1"/>
    <col min="12" max="12" width="5.07421875" style="40" hidden="1" customWidth="1"/>
    <col min="13" max="13" width="5.07421875" style="80" hidden="1" customWidth="1"/>
    <col min="14" max="14" width="5.07421875" style="67" hidden="1" customWidth="1"/>
    <col min="15" max="15" width="9.61328125" style="2" hidden="1"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366</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197" t="s">
        <v>61</v>
      </c>
      <c r="P2" s="295" t="s">
        <v>46</v>
      </c>
      <c r="Q2" s="296"/>
      <c r="R2" s="297" t="s">
        <v>47</v>
      </c>
      <c r="S2" s="297"/>
      <c r="T2" s="295" t="s">
        <v>48</v>
      </c>
      <c r="U2" s="296"/>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29" t="s">
        <v>227</v>
      </c>
      <c r="Q3" s="230"/>
      <c r="R3" s="231" t="s">
        <v>228</v>
      </c>
      <c r="S3" s="231"/>
      <c r="T3" s="229" t="s">
        <v>229</v>
      </c>
      <c r="U3" s="230"/>
    </row>
    <row r="4" spans="1:21" ht="12.55" hidden="1" customHeight="1" x14ac:dyDescent="0.3">
      <c r="A4" s="223"/>
      <c r="B4" s="224"/>
      <c r="C4" s="34"/>
      <c r="D4" s="225"/>
      <c r="E4" s="226" t="s">
        <v>193</v>
      </c>
      <c r="F4" s="227"/>
      <c r="G4" s="226" t="s">
        <v>193</v>
      </c>
      <c r="H4" s="227"/>
      <c r="I4" s="228" t="s">
        <v>193</v>
      </c>
      <c r="J4" s="228"/>
      <c r="K4" s="226" t="s">
        <v>193</v>
      </c>
      <c r="L4" s="227"/>
      <c r="M4" s="226" t="s">
        <v>193</v>
      </c>
      <c r="N4" s="228"/>
      <c r="O4" s="226" t="s">
        <v>193</v>
      </c>
      <c r="P4" s="226" t="s">
        <v>100</v>
      </c>
      <c r="Q4" s="230"/>
      <c r="R4" s="226" t="s">
        <v>100</v>
      </c>
      <c r="S4" s="231"/>
      <c r="T4" s="226" t="s">
        <v>100</v>
      </c>
      <c r="U4" s="230"/>
    </row>
    <row r="5" spans="1:21" ht="12.55" hidden="1" customHeight="1" x14ac:dyDescent="0.3">
      <c r="A5" s="223"/>
      <c r="B5" s="224"/>
      <c r="C5" s="34"/>
      <c r="D5" s="225"/>
      <c r="E5" s="226" t="s">
        <v>234</v>
      </c>
      <c r="F5" s="227"/>
      <c r="G5" s="226" t="s">
        <v>234</v>
      </c>
      <c r="H5" s="227"/>
      <c r="I5" s="228" t="s">
        <v>234</v>
      </c>
      <c r="J5" s="228"/>
      <c r="K5" s="226" t="s">
        <v>234</v>
      </c>
      <c r="L5" s="227"/>
      <c r="M5" s="226" t="s">
        <v>234</v>
      </c>
      <c r="N5" s="228"/>
      <c r="O5" s="226" t="s">
        <v>234</v>
      </c>
      <c r="P5" s="226" t="s">
        <v>234</v>
      </c>
      <c r="Q5" s="230"/>
      <c r="R5" s="226" t="s">
        <v>234</v>
      </c>
      <c r="S5" s="231"/>
      <c r="T5" s="226" t="s">
        <v>234</v>
      </c>
      <c r="U5" s="230"/>
    </row>
    <row r="6" spans="1:21" ht="12.55" customHeight="1" x14ac:dyDescent="0.3">
      <c r="A6" s="50" t="str">
        <f t="shared" ref="A6:A16" si="0">VLOOKUP(D6,VL_2020,2,FALSE)</f>
        <v>Dyna-Gro D60TC45RIB</v>
      </c>
      <c r="B6" s="130" t="str">
        <f t="shared" ref="B6:B16" si="1">VLOOKUP(D6,VL_2020,3,FALSE)</f>
        <v>RR</v>
      </c>
      <c r="C6" s="130" t="str">
        <f t="shared" ref="C6:C16" si="2">VLOOKUP(D6,VL_2020,4,FALSE)</f>
        <v>TRE</v>
      </c>
      <c r="D6" s="273" t="s">
        <v>203</v>
      </c>
      <c r="E6" s="199" cm="1">
        <f t="array" ref="E6">_xlfn.XLOOKUP(1,(LSM!$A$2:$A$370=E$4)*(LSM!$T$2:$T$370=E$5)*(LSM!$B$2:$B$370=$D6),LSM!$C$2:$C$370,"")</f>
        <v>275.75</v>
      </c>
      <c r="F6" s="200" t="str" cm="1">
        <f t="array" ref="F6">_xlfn.XLOOKUP(1,(LSM!$A$2:$A$370=E$4)*(LSM!$T$2:$T$370=E$5)*(LSM!$B$2:$B$370=$D6),LSM!$D$2:$D$370,"")</f>
        <v>A</v>
      </c>
      <c r="G6" s="201" cm="1">
        <f t="array" ref="G6">_xlfn.XLOOKUP(1,(LSM!$A$2:$A$370=G$4)*(LSM!$T$2:$T$370=G$5)*(LSM!$B$2:$B$370=$D6),LSM!$E$2:$E$370,"")</f>
        <v>13.066700000000001</v>
      </c>
      <c r="H6" s="200" t="str" cm="1">
        <f t="array" ref="H6">_xlfn.XLOOKUP(1,(LSM!$A$2:$A$370=G$4)*(LSM!$T$2:$T$370=G$5)*(LSM!$B$2:$B$370=$D6),LSM!$F$2:$F$370,"")</f>
        <v>A-C</v>
      </c>
      <c r="I6" s="244" cm="1">
        <f t="array" ref="I6">_xlfn.XLOOKUP(1,(LSM!$A$2:$A$370=I$4)*(LSM!$T$2:$T$370=I$5)*(LSM!$B$2:$B$370=$D6),LSM!$L$2:$L$370,"")</f>
        <v>58.8</v>
      </c>
      <c r="J6" s="202" t="str" cm="1">
        <f t="array" ref="J6">_xlfn.XLOOKUP(1,(LSM!$A$2:$A$370=I$4)*(LSM!$T$2:$T$370=I$5)*(LSM!$B$2:$B$370=$D6),LSM!$M$2:$M$370,"")</f>
        <v>BC</v>
      </c>
      <c r="K6" s="199" cm="1">
        <f t="array" ref="K6">_xlfn.XLOOKUP(1,(LSM!$A$2:$A$370=K$4)*(LSM!$T$2:$T$370=K$5)*(LSM!$B$2:$B$370=$D6),LSM!$G$2:$G$370,"")</f>
        <v>0</v>
      </c>
      <c r="L6" s="200" cm="1">
        <f t="array" ref="L6">_xlfn.XLOOKUP(1,(LSM!$A$2:$A$370=K$4)*(LSM!$T$2:$T$370=K$5)*(LSM!$B$2:$B$370=$D6),LSM!$H$2:$H$370,"")</f>
        <v>0</v>
      </c>
      <c r="M6" s="199" cm="1">
        <f t="array" ref="M6">_xlfn.XLOOKUP(1,(LSM!$A$2:$A$370=M$4)*(LSM!$T$2:$T$370=M$5)*(LSM!$B$2:$B$370=$D6),LSM!$I$2:$I$370,"")</f>
        <v>0</v>
      </c>
      <c r="N6" s="202" cm="1">
        <f t="array" ref="N6">_xlfn.XLOOKUP(1,(LSM!$A$2:$A$370=M$4)*(LSM!$T$2:$T$370=M$5)*(LSM!$B$2:$B$370=$D6),LSM!$J$2:$J$370,"")</f>
        <v>0</v>
      </c>
      <c r="O6" s="201" cm="1">
        <f t="array" ref="O6">_xlfn.XLOOKUP(1,(LSM!$A$2:$A$370=O$4)*(LSM!$T$2:$T$370=O$5)*(LSM!$B$2:$B$370=$D6),LSM!$K$2:$K$370,"")</f>
        <v>0</v>
      </c>
      <c r="P6" s="201" cm="1">
        <f t="array" ref="P6">_xlfn.XLOOKUP(1,(LSM!$A$2:$A$370=P$4)*(LSM!$T$2:$T$370=P$5)*(LSM!$B$2:$B$370=$D6),LSM!$N$2:$N$370,"")</f>
        <v>0</v>
      </c>
      <c r="Q6" s="200" cm="1">
        <f t="array" ref="Q6">_xlfn.XLOOKUP(1,(LSM!$A$2:$A$370=P$4)*(LSM!$T$2:$T$370=P$5)*(LSM!$B$2:$B$370=$D6),LSM!$O$2:$O$370,"")</f>
        <v>0</v>
      </c>
      <c r="R6" s="201" cm="1">
        <f t="array" ref="R6">_xlfn.XLOOKUP(1,(LSM!$A$2:$A$370=R$4)*(LSM!$T$2:$T$370=R$5)*(LSM!$B$2:$B$370=$D6),LSM!$P$2:$P$370,"")</f>
        <v>0</v>
      </c>
      <c r="S6" s="202" cm="1">
        <f t="array" ref="S6">_xlfn.XLOOKUP(1,(LSM!$A$2:$A$370=R$4)*(LSM!$T$2:$T$370=R$5)*(LSM!$B$2:$B$370=$D6),LSM!$Q$2:$Q$370,"")</f>
        <v>0</v>
      </c>
      <c r="T6" s="201" cm="1">
        <f t="array" ref="T6">_xlfn.XLOOKUP(1,(LSM!$A$2:$A$370=T$4)*(LSM!$T$2:$T$370=T$5)*(LSM!$B$2:$B$370=$D6),LSM!$R$2:$R$370,"")</f>
        <v>0</v>
      </c>
      <c r="U6" s="200" cm="1">
        <f t="array" ref="U6">_xlfn.XLOOKUP(1,(LSM!$A$2:$A$370=T$4)*(LSM!$T$2:$T$370=T$5)*(LSM!$B$2:$B$370=$D6),LSM!$S$2:$S$370,"")</f>
        <v>0</v>
      </c>
    </row>
    <row r="7" spans="1:21" ht="12.55" customHeight="1" x14ac:dyDescent="0.3">
      <c r="A7" s="31" t="str">
        <f t="shared" si="0"/>
        <v>Innvictis A1993T</v>
      </c>
      <c r="B7" s="131" t="str">
        <f t="shared" si="1"/>
        <v>RR</v>
      </c>
      <c r="C7" s="131" t="str">
        <f t="shared" si="2"/>
        <v>TRE</v>
      </c>
      <c r="D7" s="273" t="s">
        <v>134</v>
      </c>
      <c r="E7" s="178" cm="1">
        <f t="array" ref="E7">_xlfn.XLOOKUP(1,(LSM!$A$2:$A$370=E$4)*(LSM!$T$2:$T$370=E$5)*(LSM!$B$2:$B$370=$D7),LSM!$C$2:$C$370,"")</f>
        <v>273.05</v>
      </c>
      <c r="F7" s="179" t="str" cm="1">
        <f t="array" ref="F7">_xlfn.XLOOKUP(1,(LSM!$A$2:$A$370=E$4)*(LSM!$T$2:$T$370=E$5)*(LSM!$B$2:$B$370=$D7),LSM!$D$2:$D$370,"")</f>
        <v>A</v>
      </c>
      <c r="G7" s="164" cm="1">
        <f t="array" ref="G7">_xlfn.XLOOKUP(1,(LSM!$A$2:$A$370=G$4)*(LSM!$T$2:$T$370=G$5)*(LSM!$B$2:$B$370=$D7),LSM!$E$2:$E$370,"")</f>
        <v>12.833299999999999</v>
      </c>
      <c r="H7" s="179" t="str" cm="1">
        <f t="array" ref="H7">_xlfn.XLOOKUP(1,(LSM!$A$2:$A$370=G$4)*(LSM!$T$2:$T$370=G$5)*(LSM!$B$2:$B$370=$D7),LSM!$F$2:$F$370,"")</f>
        <v>B-D</v>
      </c>
      <c r="I7" s="102" cm="1">
        <f t="array" ref="I7">_xlfn.XLOOKUP(1,(LSM!$A$2:$A$370=I$4)*(LSM!$T$2:$T$370=I$5)*(LSM!$B$2:$B$370=$D7),LSM!$L$2:$L$370,"")</f>
        <v>58.7333</v>
      </c>
      <c r="J7" s="167" t="str" cm="1">
        <f t="array" ref="J7">_xlfn.XLOOKUP(1,(LSM!$A$2:$A$370=I$4)*(LSM!$T$2:$T$370=I$5)*(LSM!$B$2:$B$370=$D7),LSM!$M$2:$M$370,"")</f>
        <v>BC</v>
      </c>
      <c r="K7" s="178" cm="1">
        <f t="array" ref="K7">_xlfn.XLOOKUP(1,(LSM!$A$2:$A$370=K$4)*(LSM!$T$2:$T$370=K$5)*(LSM!$B$2:$B$370=$D7),LSM!$G$2:$G$370,"")</f>
        <v>0</v>
      </c>
      <c r="L7" s="179" cm="1">
        <f t="array" ref="L7">_xlfn.XLOOKUP(1,(LSM!$A$2:$A$370=K$4)*(LSM!$T$2:$T$370=K$5)*(LSM!$B$2:$B$370=$D7),LSM!$H$2:$H$370,"")</f>
        <v>0</v>
      </c>
      <c r="M7" s="178" cm="1">
        <f t="array" ref="M7">_xlfn.XLOOKUP(1,(LSM!$A$2:$A$370=M$4)*(LSM!$T$2:$T$370=M$5)*(LSM!$B$2:$B$370=$D7),LSM!$I$2:$I$370,"")</f>
        <v>0</v>
      </c>
      <c r="N7" s="167" cm="1">
        <f t="array" ref="N7">_xlfn.XLOOKUP(1,(LSM!$A$2:$A$370=M$4)*(LSM!$T$2:$T$370=M$5)*(LSM!$B$2:$B$370=$D7),LSM!$J$2:$J$370,"")</f>
        <v>0</v>
      </c>
      <c r="O7" s="164" cm="1">
        <f t="array" ref="O7">_xlfn.XLOOKUP(1,(LSM!$A$2:$A$370=O$4)*(LSM!$T$2:$T$370=O$5)*(LSM!$B$2:$B$370=$D7),LSM!$K$2:$K$370,"")</f>
        <v>0</v>
      </c>
      <c r="P7" s="164" cm="1">
        <f t="array" ref="P7">_xlfn.XLOOKUP(1,(LSM!$A$2:$A$370=P$4)*(LSM!$T$2:$T$370=P$5)*(LSM!$B$2:$B$370=$D7),LSM!$N$2:$N$370,"")</f>
        <v>0</v>
      </c>
      <c r="Q7" s="179" cm="1">
        <f t="array" ref="Q7">_xlfn.XLOOKUP(1,(LSM!$A$2:$A$370=P$4)*(LSM!$T$2:$T$370=P$5)*(LSM!$B$2:$B$370=$D7),LSM!$O$2:$O$370,"")</f>
        <v>0</v>
      </c>
      <c r="R7" s="164" cm="1">
        <f t="array" ref="R7">_xlfn.XLOOKUP(1,(LSM!$A$2:$A$370=R$4)*(LSM!$T$2:$T$370=R$5)*(LSM!$B$2:$B$370=$D7),LSM!$P$2:$P$370,"")</f>
        <v>0</v>
      </c>
      <c r="S7" s="167" cm="1">
        <f t="array" ref="S7">_xlfn.XLOOKUP(1,(LSM!$A$2:$A$370=R$4)*(LSM!$T$2:$T$370=R$5)*(LSM!$B$2:$B$370=$D7),LSM!$Q$2:$Q$370,"")</f>
        <v>0</v>
      </c>
      <c r="T7" s="164" cm="1">
        <f t="array" ref="T7">_xlfn.XLOOKUP(1,(LSM!$A$2:$A$370=T$4)*(LSM!$T$2:$T$370=T$5)*(LSM!$B$2:$B$370=$D7),LSM!$R$2:$R$370,"")</f>
        <v>0</v>
      </c>
      <c r="U7" s="179" cm="1">
        <f t="array" ref="U7">_xlfn.XLOOKUP(1,(LSM!$A$2:$A$370=T$4)*(LSM!$T$2:$T$370=T$5)*(LSM!$B$2:$B$370=$D7),LSM!$S$2:$S$370,"")</f>
        <v>0</v>
      </c>
    </row>
    <row r="8" spans="1:21" x14ac:dyDescent="0.3">
      <c r="A8" s="31" t="str">
        <f t="shared" si="0"/>
        <v>Dekalb DKC68-35</v>
      </c>
      <c r="B8" s="131" t="str">
        <f t="shared" si="1"/>
        <v>RR</v>
      </c>
      <c r="C8" s="131" t="str">
        <f t="shared" si="2"/>
        <v>GENVT2P</v>
      </c>
      <c r="D8" s="273" t="s">
        <v>296</v>
      </c>
      <c r="E8" s="176" cm="1">
        <f t="array" ref="E8">_xlfn.XLOOKUP(1,(LSM!$A$2:$A$370=E$4)*(LSM!$T$2:$T$370=E$5)*(LSM!$B$2:$B$370=$D8),LSM!$C$2:$C$370,"")</f>
        <v>266.89</v>
      </c>
      <c r="F8" s="177" t="str" cm="1">
        <f t="array" ref="F8">_xlfn.XLOOKUP(1,(LSM!$A$2:$A$370=E$4)*(LSM!$T$2:$T$370=E$5)*(LSM!$B$2:$B$370=$D8),LSM!$D$2:$D$370,"")</f>
        <v>A</v>
      </c>
      <c r="G8" s="163" cm="1">
        <f t="array" ref="G8">_xlfn.XLOOKUP(1,(LSM!$A$2:$A$370=G$4)*(LSM!$T$2:$T$370=G$5)*(LSM!$B$2:$B$370=$D8),LSM!$E$2:$E$370,"")</f>
        <v>13.4</v>
      </c>
      <c r="H8" s="177" t="str" cm="1">
        <f t="array" ref="H8">_xlfn.XLOOKUP(1,(LSM!$A$2:$A$370=G$4)*(LSM!$T$2:$T$370=G$5)*(LSM!$B$2:$B$370=$D8),LSM!$F$2:$F$370,"")</f>
        <v>AB</v>
      </c>
      <c r="I8" s="57" cm="1">
        <f t="array" ref="I8">_xlfn.XLOOKUP(1,(LSM!$A$2:$A$370=I$4)*(LSM!$T$2:$T$370=I$5)*(LSM!$B$2:$B$370=$D8),LSM!$L$2:$L$370,"")</f>
        <v>59.633299999999998</v>
      </c>
      <c r="J8" s="56" t="str" cm="1">
        <f t="array" ref="J8">_xlfn.XLOOKUP(1,(LSM!$A$2:$A$370=I$4)*(LSM!$T$2:$T$370=I$5)*(LSM!$B$2:$B$370=$D8),LSM!$M$2:$M$370,"")</f>
        <v>AB</v>
      </c>
      <c r="K8" s="176" cm="1">
        <f t="array" ref="K8">_xlfn.XLOOKUP(1,(LSM!$A$2:$A$370=K$4)*(LSM!$T$2:$T$370=K$5)*(LSM!$B$2:$B$370=$D8),LSM!$G$2:$G$370,"")</f>
        <v>0</v>
      </c>
      <c r="L8" s="177" cm="1">
        <f t="array" ref="L8">_xlfn.XLOOKUP(1,(LSM!$A$2:$A$370=K$4)*(LSM!$T$2:$T$370=K$5)*(LSM!$B$2:$B$370=$D8),LSM!$H$2:$H$370,"")</f>
        <v>0</v>
      </c>
      <c r="M8" s="176" cm="1">
        <f t="array" ref="M8">_xlfn.XLOOKUP(1,(LSM!$A$2:$A$370=M$4)*(LSM!$T$2:$T$370=M$5)*(LSM!$B$2:$B$370=$D8),LSM!$I$2:$I$370,"")</f>
        <v>0</v>
      </c>
      <c r="N8" s="56" cm="1">
        <f t="array" ref="N8">_xlfn.XLOOKUP(1,(LSM!$A$2:$A$370=M$4)*(LSM!$T$2:$T$370=M$5)*(LSM!$B$2:$B$370=$D8),LSM!$J$2:$J$370,"")</f>
        <v>0</v>
      </c>
      <c r="O8" s="163" cm="1">
        <f t="array" ref="O8">_xlfn.XLOOKUP(1,(LSM!$A$2:$A$370=O$4)*(LSM!$T$2:$T$370=O$5)*(LSM!$B$2:$B$370=$D8),LSM!$K$2:$K$370,"")</f>
        <v>0</v>
      </c>
      <c r="P8" s="163" cm="1">
        <f t="array" ref="P8">_xlfn.XLOOKUP(1,(LSM!$A$2:$A$370=P$4)*(LSM!$T$2:$T$370=P$5)*(LSM!$B$2:$B$370=$D8),LSM!$N$2:$N$370,"")</f>
        <v>0</v>
      </c>
      <c r="Q8" s="177" cm="1">
        <f t="array" ref="Q8">_xlfn.XLOOKUP(1,(LSM!$A$2:$A$370=P$4)*(LSM!$T$2:$T$370=P$5)*(LSM!$B$2:$B$370=$D8),LSM!$O$2:$O$370,"")</f>
        <v>0</v>
      </c>
      <c r="R8" s="163" cm="1">
        <f t="array" ref="R8">_xlfn.XLOOKUP(1,(LSM!$A$2:$A$370=R$4)*(LSM!$T$2:$T$370=R$5)*(LSM!$B$2:$B$370=$D8),LSM!$P$2:$P$370,"")</f>
        <v>0</v>
      </c>
      <c r="S8" s="56" cm="1">
        <f t="array" ref="S8">_xlfn.XLOOKUP(1,(LSM!$A$2:$A$370=R$4)*(LSM!$T$2:$T$370=R$5)*(LSM!$B$2:$B$370=$D8),LSM!$Q$2:$Q$370,"")</f>
        <v>0</v>
      </c>
      <c r="T8" s="163" cm="1">
        <f t="array" ref="T8">_xlfn.XLOOKUP(1,(LSM!$A$2:$A$370=T$4)*(LSM!$T$2:$T$370=T$5)*(LSM!$B$2:$B$370=$D8),LSM!$R$2:$R$370,"")</f>
        <v>0</v>
      </c>
      <c r="U8" s="177" cm="1">
        <f t="array" ref="U8">_xlfn.XLOOKUP(1,(LSM!$A$2:$A$370=T$4)*(LSM!$T$2:$T$370=T$5)*(LSM!$B$2:$B$370=$D8),LSM!$S$2:$S$370,"")</f>
        <v>0</v>
      </c>
    </row>
    <row r="9" spans="1:21" x14ac:dyDescent="0.3">
      <c r="A9" s="31" t="str">
        <f t="shared" si="0"/>
        <v>Innvictis A1776VT2P</v>
      </c>
      <c r="B9" s="131" t="str">
        <f t="shared" si="1"/>
        <v>RR</v>
      </c>
      <c r="C9" s="131" t="str">
        <f t="shared" si="2"/>
        <v>VT2P</v>
      </c>
      <c r="D9" s="273" t="s">
        <v>299</v>
      </c>
      <c r="E9" s="178" cm="1">
        <f t="array" ref="E9">_xlfn.XLOOKUP(1,(LSM!$A$2:$A$370=E$4)*(LSM!$T$2:$T$370=E$5)*(LSM!$B$2:$B$370=$D9),LSM!$C$2:$C$370,"")</f>
        <v>265.20999999999998</v>
      </c>
      <c r="F9" s="179" t="str" cm="1">
        <f t="array" ref="F9">_xlfn.XLOOKUP(1,(LSM!$A$2:$A$370=E$4)*(LSM!$T$2:$T$370=E$5)*(LSM!$B$2:$B$370=$D9),LSM!$D$2:$D$370,"")</f>
        <v>A</v>
      </c>
      <c r="G9" s="164" cm="1">
        <f t="array" ref="G9">_xlfn.XLOOKUP(1,(LSM!$A$2:$A$370=G$4)*(LSM!$T$2:$T$370=G$5)*(LSM!$B$2:$B$370=$D9),LSM!$E$2:$E$370,"")</f>
        <v>13.6</v>
      </c>
      <c r="H9" s="179" t="str" cm="1">
        <f t="array" ref="H9">_xlfn.XLOOKUP(1,(LSM!$A$2:$A$370=G$4)*(LSM!$T$2:$T$370=G$5)*(LSM!$B$2:$B$370=$D9),LSM!$F$2:$F$370,"")</f>
        <v>AB</v>
      </c>
      <c r="I9" s="102" cm="1">
        <f t="array" ref="I9">_xlfn.XLOOKUP(1,(LSM!$A$2:$A$370=I$4)*(LSM!$T$2:$T$370=I$5)*(LSM!$B$2:$B$370=$D9),LSM!$L$2:$L$370,"")</f>
        <v>58</v>
      </c>
      <c r="J9" s="167" t="str" cm="1">
        <f t="array" ref="J9">_xlfn.XLOOKUP(1,(LSM!$A$2:$A$370=I$4)*(LSM!$T$2:$T$370=I$5)*(LSM!$B$2:$B$370=$D9),LSM!$M$2:$M$370,"")</f>
        <v>C</v>
      </c>
      <c r="K9" s="178" cm="1">
        <f t="array" ref="K9">_xlfn.XLOOKUP(1,(LSM!$A$2:$A$370=K$4)*(LSM!$T$2:$T$370=K$5)*(LSM!$B$2:$B$370=$D9),LSM!$G$2:$G$370,"")</f>
        <v>0</v>
      </c>
      <c r="L9" s="179" cm="1">
        <f t="array" ref="L9">_xlfn.XLOOKUP(1,(LSM!$A$2:$A$370=K$4)*(LSM!$T$2:$T$370=K$5)*(LSM!$B$2:$B$370=$D9),LSM!$H$2:$H$370,"")</f>
        <v>0</v>
      </c>
      <c r="M9" s="178" cm="1">
        <f t="array" ref="M9">_xlfn.XLOOKUP(1,(LSM!$A$2:$A$370=M$4)*(LSM!$T$2:$T$370=M$5)*(LSM!$B$2:$B$370=$D9),LSM!$I$2:$I$370,"")</f>
        <v>0</v>
      </c>
      <c r="N9" s="167" cm="1">
        <f t="array" ref="N9">_xlfn.XLOOKUP(1,(LSM!$A$2:$A$370=M$4)*(LSM!$T$2:$T$370=M$5)*(LSM!$B$2:$B$370=$D9),LSM!$J$2:$J$370,"")</f>
        <v>0</v>
      </c>
      <c r="O9" s="164" cm="1">
        <f t="array" ref="O9">_xlfn.XLOOKUP(1,(LSM!$A$2:$A$370=O$4)*(LSM!$T$2:$T$370=O$5)*(LSM!$B$2:$B$370=$D9),LSM!$K$2:$K$370,"")</f>
        <v>0</v>
      </c>
      <c r="P9" s="164" cm="1">
        <f t="array" ref="P9">_xlfn.XLOOKUP(1,(LSM!$A$2:$A$370=P$4)*(LSM!$T$2:$T$370=P$5)*(LSM!$B$2:$B$370=$D9),LSM!$N$2:$N$370,"")</f>
        <v>0</v>
      </c>
      <c r="Q9" s="179" cm="1">
        <f t="array" ref="Q9">_xlfn.XLOOKUP(1,(LSM!$A$2:$A$370=P$4)*(LSM!$T$2:$T$370=P$5)*(LSM!$B$2:$B$370=$D9),LSM!$O$2:$O$370,"")</f>
        <v>0</v>
      </c>
      <c r="R9" s="164" cm="1">
        <f t="array" ref="R9">_xlfn.XLOOKUP(1,(LSM!$A$2:$A$370=R$4)*(LSM!$T$2:$T$370=R$5)*(LSM!$B$2:$B$370=$D9),LSM!$P$2:$P$370,"")</f>
        <v>0</v>
      </c>
      <c r="S9" s="167" cm="1">
        <f t="array" ref="S9">_xlfn.XLOOKUP(1,(LSM!$A$2:$A$370=R$4)*(LSM!$T$2:$T$370=R$5)*(LSM!$B$2:$B$370=$D9),LSM!$Q$2:$Q$370,"")</f>
        <v>0</v>
      </c>
      <c r="T9" s="164" cm="1">
        <f t="array" ref="T9">_xlfn.XLOOKUP(1,(LSM!$A$2:$A$370=T$4)*(LSM!$T$2:$T$370=T$5)*(LSM!$B$2:$B$370=$D9),LSM!$R$2:$R$370,"")</f>
        <v>0</v>
      </c>
      <c r="U9" s="179" cm="1">
        <f t="array" ref="U9">_xlfn.XLOOKUP(1,(LSM!$A$2:$A$370=T$4)*(LSM!$T$2:$T$370=T$5)*(LSM!$B$2:$B$370=$D9),LSM!$S$2:$S$370,"")</f>
        <v>0</v>
      </c>
    </row>
    <row r="10" spans="1:21" x14ac:dyDescent="0.3">
      <c r="A10" s="31" t="str">
        <f t="shared" si="0"/>
        <v>Dekalb DKC 119-30</v>
      </c>
      <c r="B10" s="131" t="str">
        <f t="shared" si="1"/>
        <v>RR</v>
      </c>
      <c r="C10" s="131" t="str">
        <f t="shared" si="2"/>
        <v>VT4P</v>
      </c>
      <c r="D10" s="273" t="s">
        <v>201</v>
      </c>
      <c r="E10" s="176" cm="1">
        <f t="array" ref="E10">_xlfn.XLOOKUP(1,(LSM!$A$2:$A$370=E$4)*(LSM!$T$2:$T$370=E$5)*(LSM!$B$2:$B$370=$D10),LSM!$C$2:$C$370,"")</f>
        <v>263.36</v>
      </c>
      <c r="F10" s="177" t="str" cm="1">
        <f t="array" ref="F10">_xlfn.XLOOKUP(1,(LSM!$A$2:$A$370=E$4)*(LSM!$T$2:$T$370=E$5)*(LSM!$B$2:$B$370=$D10),LSM!$D$2:$D$370,"")</f>
        <v>A</v>
      </c>
      <c r="G10" s="163" cm="1">
        <f t="array" ref="G10">_xlfn.XLOOKUP(1,(LSM!$A$2:$A$370=G$4)*(LSM!$T$2:$T$370=G$5)*(LSM!$B$2:$B$370=$D10),LSM!$E$2:$E$370,"")</f>
        <v>13.7333</v>
      </c>
      <c r="H10" s="177" t="str" cm="1">
        <f t="array" ref="H10">_xlfn.XLOOKUP(1,(LSM!$A$2:$A$370=G$4)*(LSM!$T$2:$T$370=G$5)*(LSM!$B$2:$B$370=$D10),LSM!$F$2:$F$370,"")</f>
        <v>A</v>
      </c>
      <c r="I10" s="57" cm="1">
        <f t="array" ref="I10">_xlfn.XLOOKUP(1,(LSM!$A$2:$A$370=I$4)*(LSM!$T$2:$T$370=I$5)*(LSM!$B$2:$B$370=$D10),LSM!$L$2:$L$370,"")</f>
        <v>60.133299999999998</v>
      </c>
      <c r="J10" s="56" t="str" cm="1">
        <f t="array" ref="J10">_xlfn.XLOOKUP(1,(LSM!$A$2:$A$370=I$4)*(LSM!$T$2:$T$370=I$5)*(LSM!$B$2:$B$370=$D10),LSM!$M$2:$M$370,"")</f>
        <v>A</v>
      </c>
      <c r="K10" s="176" cm="1">
        <f t="array" ref="K10">_xlfn.XLOOKUP(1,(LSM!$A$2:$A$370=K$4)*(LSM!$T$2:$T$370=K$5)*(LSM!$B$2:$B$370=$D10),LSM!$G$2:$G$370,"")</f>
        <v>0</v>
      </c>
      <c r="L10" s="177" cm="1">
        <f t="array" ref="L10">_xlfn.XLOOKUP(1,(LSM!$A$2:$A$370=K$4)*(LSM!$T$2:$T$370=K$5)*(LSM!$B$2:$B$370=$D10),LSM!$H$2:$H$370,"")</f>
        <v>0</v>
      </c>
      <c r="M10" s="176" cm="1">
        <f t="array" ref="M10">_xlfn.XLOOKUP(1,(LSM!$A$2:$A$370=M$4)*(LSM!$T$2:$T$370=M$5)*(LSM!$B$2:$B$370=$D10),LSM!$I$2:$I$370,"")</f>
        <v>0</v>
      </c>
      <c r="N10" s="56" cm="1">
        <f t="array" ref="N10">_xlfn.XLOOKUP(1,(LSM!$A$2:$A$370=M$4)*(LSM!$T$2:$T$370=M$5)*(LSM!$B$2:$B$370=$D10),LSM!$J$2:$J$370,"")</f>
        <v>0</v>
      </c>
      <c r="O10" s="163" cm="1">
        <f t="array" ref="O10">_xlfn.XLOOKUP(1,(LSM!$A$2:$A$370=O$4)*(LSM!$T$2:$T$370=O$5)*(LSM!$B$2:$B$370=$D10),LSM!$K$2:$K$370,"")</f>
        <v>0</v>
      </c>
      <c r="P10" s="163" cm="1">
        <f t="array" ref="P10">_xlfn.XLOOKUP(1,(LSM!$A$2:$A$370=P$4)*(LSM!$T$2:$T$370=P$5)*(LSM!$B$2:$B$370=$D10),LSM!$N$2:$N$370,"")</f>
        <v>0</v>
      </c>
      <c r="Q10" s="177" cm="1">
        <f t="array" ref="Q10">_xlfn.XLOOKUP(1,(LSM!$A$2:$A$370=P$4)*(LSM!$T$2:$T$370=P$5)*(LSM!$B$2:$B$370=$D10),LSM!$O$2:$O$370,"")</f>
        <v>0</v>
      </c>
      <c r="R10" s="163" cm="1">
        <f t="array" ref="R10">_xlfn.XLOOKUP(1,(LSM!$A$2:$A$370=R$4)*(LSM!$T$2:$T$370=R$5)*(LSM!$B$2:$B$370=$D10),LSM!$P$2:$P$370,"")</f>
        <v>0</v>
      </c>
      <c r="S10" s="56" cm="1">
        <f t="array" ref="S10">_xlfn.XLOOKUP(1,(LSM!$A$2:$A$370=R$4)*(LSM!$T$2:$T$370=R$5)*(LSM!$B$2:$B$370=$D10),LSM!$Q$2:$Q$370,"")</f>
        <v>0</v>
      </c>
      <c r="T10" s="163" cm="1">
        <f t="array" ref="T10">_xlfn.XLOOKUP(1,(LSM!$A$2:$A$370=T$4)*(LSM!$T$2:$T$370=T$5)*(LSM!$B$2:$B$370=$D10),LSM!$R$2:$R$370,"")</f>
        <v>0</v>
      </c>
      <c r="U10" s="177" cm="1">
        <f t="array" ref="U10">_xlfn.XLOOKUP(1,(LSM!$A$2:$A$370=T$4)*(LSM!$T$2:$T$370=T$5)*(LSM!$B$2:$B$370=$D10),LSM!$S$2:$S$370,"")</f>
        <v>0</v>
      </c>
    </row>
    <row r="11" spans="1:21" x14ac:dyDescent="0.3">
      <c r="A11" s="31" t="str">
        <f t="shared" si="0"/>
        <v>Revere 1839 </v>
      </c>
      <c r="B11" s="131" t="str">
        <f t="shared" si="1"/>
        <v>RR</v>
      </c>
      <c r="C11" s="131" t="str">
        <f t="shared" si="2"/>
        <v>TRE</v>
      </c>
      <c r="D11" s="273" t="s">
        <v>301</v>
      </c>
      <c r="E11" s="178" cm="1">
        <f t="array" ref="E11">_xlfn.XLOOKUP(1,(LSM!$A$2:$A$370=E$4)*(LSM!$T$2:$T$370=E$5)*(LSM!$B$2:$B$370=$D11),LSM!$C$2:$C$370,"")</f>
        <v>260.83999999999997</v>
      </c>
      <c r="F11" s="179" t="str" cm="1">
        <f t="array" ref="F11">_xlfn.XLOOKUP(1,(LSM!$A$2:$A$370=E$4)*(LSM!$T$2:$T$370=E$5)*(LSM!$B$2:$B$370=$D11),LSM!$D$2:$D$370,"")</f>
        <v>A</v>
      </c>
      <c r="G11" s="164" cm="1">
        <f t="array" ref="G11">_xlfn.XLOOKUP(1,(LSM!$A$2:$A$370=G$4)*(LSM!$T$2:$T$370=G$5)*(LSM!$B$2:$B$370=$D11),LSM!$E$2:$E$370,"")</f>
        <v>13.033300000000001</v>
      </c>
      <c r="H11" s="179" t="str" cm="1">
        <f t="array" ref="H11">_xlfn.XLOOKUP(1,(LSM!$A$2:$A$370=G$4)*(LSM!$T$2:$T$370=G$5)*(LSM!$B$2:$B$370=$D11),LSM!$F$2:$F$370,"")</f>
        <v>A-C</v>
      </c>
      <c r="I11" s="102" cm="1">
        <f t="array" ref="I11">_xlfn.XLOOKUP(1,(LSM!$A$2:$A$370=I$4)*(LSM!$T$2:$T$370=I$5)*(LSM!$B$2:$B$370=$D11),LSM!$L$2:$L$370,"")</f>
        <v>58.566699999999997</v>
      </c>
      <c r="J11" s="167" t="str" cm="1">
        <f t="array" ref="J11">_xlfn.XLOOKUP(1,(LSM!$A$2:$A$370=I$4)*(LSM!$T$2:$T$370=I$5)*(LSM!$B$2:$B$370=$D11),LSM!$M$2:$M$370,"")</f>
        <v>BC</v>
      </c>
      <c r="K11" s="178" cm="1">
        <f t="array" ref="K11">_xlfn.XLOOKUP(1,(LSM!$A$2:$A$370=K$4)*(LSM!$T$2:$T$370=K$5)*(LSM!$B$2:$B$370=$D11),LSM!$G$2:$G$370,"")</f>
        <v>0</v>
      </c>
      <c r="L11" s="179" cm="1">
        <f t="array" ref="L11">_xlfn.XLOOKUP(1,(LSM!$A$2:$A$370=K$4)*(LSM!$T$2:$T$370=K$5)*(LSM!$B$2:$B$370=$D11),LSM!$H$2:$H$370,"")</f>
        <v>0</v>
      </c>
      <c r="M11" s="178" cm="1">
        <f t="array" ref="M11">_xlfn.XLOOKUP(1,(LSM!$A$2:$A$370=M$4)*(LSM!$T$2:$T$370=M$5)*(LSM!$B$2:$B$370=$D11),LSM!$I$2:$I$370,"")</f>
        <v>0</v>
      </c>
      <c r="N11" s="167" cm="1">
        <f t="array" ref="N11">_xlfn.XLOOKUP(1,(LSM!$A$2:$A$370=M$4)*(LSM!$T$2:$T$370=M$5)*(LSM!$B$2:$B$370=$D11),LSM!$J$2:$J$370,"")</f>
        <v>0</v>
      </c>
      <c r="O11" s="164" cm="1">
        <f t="array" ref="O11">_xlfn.XLOOKUP(1,(LSM!$A$2:$A$370=O$4)*(LSM!$T$2:$T$370=O$5)*(LSM!$B$2:$B$370=$D11),LSM!$K$2:$K$370,"")</f>
        <v>0</v>
      </c>
      <c r="P11" s="164" cm="1">
        <f t="array" ref="P11">_xlfn.XLOOKUP(1,(LSM!$A$2:$A$370=P$4)*(LSM!$T$2:$T$370=P$5)*(LSM!$B$2:$B$370=$D11),LSM!$N$2:$N$370,"")</f>
        <v>0</v>
      </c>
      <c r="Q11" s="179" cm="1">
        <f t="array" ref="Q11">_xlfn.XLOOKUP(1,(LSM!$A$2:$A$370=P$4)*(LSM!$T$2:$T$370=P$5)*(LSM!$B$2:$B$370=$D11),LSM!$O$2:$O$370,"")</f>
        <v>0</v>
      </c>
      <c r="R11" s="164" cm="1">
        <f t="array" ref="R11">_xlfn.XLOOKUP(1,(LSM!$A$2:$A$370=R$4)*(LSM!$T$2:$T$370=R$5)*(LSM!$B$2:$B$370=$D11),LSM!$P$2:$P$370,"")</f>
        <v>0</v>
      </c>
      <c r="S11" s="167" cm="1">
        <f t="array" ref="S11">_xlfn.XLOOKUP(1,(LSM!$A$2:$A$370=R$4)*(LSM!$T$2:$T$370=R$5)*(LSM!$B$2:$B$370=$D11),LSM!$Q$2:$Q$370,"")</f>
        <v>0</v>
      </c>
      <c r="T11" s="164" cm="1">
        <f t="array" ref="T11">_xlfn.XLOOKUP(1,(LSM!$A$2:$A$370=T$4)*(LSM!$T$2:$T$370=T$5)*(LSM!$B$2:$B$370=$D11),LSM!$R$2:$R$370,"")</f>
        <v>0</v>
      </c>
      <c r="U11" s="179" cm="1">
        <f t="array" ref="U11">_xlfn.XLOOKUP(1,(LSM!$A$2:$A$370=T$4)*(LSM!$T$2:$T$370=T$5)*(LSM!$B$2:$B$370=$D11),LSM!$S$2:$S$370,"")</f>
        <v>0</v>
      </c>
    </row>
    <row r="12" spans="1:21" x14ac:dyDescent="0.3">
      <c r="A12" s="31" t="str">
        <f t="shared" si="0"/>
        <v>Great Heart HT-7720TRE</v>
      </c>
      <c r="B12" s="131" t="str">
        <f t="shared" si="1"/>
        <v>TRE</v>
      </c>
      <c r="C12" s="131" t="str">
        <f t="shared" si="2"/>
        <v>TRE</v>
      </c>
      <c r="D12" s="273" t="s">
        <v>298</v>
      </c>
      <c r="E12" s="176" cm="1">
        <f t="array" ref="E12">_xlfn.XLOOKUP(1,(LSM!$A$2:$A$370=E$4)*(LSM!$T$2:$T$370=E$5)*(LSM!$B$2:$B$370=$D12),LSM!$C$2:$C$370,"")</f>
        <v>254.55</v>
      </c>
      <c r="F12" s="177" t="str" cm="1">
        <f t="array" ref="F12">_xlfn.XLOOKUP(1,(LSM!$A$2:$A$370=E$4)*(LSM!$T$2:$T$370=E$5)*(LSM!$B$2:$B$370=$D12),LSM!$D$2:$D$370,"")</f>
        <v>A</v>
      </c>
      <c r="G12" s="163" cm="1">
        <f t="array" ref="G12">_xlfn.XLOOKUP(1,(LSM!$A$2:$A$370=G$4)*(LSM!$T$2:$T$370=G$5)*(LSM!$B$2:$B$370=$D12),LSM!$E$2:$E$370,"")</f>
        <v>12.2333</v>
      </c>
      <c r="H12" s="177" t="str" cm="1">
        <f t="array" ref="H12">_xlfn.XLOOKUP(1,(LSM!$A$2:$A$370=G$4)*(LSM!$T$2:$T$370=G$5)*(LSM!$B$2:$B$370=$D12),LSM!$F$2:$F$370,"")</f>
        <v>CD</v>
      </c>
      <c r="I12" s="57" cm="1">
        <f t="array" ref="I12">_xlfn.XLOOKUP(1,(LSM!$A$2:$A$370=I$4)*(LSM!$T$2:$T$370=I$5)*(LSM!$B$2:$B$370=$D12),LSM!$L$2:$L$370,"")</f>
        <v>58.033299999999997</v>
      </c>
      <c r="J12" s="56" t="str" cm="1">
        <f t="array" ref="J12">_xlfn.XLOOKUP(1,(LSM!$A$2:$A$370=I$4)*(LSM!$T$2:$T$370=I$5)*(LSM!$B$2:$B$370=$D12),LSM!$M$2:$M$370,"")</f>
        <v>C</v>
      </c>
      <c r="K12" s="176" cm="1">
        <f t="array" ref="K12">_xlfn.XLOOKUP(1,(LSM!$A$2:$A$370=K$4)*(LSM!$T$2:$T$370=K$5)*(LSM!$B$2:$B$370=$D12),LSM!$G$2:$G$370,"")</f>
        <v>0</v>
      </c>
      <c r="L12" s="177" cm="1">
        <f t="array" ref="L12">_xlfn.XLOOKUP(1,(LSM!$A$2:$A$370=K$4)*(LSM!$T$2:$T$370=K$5)*(LSM!$B$2:$B$370=$D12),LSM!$H$2:$H$370,"")</f>
        <v>0</v>
      </c>
      <c r="M12" s="176" cm="1">
        <f t="array" ref="M12">_xlfn.XLOOKUP(1,(LSM!$A$2:$A$370=M$4)*(LSM!$T$2:$T$370=M$5)*(LSM!$B$2:$B$370=$D12),LSM!$I$2:$I$370,"")</f>
        <v>0</v>
      </c>
      <c r="N12" s="56" cm="1">
        <f t="array" ref="N12">_xlfn.XLOOKUP(1,(LSM!$A$2:$A$370=M$4)*(LSM!$T$2:$T$370=M$5)*(LSM!$B$2:$B$370=$D12),LSM!$J$2:$J$370,"")</f>
        <v>0</v>
      </c>
      <c r="O12" s="163" cm="1">
        <f t="array" ref="O12">_xlfn.XLOOKUP(1,(LSM!$A$2:$A$370=O$4)*(LSM!$T$2:$T$370=O$5)*(LSM!$B$2:$B$370=$D12),LSM!$K$2:$K$370,"")</f>
        <v>0</v>
      </c>
      <c r="P12" s="163" cm="1">
        <f t="array" ref="P12">_xlfn.XLOOKUP(1,(LSM!$A$2:$A$370=P$4)*(LSM!$T$2:$T$370=P$5)*(LSM!$B$2:$B$370=$D12),LSM!$N$2:$N$370,"")</f>
        <v>0</v>
      </c>
      <c r="Q12" s="177" cm="1">
        <f t="array" ref="Q12">_xlfn.XLOOKUP(1,(LSM!$A$2:$A$370=P$4)*(LSM!$T$2:$T$370=P$5)*(LSM!$B$2:$B$370=$D12),LSM!$O$2:$O$370,"")</f>
        <v>0</v>
      </c>
      <c r="R12" s="163" cm="1">
        <f t="array" ref="R12">_xlfn.XLOOKUP(1,(LSM!$A$2:$A$370=R$4)*(LSM!$T$2:$T$370=R$5)*(LSM!$B$2:$B$370=$D12),LSM!$P$2:$P$370,"")</f>
        <v>0</v>
      </c>
      <c r="S12" s="56" cm="1">
        <f t="array" ref="S12">_xlfn.XLOOKUP(1,(LSM!$A$2:$A$370=R$4)*(LSM!$T$2:$T$370=R$5)*(LSM!$B$2:$B$370=$D12),LSM!$Q$2:$Q$370,"")</f>
        <v>0</v>
      </c>
      <c r="T12" s="163" cm="1">
        <f t="array" ref="T12">_xlfn.XLOOKUP(1,(LSM!$A$2:$A$370=T$4)*(LSM!$T$2:$T$370=T$5)*(LSM!$B$2:$B$370=$D12),LSM!$R$2:$R$370,"")</f>
        <v>0</v>
      </c>
      <c r="U12" s="177" cm="1">
        <f t="array" ref="U12">_xlfn.XLOOKUP(1,(LSM!$A$2:$A$370=T$4)*(LSM!$T$2:$T$370=T$5)*(LSM!$B$2:$B$370=$D12),LSM!$S$2:$S$370,"")</f>
        <v>0</v>
      </c>
    </row>
    <row r="13" spans="1:21" x14ac:dyDescent="0.3">
      <c r="A13" s="31" t="str">
        <f t="shared" si="0"/>
        <v>Integra 6915 VT2P</v>
      </c>
      <c r="B13" s="131" t="str">
        <f t="shared" si="1"/>
        <v>RR</v>
      </c>
      <c r="C13" s="131" t="str">
        <f t="shared" si="2"/>
        <v>VT2P</v>
      </c>
      <c r="D13" s="273" t="s">
        <v>300</v>
      </c>
      <c r="E13" s="178" cm="1">
        <f t="array" ref="E13">_xlfn.XLOOKUP(1,(LSM!$A$2:$A$370=E$4)*(LSM!$T$2:$T$370=E$5)*(LSM!$B$2:$B$370=$D13),LSM!$C$2:$C$370,"")</f>
        <v>253.13</v>
      </c>
      <c r="F13" s="179" t="str" cm="1">
        <f t="array" ref="F13">_xlfn.XLOOKUP(1,(LSM!$A$2:$A$370=E$4)*(LSM!$T$2:$T$370=E$5)*(LSM!$B$2:$B$370=$D13),LSM!$D$2:$D$370,"")</f>
        <v>A</v>
      </c>
      <c r="G13" s="164" cm="1">
        <f t="array" ref="G13">_xlfn.XLOOKUP(1,(LSM!$A$2:$A$370=G$4)*(LSM!$T$2:$T$370=G$5)*(LSM!$B$2:$B$370=$D13),LSM!$E$2:$E$370,"")</f>
        <v>12.1333</v>
      </c>
      <c r="H13" s="179" t="str" cm="1">
        <f t="array" ref="H13">_xlfn.XLOOKUP(1,(LSM!$A$2:$A$370=G$4)*(LSM!$T$2:$T$370=G$5)*(LSM!$B$2:$B$370=$D13),LSM!$F$2:$F$370,"")</f>
        <v>D</v>
      </c>
      <c r="I13" s="102" cm="1">
        <f t="array" ref="I13">_xlfn.XLOOKUP(1,(LSM!$A$2:$A$370=I$4)*(LSM!$T$2:$T$370=I$5)*(LSM!$B$2:$B$370=$D13),LSM!$L$2:$L$370,"")</f>
        <v>57.8</v>
      </c>
      <c r="J13" s="167" t="str" cm="1">
        <f t="array" ref="J13">_xlfn.XLOOKUP(1,(LSM!$A$2:$A$370=I$4)*(LSM!$T$2:$T$370=I$5)*(LSM!$B$2:$B$370=$D13),LSM!$M$2:$M$370,"")</f>
        <v>C</v>
      </c>
      <c r="K13" s="178" cm="1">
        <f t="array" ref="K13">_xlfn.XLOOKUP(1,(LSM!$A$2:$A$370=K$4)*(LSM!$T$2:$T$370=K$5)*(LSM!$B$2:$B$370=$D13),LSM!$G$2:$G$370,"")</f>
        <v>0</v>
      </c>
      <c r="L13" s="179" cm="1">
        <f t="array" ref="L13">_xlfn.XLOOKUP(1,(LSM!$A$2:$A$370=K$4)*(LSM!$T$2:$T$370=K$5)*(LSM!$B$2:$B$370=$D13),LSM!$H$2:$H$370,"")</f>
        <v>0</v>
      </c>
      <c r="M13" s="178" cm="1">
        <f t="array" ref="M13">_xlfn.XLOOKUP(1,(LSM!$A$2:$A$370=M$4)*(LSM!$T$2:$T$370=M$5)*(LSM!$B$2:$B$370=$D13),LSM!$I$2:$I$370,"")</f>
        <v>0</v>
      </c>
      <c r="N13" s="167" cm="1">
        <f t="array" ref="N13">_xlfn.XLOOKUP(1,(LSM!$A$2:$A$370=M$4)*(LSM!$T$2:$T$370=M$5)*(LSM!$B$2:$B$370=$D13),LSM!$J$2:$J$370,"")</f>
        <v>0</v>
      </c>
      <c r="O13" s="164" cm="1">
        <f t="array" ref="O13">_xlfn.XLOOKUP(1,(LSM!$A$2:$A$370=O$4)*(LSM!$T$2:$T$370=O$5)*(LSM!$B$2:$B$370=$D13),LSM!$K$2:$K$370,"")</f>
        <v>0</v>
      </c>
      <c r="P13" s="164" cm="1">
        <f t="array" ref="P13">_xlfn.XLOOKUP(1,(LSM!$A$2:$A$370=P$4)*(LSM!$T$2:$T$370=P$5)*(LSM!$B$2:$B$370=$D13),LSM!$N$2:$N$370,"")</f>
        <v>0</v>
      </c>
      <c r="Q13" s="179" cm="1">
        <f t="array" ref="Q13">_xlfn.XLOOKUP(1,(LSM!$A$2:$A$370=P$4)*(LSM!$T$2:$T$370=P$5)*(LSM!$B$2:$B$370=$D13),LSM!$O$2:$O$370,"")</f>
        <v>0</v>
      </c>
      <c r="R13" s="164" cm="1">
        <f t="array" ref="R13">_xlfn.XLOOKUP(1,(LSM!$A$2:$A$370=R$4)*(LSM!$T$2:$T$370=R$5)*(LSM!$B$2:$B$370=$D13),LSM!$P$2:$P$370,"")</f>
        <v>0</v>
      </c>
      <c r="S13" s="167" cm="1">
        <f t="array" ref="S13">_xlfn.XLOOKUP(1,(LSM!$A$2:$A$370=R$4)*(LSM!$T$2:$T$370=R$5)*(LSM!$B$2:$B$370=$D13),LSM!$Q$2:$Q$370,"")</f>
        <v>0</v>
      </c>
      <c r="T13" s="164" cm="1">
        <f t="array" ref="T13">_xlfn.XLOOKUP(1,(LSM!$A$2:$A$370=T$4)*(LSM!$T$2:$T$370=T$5)*(LSM!$B$2:$B$370=$D13),LSM!$R$2:$R$370,"")</f>
        <v>0</v>
      </c>
      <c r="U13" s="179" cm="1">
        <f t="array" ref="U13">_xlfn.XLOOKUP(1,(LSM!$A$2:$A$370=T$4)*(LSM!$T$2:$T$370=T$5)*(LSM!$B$2:$B$370=$D13),LSM!$S$2:$S$370,"")</f>
        <v>0</v>
      </c>
    </row>
    <row r="14" spans="1:21" x14ac:dyDescent="0.3">
      <c r="A14" s="31" t="str">
        <f t="shared" si="0"/>
        <v>Gateway 3919TRE</v>
      </c>
      <c r="B14" s="131" t="str">
        <f t="shared" si="1"/>
        <v>RR</v>
      </c>
      <c r="C14" s="131" t="str">
        <f t="shared" si="2"/>
        <v>TRE</v>
      </c>
      <c r="D14" s="273" t="s">
        <v>297</v>
      </c>
      <c r="E14" s="178" cm="1">
        <f t="array" ref="E14">_xlfn.XLOOKUP(1,(LSM!$A$2:$A$370=E$4)*(LSM!$T$2:$T$370=E$5)*(LSM!$B$2:$B$370=$D14),LSM!$C$2:$C$370,"")</f>
        <v>250.82</v>
      </c>
      <c r="F14" s="179" t="str" cm="1">
        <f t="array" ref="F14">_xlfn.XLOOKUP(1,(LSM!$A$2:$A$370=E$4)*(LSM!$T$2:$T$370=E$5)*(LSM!$B$2:$B$370=$D14),LSM!$D$2:$D$370,"")</f>
        <v>A</v>
      </c>
      <c r="G14" s="164" cm="1">
        <f t="array" ref="G14">_xlfn.XLOOKUP(1,(LSM!$A$2:$A$370=G$4)*(LSM!$T$2:$T$370=G$5)*(LSM!$B$2:$B$370=$D14),LSM!$E$2:$E$370,"")</f>
        <v>12.3</v>
      </c>
      <c r="H14" s="179" t="str" cm="1">
        <f t="array" ref="H14">_xlfn.XLOOKUP(1,(LSM!$A$2:$A$370=G$4)*(LSM!$T$2:$T$370=G$5)*(LSM!$B$2:$B$370=$D14),LSM!$F$2:$F$370,"")</f>
        <v>CD</v>
      </c>
      <c r="I14" s="102" cm="1">
        <f t="array" ref="I14">_xlfn.XLOOKUP(1,(LSM!$A$2:$A$370=I$4)*(LSM!$T$2:$T$370=I$5)*(LSM!$B$2:$B$370=$D14),LSM!$L$2:$L$370,"")</f>
        <v>57.6</v>
      </c>
      <c r="J14" s="167" t="str" cm="1">
        <f t="array" ref="J14">_xlfn.XLOOKUP(1,(LSM!$A$2:$A$370=I$4)*(LSM!$T$2:$T$370=I$5)*(LSM!$B$2:$B$370=$D14),LSM!$M$2:$M$370,"")</f>
        <v>C</v>
      </c>
      <c r="K14" s="178" cm="1">
        <f t="array" ref="K14">_xlfn.XLOOKUP(1,(LSM!$A$2:$A$370=K$4)*(LSM!$T$2:$T$370=K$5)*(LSM!$B$2:$B$370=$D14),LSM!$G$2:$G$370,"")</f>
        <v>0</v>
      </c>
      <c r="L14" s="179" cm="1">
        <f t="array" ref="L14">_xlfn.XLOOKUP(1,(LSM!$A$2:$A$370=K$4)*(LSM!$T$2:$T$370=K$5)*(LSM!$B$2:$B$370=$D14),LSM!$H$2:$H$370,"")</f>
        <v>0</v>
      </c>
      <c r="M14" s="178" cm="1">
        <f t="array" ref="M14">_xlfn.XLOOKUP(1,(LSM!$A$2:$A$370=M$4)*(LSM!$T$2:$T$370=M$5)*(LSM!$B$2:$B$370=$D14),LSM!$I$2:$I$370,"")</f>
        <v>0</v>
      </c>
      <c r="N14" s="167" cm="1">
        <f t="array" ref="N14">_xlfn.XLOOKUP(1,(LSM!$A$2:$A$370=M$4)*(LSM!$T$2:$T$370=M$5)*(LSM!$B$2:$B$370=$D14),LSM!$J$2:$J$370,"")</f>
        <v>0</v>
      </c>
      <c r="O14" s="164" cm="1">
        <f t="array" ref="O14">_xlfn.XLOOKUP(1,(LSM!$A$2:$A$370=O$4)*(LSM!$T$2:$T$370=O$5)*(LSM!$B$2:$B$370=$D14),LSM!$K$2:$K$370,"")</f>
        <v>0</v>
      </c>
      <c r="P14" s="164" cm="1">
        <f t="array" ref="P14">_xlfn.XLOOKUP(1,(LSM!$A$2:$A$370=P$4)*(LSM!$T$2:$T$370=P$5)*(LSM!$B$2:$B$370=$D14),LSM!$N$2:$N$370,"")</f>
        <v>0</v>
      </c>
      <c r="Q14" s="179" cm="1">
        <f t="array" ref="Q14">_xlfn.XLOOKUP(1,(LSM!$A$2:$A$370=P$4)*(LSM!$T$2:$T$370=P$5)*(LSM!$B$2:$B$370=$D14),LSM!$O$2:$O$370,"")</f>
        <v>0</v>
      </c>
      <c r="R14" s="164" cm="1">
        <f t="array" ref="R14">_xlfn.XLOOKUP(1,(LSM!$A$2:$A$370=R$4)*(LSM!$T$2:$T$370=R$5)*(LSM!$B$2:$B$370=$D14),LSM!$P$2:$P$370,"")</f>
        <v>0</v>
      </c>
      <c r="S14" s="167" cm="1">
        <f t="array" ref="S14">_xlfn.XLOOKUP(1,(LSM!$A$2:$A$370=R$4)*(LSM!$T$2:$T$370=R$5)*(LSM!$B$2:$B$370=$D14),LSM!$Q$2:$Q$370,"")</f>
        <v>0</v>
      </c>
      <c r="T14" s="164" cm="1">
        <f t="array" ref="T14">_xlfn.XLOOKUP(1,(LSM!$A$2:$A$370=T$4)*(LSM!$T$2:$T$370=T$5)*(LSM!$B$2:$B$370=$D14),LSM!$R$2:$R$370,"")</f>
        <v>0</v>
      </c>
      <c r="U14" s="179" cm="1">
        <f t="array" ref="U14">_xlfn.XLOOKUP(1,(LSM!$A$2:$A$370=T$4)*(LSM!$T$2:$T$370=T$5)*(LSM!$B$2:$B$370=$D14),LSM!$S$2:$S$370,"")</f>
        <v>0</v>
      </c>
    </row>
    <row r="15" spans="1:21" x14ac:dyDescent="0.3">
      <c r="A15" s="31" t="str">
        <f t="shared" si="0"/>
        <v>Innvictis A1792T</v>
      </c>
      <c r="B15" s="131" t="str">
        <f t="shared" si="1"/>
        <v>RR</v>
      </c>
      <c r="C15" s="131" t="str">
        <f t="shared" si="2"/>
        <v>TRE</v>
      </c>
      <c r="D15" s="273" t="s">
        <v>133</v>
      </c>
      <c r="E15" s="178" cm="1">
        <f t="array" ref="E15">_xlfn.XLOOKUP(1,(LSM!$A$2:$A$370=E$4)*(LSM!$T$2:$T$370=E$5)*(LSM!$B$2:$B$370=$D15),LSM!$C$2:$C$370,"")</f>
        <v>247.95</v>
      </c>
      <c r="F15" s="179" t="str" cm="1">
        <f t="array" ref="F15">_xlfn.XLOOKUP(1,(LSM!$A$2:$A$370=E$4)*(LSM!$T$2:$T$370=E$5)*(LSM!$B$2:$B$370=$D15),LSM!$D$2:$D$370,"")</f>
        <v>A</v>
      </c>
      <c r="G15" s="164" cm="1">
        <f t="array" ref="G15">_xlfn.XLOOKUP(1,(LSM!$A$2:$A$370=G$4)*(LSM!$T$2:$T$370=G$5)*(LSM!$B$2:$B$370=$D15),LSM!$E$2:$E$370,"")</f>
        <v>13.3667</v>
      </c>
      <c r="H15" s="179" t="str" cm="1">
        <f t="array" ref="H15">_xlfn.XLOOKUP(1,(LSM!$A$2:$A$370=G$4)*(LSM!$T$2:$T$370=G$5)*(LSM!$B$2:$B$370=$D15),LSM!$F$2:$F$370,"")</f>
        <v>AB</v>
      </c>
      <c r="I15" s="102" cm="1">
        <f t="array" ref="I15">_xlfn.XLOOKUP(1,(LSM!$A$2:$A$370=I$4)*(LSM!$T$2:$T$370=I$5)*(LSM!$B$2:$B$370=$D15),LSM!$L$2:$L$370,"")</f>
        <v>60.2333</v>
      </c>
      <c r="J15" s="167" t="str" cm="1">
        <f t="array" ref="J15">_xlfn.XLOOKUP(1,(LSM!$A$2:$A$370=I$4)*(LSM!$T$2:$T$370=I$5)*(LSM!$B$2:$B$370=$D15),LSM!$M$2:$M$370,"")</f>
        <v>A</v>
      </c>
      <c r="K15" s="178" cm="1">
        <f t="array" ref="K15">_xlfn.XLOOKUP(1,(LSM!$A$2:$A$370=K$4)*(LSM!$T$2:$T$370=K$5)*(LSM!$B$2:$B$370=$D15),LSM!$G$2:$G$370,"")</f>
        <v>0</v>
      </c>
      <c r="L15" s="179" cm="1">
        <f t="array" ref="L15">_xlfn.XLOOKUP(1,(LSM!$A$2:$A$370=K$4)*(LSM!$T$2:$T$370=K$5)*(LSM!$B$2:$B$370=$D15),LSM!$H$2:$H$370,"")</f>
        <v>0</v>
      </c>
      <c r="M15" s="178" cm="1">
        <f t="array" ref="M15">_xlfn.XLOOKUP(1,(LSM!$A$2:$A$370=M$4)*(LSM!$T$2:$T$370=M$5)*(LSM!$B$2:$B$370=$D15),LSM!$I$2:$I$370,"")</f>
        <v>0</v>
      </c>
      <c r="N15" s="167" cm="1">
        <f t="array" ref="N15">_xlfn.XLOOKUP(1,(LSM!$A$2:$A$370=M$4)*(LSM!$T$2:$T$370=M$5)*(LSM!$B$2:$B$370=$D15),LSM!$J$2:$J$370,"")</f>
        <v>0</v>
      </c>
      <c r="O15" s="164" cm="1">
        <f t="array" ref="O15">_xlfn.XLOOKUP(1,(LSM!$A$2:$A$370=O$4)*(LSM!$T$2:$T$370=O$5)*(LSM!$B$2:$B$370=$D15),LSM!$K$2:$K$370,"")</f>
        <v>0</v>
      </c>
      <c r="P15" s="164" cm="1">
        <f t="array" ref="P15">_xlfn.XLOOKUP(1,(LSM!$A$2:$A$370=P$4)*(LSM!$T$2:$T$370=P$5)*(LSM!$B$2:$B$370=$D15),LSM!$N$2:$N$370,"")</f>
        <v>0</v>
      </c>
      <c r="Q15" s="179" cm="1">
        <f t="array" ref="Q15">_xlfn.XLOOKUP(1,(LSM!$A$2:$A$370=P$4)*(LSM!$T$2:$T$370=P$5)*(LSM!$B$2:$B$370=$D15),LSM!$O$2:$O$370,"")</f>
        <v>0</v>
      </c>
      <c r="R15" s="164" cm="1">
        <f t="array" ref="R15">_xlfn.XLOOKUP(1,(LSM!$A$2:$A$370=R$4)*(LSM!$T$2:$T$370=R$5)*(LSM!$B$2:$B$370=$D15),LSM!$P$2:$P$370,"")</f>
        <v>0</v>
      </c>
      <c r="S15" s="167" cm="1">
        <f t="array" ref="S15">_xlfn.XLOOKUP(1,(LSM!$A$2:$A$370=R$4)*(LSM!$T$2:$T$370=R$5)*(LSM!$B$2:$B$370=$D15),LSM!$Q$2:$Q$370,"")</f>
        <v>0</v>
      </c>
      <c r="T15" s="164" cm="1">
        <f t="array" ref="T15">_xlfn.XLOOKUP(1,(LSM!$A$2:$A$370=T$4)*(LSM!$T$2:$T$370=T$5)*(LSM!$B$2:$B$370=$D15),LSM!$R$2:$R$370,"")</f>
        <v>0</v>
      </c>
      <c r="U15" s="179" cm="1">
        <f t="array" ref="U15">_xlfn.XLOOKUP(1,(LSM!$A$2:$A$370=T$4)*(LSM!$T$2:$T$370=T$5)*(LSM!$B$2:$B$370=$D15),LSM!$S$2:$S$370,"")</f>
        <v>0</v>
      </c>
    </row>
    <row r="16" spans="1:21" ht="12.9" thickBot="1" x14ac:dyDescent="0.35">
      <c r="A16" s="31" t="str">
        <f t="shared" si="0"/>
        <v>Pioneer P18216PWE</v>
      </c>
      <c r="B16" s="131" t="str">
        <f t="shared" si="1"/>
        <v>RR, LL, ENL, FOP</v>
      </c>
      <c r="C16" s="131" t="str">
        <f t="shared" si="2"/>
        <v>VT2P, HX1</v>
      </c>
      <c r="D16" s="274" t="s">
        <v>202</v>
      </c>
      <c r="E16" s="176" cm="1">
        <f t="array" ref="E16">_xlfn.XLOOKUP(1,(LSM!$A$2:$A$370=E$4)*(LSM!$T$2:$T$370=E$5)*(LSM!$B$2:$B$370=$D16),LSM!$C$2:$C$370,"")</f>
        <v>232.66</v>
      </c>
      <c r="F16" s="177" t="str" cm="1">
        <f t="array" ref="F16">_xlfn.XLOOKUP(1,(LSM!$A$2:$A$370=E$4)*(LSM!$T$2:$T$370=E$5)*(LSM!$B$2:$B$370=$D16),LSM!$D$2:$D$370,"")</f>
        <v>A</v>
      </c>
      <c r="G16" s="163" cm="1">
        <f t="array" ref="G16">_xlfn.XLOOKUP(1,(LSM!$A$2:$A$370=G$4)*(LSM!$T$2:$T$370=G$5)*(LSM!$B$2:$B$370=$D16),LSM!$E$2:$E$370,"")</f>
        <v>13.333299999999999</v>
      </c>
      <c r="H16" s="177" t="str" cm="1">
        <f t="array" ref="H16">_xlfn.XLOOKUP(1,(LSM!$A$2:$A$370=G$4)*(LSM!$T$2:$T$370=G$5)*(LSM!$B$2:$B$370=$D16),LSM!$F$2:$F$370,"")</f>
        <v>AB</v>
      </c>
      <c r="I16" s="57" cm="1">
        <f t="array" ref="I16">_xlfn.XLOOKUP(1,(LSM!$A$2:$A$370=I$4)*(LSM!$T$2:$T$370=I$5)*(LSM!$B$2:$B$370=$D16),LSM!$L$2:$L$370,"")</f>
        <v>58.2333</v>
      </c>
      <c r="J16" s="56" t="str" cm="1">
        <f t="array" ref="J16">_xlfn.XLOOKUP(1,(LSM!$A$2:$A$370=I$4)*(LSM!$T$2:$T$370=I$5)*(LSM!$B$2:$B$370=$D16),LSM!$M$2:$M$370,"")</f>
        <v>C</v>
      </c>
      <c r="K16" s="176" cm="1">
        <f t="array" ref="K16">_xlfn.XLOOKUP(1,(LSM!$A$2:$A$370=K$4)*(LSM!$T$2:$T$370=K$5)*(LSM!$B$2:$B$370=$D16),LSM!$G$2:$G$370,"")</f>
        <v>0</v>
      </c>
      <c r="L16" s="177" cm="1">
        <f t="array" ref="L16">_xlfn.XLOOKUP(1,(LSM!$A$2:$A$370=K$4)*(LSM!$T$2:$T$370=K$5)*(LSM!$B$2:$B$370=$D16),LSM!$H$2:$H$370,"")</f>
        <v>0</v>
      </c>
      <c r="M16" s="176" cm="1">
        <f t="array" ref="M16">_xlfn.XLOOKUP(1,(LSM!$A$2:$A$370=M$4)*(LSM!$T$2:$T$370=M$5)*(LSM!$B$2:$B$370=$D16),LSM!$I$2:$I$370,"")</f>
        <v>0</v>
      </c>
      <c r="N16" s="56" cm="1">
        <f t="array" ref="N16">_xlfn.XLOOKUP(1,(LSM!$A$2:$A$370=M$4)*(LSM!$T$2:$T$370=M$5)*(LSM!$B$2:$B$370=$D16),LSM!$J$2:$J$370,"")</f>
        <v>0</v>
      </c>
      <c r="O16" s="163" cm="1">
        <f t="array" ref="O16">_xlfn.XLOOKUP(1,(LSM!$A$2:$A$370=O$4)*(LSM!$T$2:$T$370=O$5)*(LSM!$B$2:$B$370=$D16),LSM!$K$2:$K$370,"")</f>
        <v>0</v>
      </c>
      <c r="P16" s="163" cm="1">
        <f t="array" ref="P16">_xlfn.XLOOKUP(1,(LSM!$A$2:$A$370=P$4)*(LSM!$T$2:$T$370=P$5)*(LSM!$B$2:$B$370=$D16),LSM!$N$2:$N$370,"")</f>
        <v>0</v>
      </c>
      <c r="Q16" s="177" cm="1">
        <f t="array" ref="Q16">_xlfn.XLOOKUP(1,(LSM!$A$2:$A$370=P$4)*(LSM!$T$2:$T$370=P$5)*(LSM!$B$2:$B$370=$D16),LSM!$O$2:$O$370,"")</f>
        <v>0</v>
      </c>
      <c r="R16" s="163" cm="1">
        <f t="array" ref="R16">_xlfn.XLOOKUP(1,(LSM!$A$2:$A$370=R$4)*(LSM!$T$2:$T$370=R$5)*(LSM!$B$2:$B$370=$D16),LSM!$P$2:$P$370,"")</f>
        <v>0</v>
      </c>
      <c r="S16" s="56" cm="1">
        <f t="array" ref="S16">_xlfn.XLOOKUP(1,(LSM!$A$2:$A$370=R$4)*(LSM!$T$2:$T$370=R$5)*(LSM!$B$2:$B$370=$D16),LSM!$Q$2:$Q$370,"")</f>
        <v>0</v>
      </c>
      <c r="T16" s="163" cm="1">
        <f t="array" ref="T16">_xlfn.XLOOKUP(1,(LSM!$A$2:$A$370=T$4)*(LSM!$T$2:$T$370=T$5)*(LSM!$B$2:$B$370=$D16),LSM!$R$2:$R$370,"")</f>
        <v>0</v>
      </c>
      <c r="U16" s="177" cm="1">
        <f t="array" ref="U16">_xlfn.XLOOKUP(1,(LSM!$A$2:$A$370=T$4)*(LSM!$T$2:$T$370=T$5)*(LSM!$B$2:$B$370=$D16),LSM!$S$2:$S$370,"")</f>
        <v>0</v>
      </c>
    </row>
    <row r="17" spans="1:21" x14ac:dyDescent="0.3">
      <c r="A17" s="42" t="s">
        <v>127</v>
      </c>
      <c r="B17" s="42"/>
      <c r="C17" s="42"/>
      <c r="D17" s="41"/>
      <c r="E17" s="180" cm="1">
        <f t="array" ref="E17">_xlfn.XLOOKUP(1,(ANOVA!$L$2:$L$160=E$4)*(ANOVA!$Q$2:$Q$401=E$5)*(ANOVA!$M$2:$M$401=E$3),ANOVA!$A$2:$A$401,"")</f>
        <v>258.56</v>
      </c>
      <c r="F17" s="181"/>
      <c r="G17" s="194" cm="1">
        <f t="array" ref="G17">_xlfn.XLOOKUP(1,(ANOVA!$L$2:$L$160=G$4)*(ANOVA!$Q$2:$Q$401=G$5)*(ANOVA!$M$2:$M$401=G$3),ANOVA!$A$2:$A$401,"")</f>
        <v>13.003</v>
      </c>
      <c r="H17" s="181"/>
      <c r="I17" s="72" cm="1">
        <f t="array" ref="I17">_xlfn.XLOOKUP(1,(ANOVA!$L$2:$L$160=I$4)*(ANOVA!$Q$2:$Q$401=I$5)*(ANOVA!$M$2:$M$401=I$3),ANOVA!$A$2:$A$401,"")</f>
        <v>58.706099999999999</v>
      </c>
      <c r="J17" s="62"/>
      <c r="K17" s="180" t="str" cm="1">
        <f t="array" ref="K17">_xlfn.XLOOKUP(1,(ANOVA!$L$2:$L$160=K$4)*(ANOVA!$Q$2:$Q$401=K$5)*(ANOVA!$M$2:$M$401=K$3),ANOVA!$A$2:$A$401,"")</f>
        <v/>
      </c>
      <c r="L17" s="181"/>
      <c r="M17" s="72" t="str" cm="1">
        <f t="array" ref="M17">_xlfn.XLOOKUP(1,(ANOVA!$L$2:$L$160=M$4)*(ANOVA!$Q$2:$Q$401=M$5)*(ANOVA!$M$2:$M$401=M$3),ANOVA!$A$2:$A$401,"")</f>
        <v/>
      </c>
      <c r="N17" s="62"/>
      <c r="O17" s="190" cm="1">
        <f t="array" ref="O17">_xlfn.XLOOKUP(1,(ANOVA!$L$2:$L$160=O$4)*(ANOVA!$Q$2:$Q$401=O$5)*(ANOVA!$M$2:$M$401=O$3),ANOVA!$A$2:$A$401,"")</f>
        <v>0</v>
      </c>
      <c r="P17" s="194" t="str" cm="1">
        <f t="array" ref="P17">_xlfn.XLOOKUP(1,(ANOVA!$L$2:$L$160=P$4)*(ANOVA!$Q$2:$Q$401=P$5)*(ANOVA!$M$2:$M$401=P$3),ANOVA!$A$2:$A$401,"")</f>
        <v/>
      </c>
      <c r="Q17" s="181"/>
      <c r="R17" s="77" t="str" cm="1">
        <f t="array" ref="R17">_xlfn.XLOOKUP(1,(ANOVA!$L$2:$L$160=R$4)*(ANOVA!$Q$2:$Q$401=R$5)*(ANOVA!$M$2:$M$401=R$3),ANOVA!$A$2:$A$401,"")</f>
        <v/>
      </c>
      <c r="S17" s="62"/>
      <c r="T17" s="194" t="str" cm="1">
        <f t="array" ref="T17">_xlfn.XLOOKUP(1,(ANOVA!$L$2:$L$160=T$4)*(ANOVA!$Q$2:$Q$401=T$5)*(ANOVA!$M$2:$M$401=T$3),ANOVA!$A$2:$A$401,"")</f>
        <v/>
      </c>
      <c r="U17" s="181"/>
    </row>
    <row r="18" spans="1:21" x14ac:dyDescent="0.3">
      <c r="A18" s="33" t="s">
        <v>128</v>
      </c>
      <c r="B18" s="33"/>
      <c r="C18" s="33"/>
      <c r="D18" s="35"/>
      <c r="E18" s="182" cm="1">
        <f t="array" ref="E18">_xlfn.XLOOKUP(1,(ANOVA!$L$2:$L$160=E$4)*(ANOVA!$Q$2:$Q$401=E$5)*(ANOVA!$M$2:$M$401=E$3),ANOVA!$B$2:$B$401,"")</f>
        <v>10.829700000000001</v>
      </c>
      <c r="F18" s="183"/>
      <c r="G18" s="195" cm="1">
        <f t="array" ref="G18">_xlfn.XLOOKUP(1,(ANOVA!$L$2:$L$160=G$4)*(ANOVA!$Q$2:$Q$401=G$5)*(ANOVA!$M$2:$M$401=G$3),ANOVA!$B$2:$B$401,"")</f>
        <v>0.39410000000000001</v>
      </c>
      <c r="H18" s="183"/>
      <c r="I18" s="168" cm="1">
        <f t="array" ref="I18">_xlfn.XLOOKUP(1,(ANOVA!$L$2:$L$160=I$4)*(ANOVA!$Q$2:$Q$401=I$5)*(ANOVA!$M$2:$M$401=I$3),ANOVA!$B$2:$B$401,"")</f>
        <v>0.59040000000000004</v>
      </c>
      <c r="J18" s="169"/>
      <c r="K18" s="182" t="str" cm="1">
        <f t="array" ref="K18">_xlfn.XLOOKUP(1,(ANOVA!$L$2:$L$160=K$4)*(ANOVA!$Q$2:$Q$401=K$5)*(ANOVA!$M$2:$M$401=K$3),ANOVA!$B$2:$B$401,"")</f>
        <v/>
      </c>
      <c r="L18" s="183"/>
      <c r="M18" s="168" t="str" cm="1">
        <f t="array" ref="M18">_xlfn.XLOOKUP(1,(ANOVA!$L$2:$L$160=M$4)*(ANOVA!$Q$2:$Q$401=M$5)*(ANOVA!$M$2:$M$401=M$3),ANOVA!$B$2:$B$401,"")</f>
        <v/>
      </c>
      <c r="N18" s="169"/>
      <c r="O18" s="191" cm="1">
        <f t="array" ref="O18">_xlfn.XLOOKUP(1,(ANOVA!$L$2:$L$160=O$4)*(ANOVA!$Q$2:$Q$401=O$5)*(ANOVA!$M$2:$M$401=O$3),ANOVA!$B$2:$B$401,"")</f>
        <v>0</v>
      </c>
      <c r="P18" s="195" t="str" cm="1">
        <f t="array" ref="P18">_xlfn.XLOOKUP(1,(ANOVA!$L$2:$L$160=P$4)*(ANOVA!$Q$2:$Q$401=P$5)*(ANOVA!$M$2:$M$401=P$3),ANOVA!$B$2:$B$401,"")</f>
        <v/>
      </c>
      <c r="Q18" s="183"/>
      <c r="R18" s="170" t="str" cm="1">
        <f t="array" ref="R18">_xlfn.XLOOKUP(1,(ANOVA!$L$2:$L$160=R$4)*(ANOVA!$Q$2:$Q$401=R$5)*(ANOVA!$M$2:$M$401=R$3),ANOVA!$B$2:$B$401,"")</f>
        <v/>
      </c>
      <c r="S18" s="169"/>
      <c r="T18" s="195" t="str" cm="1">
        <f t="array" ref="T18">_xlfn.XLOOKUP(1,(ANOVA!$L$2:$L$160=T$4)*(ANOVA!$Q$2:$Q$401=T$5)*(ANOVA!$M$2:$M$401=T$3),ANOVA!$B$2:$B$401,"")</f>
        <v/>
      </c>
      <c r="U18" s="183"/>
    </row>
    <row r="19" spans="1:21" ht="15" x14ac:dyDescent="0.45">
      <c r="A19" s="34" t="s">
        <v>129</v>
      </c>
      <c r="B19" s="134"/>
      <c r="C19" s="134"/>
      <c r="D19" s="22"/>
      <c r="E19" s="184" t="str" cm="1">
        <f t="array" ref="E19">_xlfn.XLOOKUP(1,(ANOVA!$L$2:$L$160=E$4)*(ANOVA!$Q$2:$Q$401=E$5)*(ANOVA!$M$2:$M$401=E$3),ANOVA!$C$2:$C$401,"")</f>
        <v>N.S.</v>
      </c>
      <c r="F19" s="185"/>
      <c r="G19" s="196" cm="1">
        <f t="array" ref="G19">_xlfn.XLOOKUP(1,(ANOVA!$L$2:$L$160=G$4)*(ANOVA!$Q$2:$Q$401=G$5)*(ANOVA!$M$2:$M$401=G$3),ANOVA!$C$2:$C$401,"")</f>
        <v>0.86</v>
      </c>
      <c r="H19" s="185"/>
      <c r="I19" s="171" cm="1">
        <f t="array" ref="I19">_xlfn.XLOOKUP(1,(ANOVA!$L$2:$L$160=I$4)*(ANOVA!$Q$2:$Q$401=I$5)*(ANOVA!$M$2:$M$401=I$3),ANOVA!$C$2:$C$401,"")</f>
        <v>1.27</v>
      </c>
      <c r="J19" s="172"/>
      <c r="K19" s="184" t="str" cm="1">
        <f t="array" ref="K19">_xlfn.XLOOKUP(1,(ANOVA!$L$2:$L$160=K$4)*(ANOVA!$Q$2:$Q$401=K$5)*(ANOVA!$M$2:$M$401=K$3),ANOVA!$C$2:$C$401,"")</f>
        <v/>
      </c>
      <c r="L19" s="185"/>
      <c r="M19" s="171" t="str" cm="1">
        <f t="array" ref="M19">_xlfn.XLOOKUP(1,(ANOVA!$L$2:$L$160=M$4)*(ANOVA!$Q$2:$Q$401=M$5)*(ANOVA!$M$2:$M$401=M$3),ANOVA!$C$2:$C$401,"")</f>
        <v/>
      </c>
      <c r="N19" s="172"/>
      <c r="O19" s="192" cm="1">
        <f t="array" ref="O19">_xlfn.XLOOKUP(1,(ANOVA!$L$2:$L$160=O$4)*(ANOVA!$Q$2:$Q$401=O$5)*(ANOVA!$M$2:$M$401=O$3),ANOVA!$C$2:$C$401,"")</f>
        <v>0</v>
      </c>
      <c r="P19" s="196" t="str" cm="1">
        <f t="array" ref="P19">_xlfn.XLOOKUP(1,(ANOVA!$L$2:$L$160=P$4)*(ANOVA!$Q$2:$Q$401=P$5)*(ANOVA!$M$2:$M$401=P$3),ANOVA!$C$2:$C$401,"")</f>
        <v/>
      </c>
      <c r="Q19" s="185"/>
      <c r="R19" s="173" t="str" cm="1">
        <f t="array" ref="R19">_xlfn.XLOOKUP(1,(ANOVA!$L$2:$L$160=R$4)*(ANOVA!$Q$2:$Q$401=R$5)*(ANOVA!$M$2:$M$401=R$3),ANOVA!$C$2:$C$401,"")</f>
        <v/>
      </c>
      <c r="S19" s="172"/>
      <c r="T19" s="196" t="str" cm="1">
        <f t="array" ref="T19">_xlfn.XLOOKUP(1,(ANOVA!$L$2:$L$160=T$4)*(ANOVA!$Q$2:$Q$401=T$5)*(ANOVA!$M$2:$M$401=T$3),ANOVA!$C$2:$C$401,"")</f>
        <v/>
      </c>
      <c r="U19" s="185"/>
    </row>
    <row r="20" spans="1:21" ht="12.9" thickBot="1" x14ac:dyDescent="0.35">
      <c r="A20" s="245" t="s">
        <v>130</v>
      </c>
      <c r="B20" s="246"/>
      <c r="C20" s="246"/>
      <c r="D20" s="247"/>
      <c r="E20" s="242" cm="1">
        <f t="array" ref="E20">_xlfn.XLOOKUP(1,(ANOVA!$L$2:$L$160=E$4)*(ANOVA!$Q$2:$Q$401=E$5)*(ANOVA!$M$2:$M$401=E$3),ANOVA!$D$2:$D$401,"")</f>
        <v>5.1727705908999999</v>
      </c>
      <c r="F20" s="248"/>
      <c r="G20" s="242" cm="1">
        <f t="array" ref="G20">_xlfn.XLOOKUP(1,(ANOVA!$L$2:$L$160=G$4)*(ANOVA!$Q$2:$Q$401=G$5)*(ANOVA!$M$2:$M$401=G$3),ANOVA!$D$2:$D$401,"")</f>
        <v>3.8897449829999999</v>
      </c>
      <c r="H20" s="248"/>
      <c r="I20" s="171" cm="1">
        <f t="array" ref="I20">_xlfn.XLOOKUP(1,(ANOVA!$L$2:$L$160=I$4)*(ANOVA!$Q$2:$Q$401=I$5)*(ANOVA!$M$2:$M$401=I$3),ANOVA!$D$2:$D$401,"")</f>
        <v>1.2718432683000001</v>
      </c>
      <c r="J20" s="172"/>
      <c r="K20" s="184" t="str" cm="1">
        <f t="array" ref="K20">_xlfn.XLOOKUP(1,(ANOVA!$L$2:$L$160=K$4)*(ANOVA!$Q$2:$Q$401=K$5)*(ANOVA!$M$2:$M$401=K$3),ANOVA!$D$2:$D$401,"")</f>
        <v/>
      </c>
      <c r="L20" s="185"/>
      <c r="M20" s="171" t="str" cm="1">
        <f t="array" ref="M20">_xlfn.XLOOKUP(1,(ANOVA!$L$2:$L$160=M$4)*(ANOVA!$Q$2:$Q$401=M$5)*(ANOVA!$M$2:$M$401=M$3),ANOVA!$D$2:$D$401,"")</f>
        <v/>
      </c>
      <c r="N20" s="172"/>
      <c r="O20" s="192" cm="1">
        <f t="array" ref="O20">_xlfn.XLOOKUP(1,(ANOVA!$L$2:$L$160=O$4)*(ANOVA!$Q$2:$Q$401=O$5)*(ANOVA!$M$2:$M$401=O$3),ANOVA!$D$2:$D$401,"")</f>
        <v>0</v>
      </c>
      <c r="P20" s="196" t="str" cm="1">
        <f t="array" ref="P20">_xlfn.XLOOKUP(1,(ANOVA!$L$2:$L$160=P$4)*(ANOVA!$Q$2:$Q$401=P$5)*(ANOVA!$M$2:$M$401=P$3),ANOVA!$D$2:$D$401,"")</f>
        <v/>
      </c>
      <c r="Q20" s="185"/>
      <c r="R20" s="173" t="str" cm="1">
        <f t="array" ref="R20">_xlfn.XLOOKUP(1,(ANOVA!$L$2:$L$160=R$4)*(ANOVA!$Q$2:$Q$401=R$5)*(ANOVA!$M$2:$M$401=R$3),ANOVA!$D$2:$D$401,"")</f>
        <v/>
      </c>
      <c r="S20" s="172"/>
      <c r="T20" s="196" t="str" cm="1">
        <f t="array" ref="T20">_xlfn.XLOOKUP(1,(ANOVA!$L$2:$L$160=T$4)*(ANOVA!$Q$2:$Q$401=T$5)*(ANOVA!$M$2:$M$401=T$3),ANOVA!$D$2:$D$401,"")</f>
        <v/>
      </c>
      <c r="U20" s="185"/>
    </row>
    <row r="21" spans="1:21" x14ac:dyDescent="0.3">
      <c r="A21" s="6"/>
      <c r="B21" s="7"/>
      <c r="C21" s="7"/>
      <c r="D21" s="6"/>
      <c r="E21" s="68"/>
      <c r="F21" s="58"/>
      <c r="G21" s="73"/>
      <c r="H21" s="63"/>
      <c r="I21" s="74"/>
      <c r="J21" s="40"/>
      <c r="M21" s="78"/>
      <c r="N21" s="66"/>
      <c r="O21" s="10"/>
      <c r="P21" s="74"/>
      <c r="Q21" s="40"/>
      <c r="R21" s="74"/>
      <c r="S21" s="40"/>
      <c r="T21" s="74"/>
      <c r="U21" s="40"/>
    </row>
    <row r="22" spans="1:21" x14ac:dyDescent="0.3">
      <c r="A22" s="9"/>
      <c r="B22" s="7"/>
      <c r="C22" s="7"/>
      <c r="D22" s="6"/>
      <c r="E22" s="38"/>
      <c r="F22" s="39"/>
      <c r="I22" s="74"/>
      <c r="J22" s="40"/>
      <c r="K22" s="78"/>
      <c r="L22" s="66"/>
      <c r="M22" s="74"/>
      <c r="N22" s="40"/>
      <c r="O22" s="3"/>
      <c r="P22" s="74"/>
      <c r="Q22" s="40"/>
      <c r="R22" s="74"/>
      <c r="S22" s="40"/>
      <c r="T22" s="74"/>
      <c r="U22" s="40"/>
    </row>
    <row r="23" spans="1:21" ht="12.75" customHeight="1" x14ac:dyDescent="0.3">
      <c r="A23" s="9"/>
      <c r="B23" s="7"/>
      <c r="C23" s="7"/>
      <c r="D23" s="6"/>
      <c r="E23" s="38"/>
      <c r="F23" s="39"/>
      <c r="I23" s="74"/>
      <c r="J23" s="40"/>
      <c r="K23" s="79"/>
      <c r="L23" s="7"/>
      <c r="M23" s="74"/>
      <c r="N23" s="40"/>
      <c r="O23" s="3"/>
      <c r="P23" s="74"/>
      <c r="Q23" s="40"/>
      <c r="R23" s="74"/>
      <c r="S23" s="40"/>
      <c r="T23" s="74"/>
      <c r="U23" s="40"/>
    </row>
    <row r="24" spans="1:21" ht="12.75" customHeight="1" x14ac:dyDescent="0.3">
      <c r="A24" s="9"/>
      <c r="B24" s="7"/>
      <c r="C24" s="7"/>
      <c r="D24" s="6"/>
      <c r="E24" s="38"/>
      <c r="F24" s="39"/>
      <c r="I24" s="74"/>
      <c r="J24" s="40"/>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ht="12.75" customHeight="1" x14ac:dyDescent="0.3">
      <c r="A26" s="9"/>
      <c r="B26" s="7"/>
      <c r="C26" s="7"/>
      <c r="D26" s="6"/>
      <c r="E26" s="38"/>
      <c r="F26" s="39"/>
      <c r="I26" s="74"/>
      <c r="J26" s="40"/>
      <c r="M26" s="74"/>
      <c r="N26" s="40"/>
      <c r="O26" s="3"/>
      <c r="P26" s="74"/>
      <c r="Q26" s="40"/>
      <c r="R26" s="74"/>
      <c r="S26" s="40"/>
      <c r="T26" s="74"/>
      <c r="U26" s="40"/>
    </row>
    <row r="27" spans="1:21" ht="12.75" customHeight="1" x14ac:dyDescent="0.3">
      <c r="A27" s="9"/>
      <c r="B27" s="7"/>
      <c r="C27" s="7"/>
      <c r="D27" s="6"/>
      <c r="E27" s="38"/>
      <c r="F27" s="39"/>
      <c r="I27" s="74"/>
      <c r="J27" s="40"/>
      <c r="M27" s="74"/>
      <c r="N27" s="40"/>
      <c r="O27" s="3"/>
      <c r="P27" s="74"/>
      <c r="Q27" s="40"/>
      <c r="R27" s="74"/>
      <c r="S27" s="40"/>
      <c r="T27" s="74"/>
      <c r="U27" s="40"/>
    </row>
    <row r="28" spans="1:21" x14ac:dyDescent="0.3">
      <c r="A28" s="9"/>
      <c r="B28" s="7"/>
      <c r="C28" s="7"/>
      <c r="D28" s="6"/>
      <c r="E28" s="38"/>
      <c r="F28" s="39"/>
      <c r="I28" s="74"/>
      <c r="J28" s="40"/>
      <c r="M28" s="74"/>
      <c r="N28" s="40"/>
      <c r="O28" s="3"/>
      <c r="P28" s="74"/>
      <c r="Q28" s="40"/>
      <c r="R28" s="74"/>
      <c r="S28" s="40"/>
      <c r="T28" s="74"/>
      <c r="U28" s="40"/>
    </row>
    <row r="29" spans="1:21" s="1" customFormat="1" x14ac:dyDescent="0.3">
      <c r="A29" s="8"/>
      <c r="B29" s="7"/>
      <c r="C29" s="7"/>
      <c r="D29" s="6"/>
      <c r="E29" s="69"/>
      <c r="F29" s="59"/>
      <c r="H29" s="64"/>
      <c r="I29" s="74"/>
      <c r="J29" s="40"/>
      <c r="K29" s="75"/>
      <c r="L29" s="64"/>
      <c r="M29" s="75"/>
      <c r="N29" s="64"/>
      <c r="O29" s="3"/>
      <c r="P29" s="74"/>
      <c r="Q29" s="40"/>
      <c r="R29" s="74"/>
      <c r="S29" s="40"/>
      <c r="T29" s="74"/>
      <c r="U29" s="40"/>
    </row>
    <row r="30" spans="1:21" s="1" customFormat="1" x14ac:dyDescent="0.3">
      <c r="A30" s="9"/>
      <c r="B30" s="7"/>
      <c r="C30" s="7"/>
      <c r="D30" s="6"/>
      <c r="E30" s="38"/>
      <c r="F30" s="39"/>
      <c r="G30" s="75"/>
      <c r="H30" s="40"/>
      <c r="I30" s="71"/>
      <c r="J30" s="11"/>
      <c r="K30" s="74"/>
      <c r="L30" s="40"/>
      <c r="M30" s="74"/>
      <c r="N30" s="40"/>
      <c r="O30" s="3"/>
      <c r="P30" s="71"/>
      <c r="Q30" s="11"/>
      <c r="R30" s="71"/>
      <c r="S30" s="11"/>
      <c r="T30" s="71"/>
      <c r="U30" s="11"/>
    </row>
    <row r="31" spans="1:21" s="1" customFormat="1" ht="14.15" x14ac:dyDescent="0.3">
      <c r="A31" s="4"/>
      <c r="B31" s="7"/>
      <c r="C31" s="7"/>
      <c r="D31" s="6"/>
      <c r="E31" s="70"/>
      <c r="F31" s="60"/>
      <c r="G31" s="76"/>
      <c r="H31" s="65"/>
      <c r="I31" s="71"/>
      <c r="J31" s="11"/>
      <c r="K31" s="76"/>
      <c r="L31" s="65"/>
      <c r="M31" s="80"/>
      <c r="N31" s="67"/>
      <c r="O31" s="2"/>
      <c r="P31" s="71"/>
      <c r="Q31" s="11"/>
      <c r="R31" s="71"/>
      <c r="S31" s="11"/>
      <c r="T31" s="71"/>
      <c r="U31" s="11"/>
    </row>
    <row r="32" spans="1:21" s="1" customFormat="1" x14ac:dyDescent="0.3">
      <c r="A32"/>
      <c r="B32" s="46"/>
      <c r="C32" s="46"/>
      <c r="D32" s="13"/>
      <c r="E32" s="71"/>
      <c r="F32" s="11"/>
      <c r="G32" s="74"/>
      <c r="H32" s="40"/>
      <c r="I32" s="71"/>
      <c r="J32" s="11"/>
      <c r="K32" s="74"/>
      <c r="L32" s="40"/>
      <c r="M32" s="80"/>
      <c r="N32" s="67"/>
      <c r="O32" s="2"/>
      <c r="P32" s="71"/>
      <c r="Q32" s="11"/>
      <c r="R32" s="71"/>
      <c r="S32" s="11"/>
      <c r="T32" s="71"/>
      <c r="U32" s="11"/>
    </row>
    <row r="33" spans="1:21" s="1" customFormat="1" x14ac:dyDescent="0.3">
      <c r="A33"/>
      <c r="B33" s="40"/>
      <c r="C33" s="40"/>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71"/>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row r="36" spans="1:21" s="1" customFormat="1" x14ac:dyDescent="0.3">
      <c r="A36"/>
      <c r="B36" s="40"/>
      <c r="C36" s="40"/>
      <c r="E36" s="71"/>
      <c r="F36" s="11"/>
      <c r="G36" s="74"/>
      <c r="H36" s="40"/>
      <c r="I36" s="71"/>
      <c r="J36" s="11"/>
      <c r="K36" s="74"/>
      <c r="L36" s="40"/>
      <c r="M36" s="80"/>
      <c r="N36" s="67"/>
      <c r="O36" s="2"/>
      <c r="P36" s="165" t="s">
        <v>19</v>
      </c>
      <c r="Q36" s="11"/>
      <c r="R36" s="71"/>
      <c r="S36" s="11"/>
      <c r="T36" s="71"/>
      <c r="U36" s="11"/>
    </row>
    <row r="37" spans="1:21" s="1" customFormat="1" x14ac:dyDescent="0.3">
      <c r="A37"/>
      <c r="B37" s="40"/>
      <c r="C37" s="40"/>
      <c r="E37" s="71"/>
      <c r="F37" s="11"/>
      <c r="G37" s="74"/>
      <c r="H37" s="40"/>
      <c r="I37" s="71"/>
      <c r="J37" s="11"/>
      <c r="K37" s="74"/>
      <c r="L37" s="40"/>
      <c r="M37" s="80"/>
      <c r="N37" s="67"/>
      <c r="O37" s="2"/>
      <c r="P37" s="71"/>
      <c r="Q37" s="11"/>
      <c r="R37" s="71"/>
      <c r="S37" s="11"/>
      <c r="T37" s="71"/>
      <c r="U37" s="11"/>
    </row>
  </sheetData>
  <sortState xmlns:xlrd2="http://schemas.microsoft.com/office/spreadsheetml/2017/richdata2" ref="A6:U16">
    <sortCondition descending="1" ref="E6:E16"/>
  </sortState>
  <mergeCells count="9">
    <mergeCell ref="A1:U1"/>
    <mergeCell ref="E2:F2"/>
    <mergeCell ref="G2:H2"/>
    <mergeCell ref="I2:J2"/>
    <mergeCell ref="K2:L2"/>
    <mergeCell ref="M2:N2"/>
    <mergeCell ref="P2:Q2"/>
    <mergeCell ref="R2:S2"/>
    <mergeCell ref="T2:U2"/>
  </mergeCells>
  <conditionalFormatting sqref="A6:D16">
    <cfRule type="expression" dxfId="200" priority="1">
      <formula>MOD(ROW(),2)=0</formula>
    </cfRule>
  </conditionalFormatting>
  <conditionalFormatting sqref="E6:E16">
    <cfRule type="top10" dxfId="199" priority="5" percent="1" rank="25"/>
    <cfRule type="aboveAverage" dxfId="198" priority="6" stopIfTrue="1"/>
  </conditionalFormatting>
  <conditionalFormatting sqref="E6:U16">
    <cfRule type="expression" dxfId="197" priority="22">
      <formula>MOD(ROW(),2)=0</formula>
    </cfRule>
  </conditionalFormatting>
  <conditionalFormatting sqref="F6:F16 H6:H16 J6:J16 L6:L16 N6:N16 Q6:Q16 S6:S16 U6:U16">
    <cfRule type="containsText" priority="2" stopIfTrue="1" operator="containsText" text="AA">
      <formula>NOT(ISERROR(SEARCH("AA",F6)))</formula>
    </cfRule>
    <cfRule type="containsText" dxfId="196" priority="3" stopIfTrue="1" operator="containsText" text="A">
      <formula>NOT(ISERROR(SEARCH("A",F6)))</formula>
    </cfRule>
  </conditionalFormatting>
  <conditionalFormatting sqref="G6:G16">
    <cfRule type="top10" dxfId="195" priority="7" percent="1" rank="25"/>
    <cfRule type="aboveAverage" dxfId="194" priority="8" stopIfTrue="1"/>
  </conditionalFormatting>
  <conditionalFormatting sqref="I6:I16">
    <cfRule type="top10" dxfId="193" priority="9" percent="1" rank="25"/>
    <cfRule type="aboveAverage" dxfId="192" priority="10" stopIfTrue="1"/>
  </conditionalFormatting>
  <conditionalFormatting sqref="K6:K16">
    <cfRule type="top10" dxfId="191" priority="11" percent="1" rank="25"/>
    <cfRule type="aboveAverage" dxfId="190" priority="12" stopIfTrue="1"/>
  </conditionalFormatting>
  <conditionalFormatting sqref="M6:M16">
    <cfRule type="top10" dxfId="189" priority="13" percent="1" rank="25"/>
    <cfRule type="aboveAverage" dxfId="188" priority="14" stopIfTrue="1"/>
  </conditionalFormatting>
  <conditionalFormatting sqref="O6:O16">
    <cfRule type="top10" dxfId="187" priority="4" stopIfTrue="1" percent="1" rank="25"/>
    <cfRule type="aboveAverage" dxfId="186" priority="15" stopIfTrue="1"/>
  </conditionalFormatting>
  <conditionalFormatting sqref="P6:P16">
    <cfRule type="top10" dxfId="185" priority="16" stopIfTrue="1" percent="1" rank="25"/>
    <cfRule type="aboveAverage" dxfId="184" priority="17" stopIfTrue="1"/>
  </conditionalFormatting>
  <conditionalFormatting sqref="R6:R16">
    <cfRule type="top10" dxfId="183" priority="18" stopIfTrue="1" percent="1" rank="25"/>
    <cfRule type="aboveAverage" dxfId="182" priority="19" stopIfTrue="1"/>
  </conditionalFormatting>
  <conditionalFormatting sqref="T6:T16">
    <cfRule type="top10" dxfId="181" priority="20" stopIfTrue="1" percent="1" rank="25"/>
    <cfRule type="aboveAverage" dxfId="180" priority="21" stopIfTrue="1"/>
  </conditionalFormatting>
  <pageMargins left="0.5" right="0.5" top="0.5" bottom="0.5" header="0.3" footer="0.3"/>
  <pageSetup paperSize="5" scale="89"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F86F9-9123-4018-88FD-36E032C5EFEB}">
  <sheetPr>
    <tabColor theme="6" tint="0.59999389629810485"/>
  </sheetPr>
  <dimension ref="A1:U36"/>
  <sheetViews>
    <sheetView zoomScaleNormal="100" workbookViewId="0">
      <pane ySplit="2" topLeftCell="A3" activePane="bottomLeft" state="frozen"/>
      <selection activeCell="P2" sqref="P1:U1048576"/>
      <selection pane="bottomLeft" activeCell="G6" sqref="G6:G16"/>
    </sheetView>
  </sheetViews>
  <sheetFormatPr defaultRowHeight="12.45" x14ac:dyDescent="0.3"/>
  <cols>
    <col min="1" max="1" width="30.61328125" customWidth="1"/>
    <col min="2" max="3" width="17.23046875" style="40" customWidth="1"/>
    <col min="4" max="4" width="9.84375" style="1" customWidth="1"/>
    <col min="5" max="5" width="7.5351562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hidden="1" customWidth="1"/>
    <col min="12" max="12" width="5.07421875" style="40" hidden="1" customWidth="1"/>
    <col min="13" max="13" width="5.07421875" style="80" hidden="1" customWidth="1"/>
    <col min="14" max="14" width="5.07421875" style="67" hidden="1" customWidth="1"/>
    <col min="15" max="15" width="9.61328125" style="2" hidden="1"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367</v>
      </c>
      <c r="B1" s="292"/>
      <c r="C1" s="292"/>
      <c r="D1" s="292"/>
      <c r="E1" s="292"/>
      <c r="F1" s="292"/>
      <c r="G1" s="292"/>
      <c r="H1" s="292"/>
      <c r="I1" s="292"/>
      <c r="J1" s="292"/>
      <c r="K1" s="292"/>
      <c r="L1" s="292"/>
      <c r="M1" s="292"/>
      <c r="N1" s="292"/>
      <c r="O1" s="292"/>
      <c r="P1" s="292"/>
      <c r="Q1" s="292"/>
      <c r="R1" s="292"/>
      <c r="S1" s="292"/>
      <c r="T1" s="292"/>
      <c r="U1" s="292"/>
    </row>
    <row r="2" spans="1:21" ht="51.55" customHeight="1" thickBot="1" x14ac:dyDescent="0.35">
      <c r="A2" s="24" t="s">
        <v>95</v>
      </c>
      <c r="B2" s="133" t="s">
        <v>93</v>
      </c>
      <c r="C2" s="161" t="s">
        <v>94</v>
      </c>
      <c r="D2" s="23"/>
      <c r="E2" s="298" t="s">
        <v>42</v>
      </c>
      <c r="F2" s="299"/>
      <c r="G2" s="300" t="s">
        <v>43</v>
      </c>
      <c r="H2" s="300"/>
      <c r="I2" s="293" t="s">
        <v>66</v>
      </c>
      <c r="J2" s="305"/>
      <c r="K2" s="300" t="s">
        <v>44</v>
      </c>
      <c r="L2" s="299"/>
      <c r="M2" s="300" t="s">
        <v>45</v>
      </c>
      <c r="N2" s="300"/>
      <c r="O2" s="197" t="s">
        <v>61</v>
      </c>
      <c r="P2" s="295" t="s">
        <v>46</v>
      </c>
      <c r="Q2" s="296"/>
      <c r="R2" s="297" t="s">
        <v>47</v>
      </c>
      <c r="S2" s="297"/>
      <c r="T2" s="295" t="s">
        <v>48</v>
      </c>
      <c r="U2" s="297"/>
    </row>
    <row r="3" spans="1:21" ht="12.25" hidden="1" customHeight="1" x14ac:dyDescent="0.3">
      <c r="A3" s="223"/>
      <c r="B3" s="224"/>
      <c r="C3" s="34"/>
      <c r="D3" s="225"/>
      <c r="E3" s="226" t="s">
        <v>219</v>
      </c>
      <c r="F3" s="227"/>
      <c r="G3" s="228" t="s">
        <v>230</v>
      </c>
      <c r="H3" s="228"/>
      <c r="I3" s="226" t="s">
        <v>223</v>
      </c>
      <c r="J3" s="228"/>
      <c r="K3" s="228" t="s">
        <v>231</v>
      </c>
      <c r="L3" s="227"/>
      <c r="M3" s="228" t="s">
        <v>232</v>
      </c>
      <c r="N3" s="228"/>
      <c r="O3" s="237" t="s">
        <v>226</v>
      </c>
      <c r="P3" s="229" t="s">
        <v>227</v>
      </c>
      <c r="Q3" s="230"/>
      <c r="R3" s="231" t="s">
        <v>228</v>
      </c>
      <c r="S3" s="231"/>
      <c r="T3" s="229" t="s">
        <v>229</v>
      </c>
      <c r="U3" s="231"/>
    </row>
    <row r="4" spans="1:21" ht="12.25" hidden="1" customHeight="1" x14ac:dyDescent="0.3">
      <c r="A4" s="223"/>
      <c r="B4" s="224"/>
      <c r="C4" s="34"/>
      <c r="D4" s="225"/>
      <c r="E4" s="226" t="s">
        <v>194</v>
      </c>
      <c r="F4" s="227"/>
      <c r="G4" s="226" t="s">
        <v>194</v>
      </c>
      <c r="H4" s="228"/>
      <c r="I4" s="226" t="s">
        <v>194</v>
      </c>
      <c r="J4" s="228"/>
      <c r="K4" s="228" t="s">
        <v>194</v>
      </c>
      <c r="L4" s="227"/>
      <c r="M4" s="226" t="s">
        <v>194</v>
      </c>
      <c r="N4" s="228"/>
      <c r="O4" s="226" t="s">
        <v>194</v>
      </c>
      <c r="P4" s="226" t="s">
        <v>100</v>
      </c>
      <c r="Q4" s="230"/>
      <c r="R4" s="226" t="s">
        <v>100</v>
      </c>
      <c r="S4" s="231"/>
      <c r="T4" s="226" t="s">
        <v>100</v>
      </c>
      <c r="U4" s="231"/>
    </row>
    <row r="5" spans="1:21" ht="12.25" hidden="1" customHeight="1" x14ac:dyDescent="0.3">
      <c r="A5" s="223"/>
      <c r="B5" s="224"/>
      <c r="C5" s="34"/>
      <c r="D5" s="225"/>
      <c r="E5" s="226" t="s">
        <v>221</v>
      </c>
      <c r="F5" s="227"/>
      <c r="G5" s="226" t="s">
        <v>221</v>
      </c>
      <c r="H5" s="228"/>
      <c r="I5" s="226" t="s">
        <v>221</v>
      </c>
      <c r="J5" s="228"/>
      <c r="K5" s="228" t="s">
        <v>221</v>
      </c>
      <c r="L5" s="227"/>
      <c r="M5" s="226" t="s">
        <v>221</v>
      </c>
      <c r="N5" s="228"/>
      <c r="O5" s="238" t="s">
        <v>221</v>
      </c>
      <c r="P5" s="226" t="s">
        <v>221</v>
      </c>
      <c r="Q5" s="230"/>
      <c r="R5" s="226" t="s">
        <v>221</v>
      </c>
      <c r="S5" s="231"/>
      <c r="T5" s="226" t="s">
        <v>221</v>
      </c>
      <c r="U5" s="231"/>
    </row>
    <row r="6" spans="1:21" ht="12.9" thickTop="1" x14ac:dyDescent="0.3">
      <c r="A6" s="100" t="str">
        <f t="shared" ref="A6:A16" si="0">VLOOKUP(D6,VL_2020,2,FALSE)</f>
        <v>Great Heart HT-7335TRE</v>
      </c>
      <c r="B6" s="140" t="str">
        <f t="shared" ref="B6:B16" si="1">VLOOKUP(D6,VL_2020,3,FALSE)</f>
        <v>TRE</v>
      </c>
      <c r="C6" s="140" t="str">
        <f t="shared" ref="C6:C16" si="2">VLOOKUP(D6,VL_2020,4,FALSE)</f>
        <v>TRE</v>
      </c>
      <c r="D6" s="272" t="s">
        <v>188</v>
      </c>
      <c r="E6" s="178" cm="1">
        <f t="array" ref="E6">_xlfn.XLOOKUP(1,(LSM!$A$2:$A$370=E$4)*(LSM!$T$2:$T$370=E$5)*(LSM!$B$2:$B$370=$D6),LSM!$C$2:$C$370,"")</f>
        <v>268.33</v>
      </c>
      <c r="F6" s="175" t="str" cm="1">
        <f t="array" ref="F6">_xlfn.XLOOKUP(1,(LSM!$A$2:$A$370=E$4)*(LSM!$T$2:$T$370=E$5)*(LSM!$B$2:$B$370=$D6),LSM!$D$2:$D$370,"")</f>
        <v>A</v>
      </c>
      <c r="G6" s="164" cm="1">
        <f t="array" ref="G6">_xlfn.XLOOKUP(1,(LSM!$A$2:$A$370=G$4)*(LSM!$T$2:$T$370=G$5)*(LSM!$B$2:$B$370=$D6),LSM!$E$2:$E$370,"")</f>
        <v>13.7667</v>
      </c>
      <c r="H6" s="61" t="str" cm="1">
        <f t="array" ref="H6">_xlfn.XLOOKUP(1,(LSM!$A$2:$A$370=G$4)*(LSM!$T$2:$T$370=G$5)*(LSM!$B$2:$B$370=$D6),LSM!$F$2:$F$370,"")</f>
        <v>A</v>
      </c>
      <c r="I6" s="178" cm="1">
        <f t="array" ref="I6">_xlfn.XLOOKUP(1,(LSM!$A$2:$A$370=I$4)*(LSM!$T$2:$T$370=I$5)*(LSM!$B$2:$B$370=$D6),LSM!$L$2:$L$370,"")</f>
        <v>60.4</v>
      </c>
      <c r="J6" s="61" t="str" cm="1">
        <f t="array" ref="J6">_xlfn.XLOOKUP(1,(LSM!$A$2:$A$370=I$4)*(LSM!$T$2:$T$370=I$5)*(LSM!$B$2:$B$370=$D6),LSM!$M$2:$M$370,"")</f>
        <v>A</v>
      </c>
      <c r="K6" s="198" cm="1">
        <f t="array" ref="K6">_xlfn.XLOOKUP(1,(LSM!$A$2:$A$370=K$4)*(LSM!$T$2:$T$370=K$5)*(LSM!$B$2:$B$370=$D6),LSM!$G$2:$G$370,"")</f>
        <v>0</v>
      </c>
      <c r="L6" s="175" cm="1">
        <f t="array" ref="L6">_xlfn.XLOOKUP(1,(LSM!$A$2:$A$370=K$4)*(LSM!$T$2:$T$370=K$5)*(LSM!$B$2:$B$370=$D6),LSM!$H$2:$H$370,"")</f>
        <v>0</v>
      </c>
      <c r="M6" s="174" cm="1">
        <f t="array" ref="M6">_xlfn.XLOOKUP(1,(LSM!$A$2:$A$370=M$4)*(LSM!$T$2:$T$370=M$5)*(LSM!$B$2:$B$370=$D6),LSM!$I$2:$I$370,"")</f>
        <v>0</v>
      </c>
      <c r="N6" s="61" cm="1">
        <f t="array" ref="N6">_xlfn.XLOOKUP(1,(LSM!$A$2:$A$370=M$4)*(LSM!$T$2:$T$370=M$5)*(LSM!$B$2:$B$370=$D6),LSM!$J$2:$J$370,"")</f>
        <v>0</v>
      </c>
      <c r="O6" s="277" cm="1">
        <f t="array" ref="O6">_xlfn.XLOOKUP(1,(LSM!$A$2:$A$370=O$4)*(LSM!$T$2:$T$370=O$5)*(LSM!$B$2:$B$370=$D6),LSM!$K$2:$K$370,"")</f>
        <v>0</v>
      </c>
      <c r="P6" s="162" cm="1">
        <f t="array" ref="P6">_xlfn.XLOOKUP(1,(LSM!$A$2:$A$370=P$4)*(LSM!$T$2:$T$370=P$5)*(LSM!$B$2:$B$370=$D6),LSM!$N$2:$N$370,"")</f>
        <v>0</v>
      </c>
      <c r="Q6" s="175" cm="1">
        <f t="array" ref="Q6">_xlfn.XLOOKUP(1,(LSM!$A$2:$A$370=P$4)*(LSM!$T$2:$T$370=P$5)*(LSM!$B$2:$B$370=$D6),LSM!$O$2:$O$370,"")</f>
        <v>0</v>
      </c>
      <c r="R6" s="162" cm="1">
        <f t="array" ref="R6">_xlfn.XLOOKUP(1,(LSM!$A$2:$A$370=R$4)*(LSM!$T$2:$T$370=R$5)*(LSM!$B$2:$B$370=$D6),LSM!$P$2:$P$370,"")</f>
        <v>0</v>
      </c>
      <c r="S6" s="61" cm="1">
        <f t="array" ref="S6">_xlfn.XLOOKUP(1,(LSM!$A$2:$A$370=R$4)*(LSM!$T$2:$T$370=R$5)*(LSM!$B$2:$B$370=$D6),LSM!$Q$2:$Q$370,"")</f>
        <v>0</v>
      </c>
      <c r="T6" s="162" cm="1">
        <f t="array" ref="T6">_xlfn.XLOOKUP(1,(LSM!$A$2:$A$370=T$4)*(LSM!$T$2:$T$370=T$5)*(LSM!$B$2:$B$370=$D6),LSM!$R$2:$R$370,"")</f>
        <v>0</v>
      </c>
      <c r="U6" s="61" cm="1">
        <f t="array" ref="U6">_xlfn.XLOOKUP(1,(LSM!$A$2:$A$370=T$4)*(LSM!$T$2:$T$370=T$5)*(LSM!$B$2:$B$370=$D6),LSM!$S$2:$S$370,"")</f>
        <v>0</v>
      </c>
    </row>
    <row r="7" spans="1:21" x14ac:dyDescent="0.3">
      <c r="A7" s="101" t="str">
        <f t="shared" si="0"/>
        <v>Great Heart HT-7210TRE</v>
      </c>
      <c r="B7" s="132" t="str">
        <f t="shared" si="1"/>
        <v>TRE</v>
      </c>
      <c r="C7" s="132" t="str">
        <f t="shared" si="2"/>
        <v>TRE</v>
      </c>
      <c r="D7" s="273" t="s">
        <v>187</v>
      </c>
      <c r="E7" s="178" cm="1">
        <f t="array" ref="E7">_xlfn.XLOOKUP(1,(LSM!$A$2:$A$370=E$4)*(LSM!$T$2:$T$370=E$5)*(LSM!$B$2:$B$370=$D7),LSM!$C$2:$C$370,"")</f>
        <v>266.45</v>
      </c>
      <c r="F7" s="177" t="str" cm="1">
        <f t="array" ref="F7">_xlfn.XLOOKUP(1,(LSM!$A$2:$A$370=E$4)*(LSM!$T$2:$T$370=E$5)*(LSM!$B$2:$B$370=$D7),LSM!$D$2:$D$370,"")</f>
        <v>A</v>
      </c>
      <c r="G7" s="164" cm="1">
        <f t="array" ref="G7">_xlfn.XLOOKUP(1,(LSM!$A$2:$A$370=G$4)*(LSM!$T$2:$T$370=G$5)*(LSM!$B$2:$B$370=$D7),LSM!$E$2:$E$370,"")</f>
        <v>12.933299999999999</v>
      </c>
      <c r="H7" s="56" t="str" cm="1">
        <f t="array" ref="H7">_xlfn.XLOOKUP(1,(LSM!$A$2:$A$370=G$4)*(LSM!$T$2:$T$370=G$5)*(LSM!$B$2:$B$370=$D7),LSM!$F$2:$F$370,"")</f>
        <v>B</v>
      </c>
      <c r="I7" s="178" cm="1">
        <f t="array" ref="I7">_xlfn.XLOOKUP(1,(LSM!$A$2:$A$370=I$4)*(LSM!$T$2:$T$370=I$5)*(LSM!$B$2:$B$370=$D7),LSM!$L$2:$L$370,"")</f>
        <v>59.3</v>
      </c>
      <c r="J7" s="56" t="str" cm="1">
        <f t="array" ref="J7">_xlfn.XLOOKUP(1,(LSM!$A$2:$A$370=I$4)*(LSM!$T$2:$T$370=I$5)*(LSM!$B$2:$B$370=$D7),LSM!$M$2:$M$370,"")</f>
        <v>BC</v>
      </c>
      <c r="K7" s="57" cm="1">
        <f t="array" ref="K7">_xlfn.XLOOKUP(1,(LSM!$A$2:$A$370=K$4)*(LSM!$T$2:$T$370=K$5)*(LSM!$B$2:$B$370=$D7),LSM!$G$2:$G$370,"")</f>
        <v>0</v>
      </c>
      <c r="L7" s="177" cm="1">
        <f t="array" ref="L7">_xlfn.XLOOKUP(1,(LSM!$A$2:$A$370=K$4)*(LSM!$T$2:$T$370=K$5)*(LSM!$B$2:$B$370=$D7),LSM!$H$2:$H$370,"")</f>
        <v>0</v>
      </c>
      <c r="M7" s="176" cm="1">
        <f t="array" ref="M7">_xlfn.XLOOKUP(1,(LSM!$A$2:$A$370=M$4)*(LSM!$T$2:$T$370=M$5)*(LSM!$B$2:$B$370=$D7),LSM!$I$2:$I$370,"")</f>
        <v>0</v>
      </c>
      <c r="N7" s="56" cm="1">
        <f t="array" ref="N7">_xlfn.XLOOKUP(1,(LSM!$A$2:$A$370=M$4)*(LSM!$T$2:$T$370=M$5)*(LSM!$B$2:$B$370=$D7),LSM!$J$2:$J$370,"")</f>
        <v>0</v>
      </c>
      <c r="O7" s="240" cm="1">
        <f t="array" ref="O7">_xlfn.XLOOKUP(1,(LSM!$A$2:$A$370=O$4)*(LSM!$T$2:$T$370=O$5)*(LSM!$B$2:$B$370=$D7),LSM!$K$2:$K$370,"")</f>
        <v>0</v>
      </c>
      <c r="P7" s="163" cm="1">
        <f t="array" ref="P7">_xlfn.XLOOKUP(1,(LSM!$A$2:$A$370=P$4)*(LSM!$T$2:$T$370=P$5)*(LSM!$B$2:$B$370=$D7),LSM!$N$2:$N$370,"")</f>
        <v>0</v>
      </c>
      <c r="Q7" s="177" cm="1">
        <f t="array" ref="Q7">_xlfn.XLOOKUP(1,(LSM!$A$2:$A$370=P$4)*(LSM!$T$2:$T$370=P$5)*(LSM!$B$2:$B$370=$D7),LSM!$O$2:$O$370,"")</f>
        <v>0</v>
      </c>
      <c r="R7" s="163" cm="1">
        <f t="array" ref="R7">_xlfn.XLOOKUP(1,(LSM!$A$2:$A$370=R$4)*(LSM!$T$2:$T$370=R$5)*(LSM!$B$2:$B$370=$D7),LSM!$P$2:$P$370,"")</f>
        <v>0</v>
      </c>
      <c r="S7" s="56" cm="1">
        <f t="array" ref="S7">_xlfn.XLOOKUP(1,(LSM!$A$2:$A$370=R$4)*(LSM!$T$2:$T$370=R$5)*(LSM!$B$2:$B$370=$D7),LSM!$Q$2:$Q$370,"")</f>
        <v>0</v>
      </c>
      <c r="T7" s="163" cm="1">
        <f t="array" ref="T7">_xlfn.XLOOKUP(1,(LSM!$A$2:$A$370=T$4)*(LSM!$T$2:$T$370=T$5)*(LSM!$B$2:$B$370=$D7),LSM!$R$2:$R$370,"")</f>
        <v>0</v>
      </c>
      <c r="U7" s="56" cm="1">
        <f t="array" ref="U7">_xlfn.XLOOKUP(1,(LSM!$A$2:$A$370=T$4)*(LSM!$T$2:$T$370=T$5)*(LSM!$B$2:$B$370=$D7),LSM!$S$2:$S$370,"")</f>
        <v>0</v>
      </c>
    </row>
    <row r="8" spans="1:21" x14ac:dyDescent="0.3">
      <c r="A8" s="31" t="str">
        <f t="shared" si="0"/>
        <v>Revere 110-T50</v>
      </c>
      <c r="B8" s="131" t="str">
        <f t="shared" si="1"/>
        <v>RR</v>
      </c>
      <c r="C8" s="131" t="str">
        <f t="shared" si="2"/>
        <v>TRE</v>
      </c>
      <c r="D8" s="273" t="s">
        <v>286</v>
      </c>
      <c r="E8" s="178" cm="1">
        <f t="array" ref="E8">_xlfn.XLOOKUP(1,(LSM!$A$2:$A$370=E$4)*(LSM!$T$2:$T$370=E$5)*(LSM!$B$2:$B$370=$D8),LSM!$C$2:$C$370,"")</f>
        <v>264.69</v>
      </c>
      <c r="F8" s="179" t="str" cm="1">
        <f t="array" ref="F8">_xlfn.XLOOKUP(1,(LSM!$A$2:$A$370=E$4)*(LSM!$T$2:$T$370=E$5)*(LSM!$B$2:$B$370=$D8),LSM!$D$2:$D$370,"")</f>
        <v>A</v>
      </c>
      <c r="G8" s="164" cm="1">
        <f t="array" ref="G8">_xlfn.XLOOKUP(1,(LSM!$A$2:$A$370=G$4)*(LSM!$T$2:$T$370=G$5)*(LSM!$B$2:$B$370=$D8),LSM!$E$2:$E$370,"")</f>
        <v>12.7667</v>
      </c>
      <c r="H8" s="167" t="str" cm="1">
        <f t="array" ref="H8">_xlfn.XLOOKUP(1,(LSM!$A$2:$A$370=G$4)*(LSM!$T$2:$T$370=G$5)*(LSM!$B$2:$B$370=$D8),LSM!$F$2:$F$370,"")</f>
        <v>B</v>
      </c>
      <c r="I8" s="178" cm="1">
        <f t="array" ref="I8">_xlfn.XLOOKUP(1,(LSM!$A$2:$A$370=I$4)*(LSM!$T$2:$T$370=I$5)*(LSM!$B$2:$B$370=$D8),LSM!$L$2:$L$370,"")</f>
        <v>59.533299999999997</v>
      </c>
      <c r="J8" s="167" t="str" cm="1">
        <f t="array" ref="J8">_xlfn.XLOOKUP(1,(LSM!$A$2:$A$370=I$4)*(LSM!$T$2:$T$370=I$5)*(LSM!$B$2:$B$370=$D8),LSM!$M$2:$M$370,"")</f>
        <v>AB</v>
      </c>
      <c r="K8" s="102" cm="1">
        <f t="array" ref="K8">_xlfn.XLOOKUP(1,(LSM!$A$2:$A$370=K$4)*(LSM!$T$2:$T$370=K$5)*(LSM!$B$2:$B$370=$D8),LSM!$G$2:$G$370,"")</f>
        <v>0</v>
      </c>
      <c r="L8" s="179" cm="1">
        <f t="array" ref="L8">_xlfn.XLOOKUP(1,(LSM!$A$2:$A$370=K$4)*(LSM!$T$2:$T$370=K$5)*(LSM!$B$2:$B$370=$D8),LSM!$H$2:$H$370,"")</f>
        <v>0</v>
      </c>
      <c r="M8" s="178" cm="1">
        <f t="array" ref="M8">_xlfn.XLOOKUP(1,(LSM!$A$2:$A$370=M$4)*(LSM!$T$2:$T$370=M$5)*(LSM!$B$2:$B$370=$D8),LSM!$I$2:$I$370,"")</f>
        <v>0</v>
      </c>
      <c r="N8" s="167" cm="1">
        <f t="array" ref="N8">_xlfn.XLOOKUP(1,(LSM!$A$2:$A$370=M$4)*(LSM!$T$2:$T$370=M$5)*(LSM!$B$2:$B$370=$D8),LSM!$J$2:$J$370,"")</f>
        <v>0</v>
      </c>
      <c r="O8" s="239" cm="1">
        <f t="array" ref="O8">_xlfn.XLOOKUP(1,(LSM!$A$2:$A$370=O$4)*(LSM!$T$2:$T$370=O$5)*(LSM!$B$2:$B$370=$D8),LSM!$K$2:$K$370,"")</f>
        <v>0</v>
      </c>
      <c r="P8" s="164" cm="1">
        <f t="array" ref="P8">_xlfn.XLOOKUP(1,(LSM!$A$2:$A$370=P$4)*(LSM!$T$2:$T$370=P$5)*(LSM!$B$2:$B$370=$D8),LSM!$N$2:$N$370,"")</f>
        <v>0</v>
      </c>
      <c r="Q8" s="179" cm="1">
        <f t="array" ref="Q8">_xlfn.XLOOKUP(1,(LSM!$A$2:$A$370=P$4)*(LSM!$T$2:$T$370=P$5)*(LSM!$B$2:$B$370=$D8),LSM!$O$2:$O$370,"")</f>
        <v>0</v>
      </c>
      <c r="R8" s="164" cm="1">
        <f t="array" ref="R8">_xlfn.XLOOKUP(1,(LSM!$A$2:$A$370=R$4)*(LSM!$T$2:$T$370=R$5)*(LSM!$B$2:$B$370=$D8),LSM!$P$2:$P$370,"")</f>
        <v>0</v>
      </c>
      <c r="S8" s="167" cm="1">
        <f t="array" ref="S8">_xlfn.XLOOKUP(1,(LSM!$A$2:$A$370=R$4)*(LSM!$T$2:$T$370=R$5)*(LSM!$B$2:$B$370=$D8),LSM!$Q$2:$Q$370,"")</f>
        <v>0</v>
      </c>
      <c r="T8" s="164" cm="1">
        <f t="array" ref="T8">_xlfn.XLOOKUP(1,(LSM!$A$2:$A$370=T$4)*(LSM!$T$2:$T$370=T$5)*(LSM!$B$2:$B$370=$D8),LSM!$R$2:$R$370,"")</f>
        <v>0</v>
      </c>
      <c r="U8" s="167" cm="1">
        <f t="array" ref="U8">_xlfn.XLOOKUP(1,(LSM!$A$2:$A$370=T$4)*(LSM!$T$2:$T$370=T$5)*(LSM!$B$2:$B$370=$D8),LSM!$S$2:$S$370,"")</f>
        <v>0</v>
      </c>
    </row>
    <row r="9" spans="1:21" x14ac:dyDescent="0.3">
      <c r="A9" s="31" t="str">
        <f t="shared" si="0"/>
        <v>Innvictis A1254T</v>
      </c>
      <c r="B9" s="131" t="str">
        <f t="shared" si="1"/>
        <v>RR</v>
      </c>
      <c r="C9" s="131" t="str">
        <f t="shared" si="2"/>
        <v>TRE</v>
      </c>
      <c r="D9" s="273" t="s">
        <v>189</v>
      </c>
      <c r="E9" s="178" cm="1">
        <f t="array" ref="E9">_xlfn.XLOOKUP(1,(LSM!$A$2:$A$370=E$4)*(LSM!$T$2:$T$370=E$5)*(LSM!$B$2:$B$370=$D9),LSM!$C$2:$C$370,"")</f>
        <v>263.93</v>
      </c>
      <c r="F9" s="179" t="str" cm="1">
        <f t="array" ref="F9">_xlfn.XLOOKUP(1,(LSM!$A$2:$A$370=E$4)*(LSM!$T$2:$T$370=E$5)*(LSM!$B$2:$B$370=$D9),LSM!$D$2:$D$370,"")</f>
        <v>A</v>
      </c>
      <c r="G9" s="164" cm="1">
        <f t="array" ref="G9">_xlfn.XLOOKUP(1,(LSM!$A$2:$A$370=G$4)*(LSM!$T$2:$T$370=G$5)*(LSM!$B$2:$B$370=$D9),LSM!$E$2:$E$370,"")</f>
        <v>13.2</v>
      </c>
      <c r="H9" s="167" t="str" cm="1">
        <f t="array" ref="H9">_xlfn.XLOOKUP(1,(LSM!$A$2:$A$370=G$4)*(LSM!$T$2:$T$370=G$5)*(LSM!$B$2:$B$370=$D9),LSM!$F$2:$F$370,"")</f>
        <v>AB</v>
      </c>
      <c r="I9" s="178" cm="1">
        <f t="array" ref="I9">_xlfn.XLOOKUP(1,(LSM!$A$2:$A$370=I$4)*(LSM!$T$2:$T$370=I$5)*(LSM!$B$2:$B$370=$D9),LSM!$L$2:$L$370,"")</f>
        <v>59.133299999999998</v>
      </c>
      <c r="J9" s="167" t="str" cm="1">
        <f t="array" ref="J9">_xlfn.XLOOKUP(1,(LSM!$A$2:$A$370=I$4)*(LSM!$T$2:$T$370=I$5)*(LSM!$B$2:$B$370=$D9),LSM!$M$2:$M$370,"")</f>
        <v>B-D</v>
      </c>
      <c r="K9" s="102" cm="1">
        <f t="array" ref="K9">_xlfn.XLOOKUP(1,(LSM!$A$2:$A$370=K$4)*(LSM!$T$2:$T$370=K$5)*(LSM!$B$2:$B$370=$D9),LSM!$G$2:$G$370,"")</f>
        <v>0</v>
      </c>
      <c r="L9" s="179" cm="1">
        <f t="array" ref="L9">_xlfn.XLOOKUP(1,(LSM!$A$2:$A$370=K$4)*(LSM!$T$2:$T$370=K$5)*(LSM!$B$2:$B$370=$D9),LSM!$H$2:$H$370,"")</f>
        <v>0</v>
      </c>
      <c r="M9" s="178" cm="1">
        <f t="array" ref="M9">_xlfn.XLOOKUP(1,(LSM!$A$2:$A$370=M$4)*(LSM!$T$2:$T$370=M$5)*(LSM!$B$2:$B$370=$D9),LSM!$I$2:$I$370,"")</f>
        <v>0</v>
      </c>
      <c r="N9" s="167" cm="1">
        <f t="array" ref="N9">_xlfn.XLOOKUP(1,(LSM!$A$2:$A$370=M$4)*(LSM!$T$2:$T$370=M$5)*(LSM!$B$2:$B$370=$D9),LSM!$J$2:$J$370,"")</f>
        <v>0</v>
      </c>
      <c r="O9" s="239" cm="1">
        <f t="array" ref="O9">_xlfn.XLOOKUP(1,(LSM!$A$2:$A$370=O$4)*(LSM!$T$2:$T$370=O$5)*(LSM!$B$2:$B$370=$D9),LSM!$K$2:$K$370,"")</f>
        <v>0</v>
      </c>
      <c r="P9" s="164" cm="1">
        <f t="array" ref="P9">_xlfn.XLOOKUP(1,(LSM!$A$2:$A$370=P$4)*(LSM!$T$2:$T$370=P$5)*(LSM!$B$2:$B$370=$D9),LSM!$N$2:$N$370,"")</f>
        <v>0</v>
      </c>
      <c r="Q9" s="179" cm="1">
        <f t="array" ref="Q9">_xlfn.XLOOKUP(1,(LSM!$A$2:$A$370=P$4)*(LSM!$T$2:$T$370=P$5)*(LSM!$B$2:$B$370=$D9),LSM!$O$2:$O$370,"")</f>
        <v>0</v>
      </c>
      <c r="R9" s="164" cm="1">
        <f t="array" ref="R9">_xlfn.XLOOKUP(1,(LSM!$A$2:$A$370=R$4)*(LSM!$T$2:$T$370=R$5)*(LSM!$B$2:$B$370=$D9),LSM!$P$2:$P$370,"")</f>
        <v>0</v>
      </c>
      <c r="S9" s="167" cm="1">
        <f t="array" ref="S9">_xlfn.XLOOKUP(1,(LSM!$A$2:$A$370=R$4)*(LSM!$T$2:$T$370=R$5)*(LSM!$B$2:$B$370=$D9),LSM!$Q$2:$Q$370,"")</f>
        <v>0</v>
      </c>
      <c r="T9" s="164" cm="1">
        <f t="array" ref="T9">_xlfn.XLOOKUP(1,(LSM!$A$2:$A$370=T$4)*(LSM!$T$2:$T$370=T$5)*(LSM!$B$2:$B$370=$D9),LSM!$R$2:$R$370,"")</f>
        <v>0</v>
      </c>
      <c r="U9" s="167" cm="1">
        <f t="array" ref="U9">_xlfn.XLOOKUP(1,(LSM!$A$2:$A$370=T$4)*(LSM!$T$2:$T$370=T$5)*(LSM!$B$2:$B$370=$D9),LSM!$S$2:$S$370,"")</f>
        <v>0</v>
      </c>
    </row>
    <row r="10" spans="1:21" x14ac:dyDescent="0.3">
      <c r="A10" s="31" t="str">
        <f t="shared" si="0"/>
        <v>Pioneer P10705PWE</v>
      </c>
      <c r="B10" s="131" t="str">
        <f t="shared" si="1"/>
        <v>RR, LL, ENL, FOP</v>
      </c>
      <c r="C10" s="131" t="str">
        <f t="shared" si="2"/>
        <v>VT2P, HX1</v>
      </c>
      <c r="D10" s="273" t="s">
        <v>285</v>
      </c>
      <c r="E10" s="178" cm="1">
        <f t="array" ref="E10">_xlfn.XLOOKUP(1,(LSM!$A$2:$A$370=E$4)*(LSM!$T$2:$T$370=E$5)*(LSM!$B$2:$B$370=$D10),LSM!$C$2:$C$370,"")</f>
        <v>257.64</v>
      </c>
      <c r="F10" s="179" t="str" cm="1">
        <f t="array" ref="F10">_xlfn.XLOOKUP(1,(LSM!$A$2:$A$370=E$4)*(LSM!$T$2:$T$370=E$5)*(LSM!$B$2:$B$370=$D10),LSM!$D$2:$D$370,"")</f>
        <v>A</v>
      </c>
      <c r="G10" s="164" cm="1">
        <f t="array" ref="G10">_xlfn.XLOOKUP(1,(LSM!$A$2:$A$370=G$4)*(LSM!$T$2:$T$370=G$5)*(LSM!$B$2:$B$370=$D10),LSM!$E$2:$E$370,"")</f>
        <v>11.933299999999999</v>
      </c>
      <c r="H10" s="167" t="str" cm="1">
        <f t="array" ref="H10">_xlfn.XLOOKUP(1,(LSM!$A$2:$A$370=G$4)*(LSM!$T$2:$T$370=G$5)*(LSM!$B$2:$B$370=$D10),LSM!$F$2:$F$370,"")</f>
        <v>E</v>
      </c>
      <c r="I10" s="178" cm="1">
        <f t="array" ref="I10">_xlfn.XLOOKUP(1,(LSM!$A$2:$A$370=I$4)*(LSM!$T$2:$T$370=I$5)*(LSM!$B$2:$B$370=$D10),LSM!$L$2:$L$370,"")</f>
        <v>57.133299999999998</v>
      </c>
      <c r="J10" s="167" t="str" cm="1">
        <f t="array" ref="J10">_xlfn.XLOOKUP(1,(LSM!$A$2:$A$370=I$4)*(LSM!$T$2:$T$370=I$5)*(LSM!$B$2:$B$370=$D10),LSM!$M$2:$M$370,"")</f>
        <v>F</v>
      </c>
      <c r="K10" s="102" cm="1">
        <f t="array" ref="K10">_xlfn.XLOOKUP(1,(LSM!$A$2:$A$370=K$4)*(LSM!$T$2:$T$370=K$5)*(LSM!$B$2:$B$370=$D10),LSM!$G$2:$G$370,"")</f>
        <v>0</v>
      </c>
      <c r="L10" s="179" cm="1">
        <f t="array" ref="L10">_xlfn.XLOOKUP(1,(LSM!$A$2:$A$370=K$4)*(LSM!$T$2:$T$370=K$5)*(LSM!$B$2:$B$370=$D10),LSM!$H$2:$H$370,"")</f>
        <v>0</v>
      </c>
      <c r="M10" s="178" cm="1">
        <f t="array" ref="M10">_xlfn.XLOOKUP(1,(LSM!$A$2:$A$370=M$4)*(LSM!$T$2:$T$370=M$5)*(LSM!$B$2:$B$370=$D10),LSM!$I$2:$I$370,"")</f>
        <v>0</v>
      </c>
      <c r="N10" s="167" cm="1">
        <f t="array" ref="N10">_xlfn.XLOOKUP(1,(LSM!$A$2:$A$370=M$4)*(LSM!$T$2:$T$370=M$5)*(LSM!$B$2:$B$370=$D10),LSM!$J$2:$J$370,"")</f>
        <v>0</v>
      </c>
      <c r="O10" s="239" cm="1">
        <f t="array" ref="O10">_xlfn.XLOOKUP(1,(LSM!$A$2:$A$370=O$4)*(LSM!$T$2:$T$370=O$5)*(LSM!$B$2:$B$370=$D10),LSM!$K$2:$K$370,"")</f>
        <v>0</v>
      </c>
      <c r="P10" s="164" cm="1">
        <f t="array" ref="P10">_xlfn.XLOOKUP(1,(LSM!$A$2:$A$370=P$4)*(LSM!$T$2:$T$370=P$5)*(LSM!$B$2:$B$370=$D10),LSM!$N$2:$N$370,"")</f>
        <v>0</v>
      </c>
      <c r="Q10" s="179" cm="1">
        <f t="array" ref="Q10">_xlfn.XLOOKUP(1,(LSM!$A$2:$A$370=P$4)*(LSM!$T$2:$T$370=P$5)*(LSM!$B$2:$B$370=$D10),LSM!$O$2:$O$370,"")</f>
        <v>0</v>
      </c>
      <c r="R10" s="164" cm="1">
        <f t="array" ref="R10">_xlfn.XLOOKUP(1,(LSM!$A$2:$A$370=R$4)*(LSM!$T$2:$T$370=R$5)*(LSM!$B$2:$B$370=$D10),LSM!$P$2:$P$370,"")</f>
        <v>0</v>
      </c>
      <c r="S10" s="167" cm="1">
        <f t="array" ref="S10">_xlfn.XLOOKUP(1,(LSM!$A$2:$A$370=R$4)*(LSM!$T$2:$T$370=R$5)*(LSM!$B$2:$B$370=$D10),LSM!$Q$2:$Q$370,"")</f>
        <v>0</v>
      </c>
      <c r="T10" s="164" cm="1">
        <f t="array" ref="T10">_xlfn.XLOOKUP(1,(LSM!$A$2:$A$370=T$4)*(LSM!$T$2:$T$370=T$5)*(LSM!$B$2:$B$370=$D10),LSM!$R$2:$R$370,"")</f>
        <v>0</v>
      </c>
      <c r="U10" s="167" cm="1">
        <f t="array" ref="U10">_xlfn.XLOOKUP(1,(LSM!$A$2:$A$370=T$4)*(LSM!$T$2:$T$370=T$5)*(LSM!$B$2:$B$370=$D10),LSM!$S$2:$S$370,"")</f>
        <v>0</v>
      </c>
    </row>
    <row r="11" spans="1:21" x14ac:dyDescent="0.3">
      <c r="A11" s="101" t="str">
        <f t="shared" si="0"/>
        <v>Revere 113-T73</v>
      </c>
      <c r="B11" s="132" t="str">
        <f t="shared" si="1"/>
        <v>RR</v>
      </c>
      <c r="C11" s="132" t="str">
        <f t="shared" si="2"/>
        <v>TRE</v>
      </c>
      <c r="D11" s="273" t="s">
        <v>287</v>
      </c>
      <c r="E11" s="178" cm="1">
        <f t="array" ref="E11">_xlfn.XLOOKUP(1,(LSM!$A$2:$A$370=E$4)*(LSM!$T$2:$T$370=E$5)*(LSM!$B$2:$B$370=$D11),LSM!$C$2:$C$370,"")</f>
        <v>257.12</v>
      </c>
      <c r="F11" s="179" t="str" cm="1">
        <f t="array" ref="F11">_xlfn.XLOOKUP(1,(LSM!$A$2:$A$370=E$4)*(LSM!$T$2:$T$370=E$5)*(LSM!$B$2:$B$370=$D11),LSM!$D$2:$D$370,"")</f>
        <v>A</v>
      </c>
      <c r="G11" s="164" cm="1">
        <f t="array" ref="G11">_xlfn.XLOOKUP(1,(LSM!$A$2:$A$370=G$4)*(LSM!$T$2:$T$370=G$5)*(LSM!$B$2:$B$370=$D11),LSM!$E$2:$E$370,"")</f>
        <v>12.8667</v>
      </c>
      <c r="H11" s="167" t="str" cm="1">
        <f t="array" ref="H11">_xlfn.XLOOKUP(1,(LSM!$A$2:$A$370=G$4)*(LSM!$T$2:$T$370=G$5)*(LSM!$B$2:$B$370=$D11),LSM!$F$2:$F$370,"")</f>
        <v>B</v>
      </c>
      <c r="I11" s="178" cm="1">
        <f t="array" ref="I11">_xlfn.XLOOKUP(1,(LSM!$A$2:$A$370=I$4)*(LSM!$T$2:$T$370=I$5)*(LSM!$B$2:$B$370=$D11),LSM!$L$2:$L$370,"")</f>
        <v>59.166699999999999</v>
      </c>
      <c r="J11" s="167" t="str" cm="1">
        <f t="array" ref="J11">_xlfn.XLOOKUP(1,(LSM!$A$2:$A$370=I$4)*(LSM!$T$2:$T$370=I$5)*(LSM!$B$2:$B$370=$D11),LSM!$M$2:$M$370,"")</f>
        <v>BC</v>
      </c>
      <c r="K11" s="102" cm="1">
        <f t="array" ref="K11">_xlfn.XLOOKUP(1,(LSM!$A$2:$A$370=K$4)*(LSM!$T$2:$T$370=K$5)*(LSM!$B$2:$B$370=$D11),LSM!$G$2:$G$370,"")</f>
        <v>0</v>
      </c>
      <c r="L11" s="179" cm="1">
        <f t="array" ref="L11">_xlfn.XLOOKUP(1,(LSM!$A$2:$A$370=K$4)*(LSM!$T$2:$T$370=K$5)*(LSM!$B$2:$B$370=$D11),LSM!$H$2:$H$370,"")</f>
        <v>0</v>
      </c>
      <c r="M11" s="178" cm="1">
        <f t="array" ref="M11">_xlfn.XLOOKUP(1,(LSM!$A$2:$A$370=M$4)*(LSM!$T$2:$T$370=M$5)*(LSM!$B$2:$B$370=$D11),LSM!$I$2:$I$370,"")</f>
        <v>0</v>
      </c>
      <c r="N11" s="167" cm="1">
        <f t="array" ref="N11">_xlfn.XLOOKUP(1,(LSM!$A$2:$A$370=M$4)*(LSM!$T$2:$T$370=M$5)*(LSM!$B$2:$B$370=$D11),LSM!$J$2:$J$370,"")</f>
        <v>0</v>
      </c>
      <c r="O11" s="239" cm="1">
        <f t="array" ref="O11">_xlfn.XLOOKUP(1,(LSM!$A$2:$A$370=O$4)*(LSM!$T$2:$T$370=O$5)*(LSM!$B$2:$B$370=$D11),LSM!$K$2:$K$370,"")</f>
        <v>0</v>
      </c>
      <c r="P11" s="164" cm="1">
        <f t="array" ref="P11">_xlfn.XLOOKUP(1,(LSM!$A$2:$A$370=P$4)*(LSM!$T$2:$T$370=P$5)*(LSM!$B$2:$B$370=$D11),LSM!$N$2:$N$370,"")</f>
        <v>0</v>
      </c>
      <c r="Q11" s="179" cm="1">
        <f t="array" ref="Q11">_xlfn.XLOOKUP(1,(LSM!$A$2:$A$370=P$4)*(LSM!$T$2:$T$370=P$5)*(LSM!$B$2:$B$370=$D11),LSM!$O$2:$O$370,"")</f>
        <v>0</v>
      </c>
      <c r="R11" s="164" cm="1">
        <f t="array" ref="R11">_xlfn.XLOOKUP(1,(LSM!$A$2:$A$370=R$4)*(LSM!$T$2:$T$370=R$5)*(LSM!$B$2:$B$370=$D11),LSM!$P$2:$P$370,"")</f>
        <v>0</v>
      </c>
      <c r="S11" s="167" cm="1">
        <f t="array" ref="S11">_xlfn.XLOOKUP(1,(LSM!$A$2:$A$370=R$4)*(LSM!$T$2:$T$370=R$5)*(LSM!$B$2:$B$370=$D11),LSM!$Q$2:$Q$370,"")</f>
        <v>0</v>
      </c>
      <c r="T11" s="164" cm="1">
        <f t="array" ref="T11">_xlfn.XLOOKUP(1,(LSM!$A$2:$A$370=T$4)*(LSM!$T$2:$T$370=T$5)*(LSM!$B$2:$B$370=$D11),LSM!$R$2:$R$370,"")</f>
        <v>0</v>
      </c>
      <c r="U11" s="167" cm="1">
        <f t="array" ref="U11">_xlfn.XLOOKUP(1,(LSM!$A$2:$A$370=T$4)*(LSM!$T$2:$T$370=T$5)*(LSM!$B$2:$B$370=$D11),LSM!$S$2:$S$370,"")</f>
        <v>0</v>
      </c>
    </row>
    <row r="12" spans="1:21" x14ac:dyDescent="0.3">
      <c r="A12" s="31" t="str">
        <f t="shared" si="0"/>
        <v>Innvictis A1312VT2P</v>
      </c>
      <c r="B12" s="131" t="str">
        <f t="shared" si="1"/>
        <v>RR</v>
      </c>
      <c r="C12" s="131" t="str">
        <f t="shared" si="2"/>
        <v>VT2P</v>
      </c>
      <c r="D12" s="273" t="s">
        <v>132</v>
      </c>
      <c r="E12" s="178" cm="1">
        <f t="array" ref="E12">_xlfn.XLOOKUP(1,(LSM!$A$2:$A$370=E$4)*(LSM!$T$2:$T$370=E$5)*(LSM!$B$2:$B$370=$D12),LSM!$C$2:$C$370,"")</f>
        <v>255.41</v>
      </c>
      <c r="F12" s="179" t="str" cm="1">
        <f t="array" ref="F12">_xlfn.XLOOKUP(1,(LSM!$A$2:$A$370=E$4)*(LSM!$T$2:$T$370=E$5)*(LSM!$B$2:$B$370=$D12),LSM!$D$2:$D$370,"")</f>
        <v>A</v>
      </c>
      <c r="G12" s="164" cm="1">
        <f t="array" ref="G12">_xlfn.XLOOKUP(1,(LSM!$A$2:$A$370=G$4)*(LSM!$T$2:$T$370=G$5)*(LSM!$B$2:$B$370=$D12),LSM!$E$2:$E$370,"")</f>
        <v>12.6</v>
      </c>
      <c r="H12" s="167" t="str" cm="1">
        <f t="array" ref="H12">_xlfn.XLOOKUP(1,(LSM!$A$2:$A$370=G$4)*(LSM!$T$2:$T$370=G$5)*(LSM!$B$2:$B$370=$D12),LSM!$F$2:$F$370,"")</f>
        <v>B-D</v>
      </c>
      <c r="I12" s="178" cm="1">
        <f t="array" ref="I12">_xlfn.XLOOKUP(1,(LSM!$A$2:$A$370=I$4)*(LSM!$T$2:$T$370=I$5)*(LSM!$B$2:$B$370=$D12),LSM!$L$2:$L$370,"")</f>
        <v>58.3</v>
      </c>
      <c r="J12" s="167" t="str" cm="1">
        <f t="array" ref="J12">_xlfn.XLOOKUP(1,(LSM!$A$2:$A$370=I$4)*(LSM!$T$2:$T$370=I$5)*(LSM!$B$2:$B$370=$D12),LSM!$M$2:$M$370,"")</f>
        <v>C-E</v>
      </c>
      <c r="K12" s="102" cm="1">
        <f t="array" ref="K12">_xlfn.XLOOKUP(1,(LSM!$A$2:$A$370=K$4)*(LSM!$T$2:$T$370=K$5)*(LSM!$B$2:$B$370=$D12),LSM!$G$2:$G$370,"")</f>
        <v>0</v>
      </c>
      <c r="L12" s="179" cm="1">
        <f t="array" ref="L12">_xlfn.XLOOKUP(1,(LSM!$A$2:$A$370=K$4)*(LSM!$T$2:$T$370=K$5)*(LSM!$B$2:$B$370=$D12),LSM!$H$2:$H$370,"")</f>
        <v>0</v>
      </c>
      <c r="M12" s="178" cm="1">
        <f t="array" ref="M12">_xlfn.XLOOKUP(1,(LSM!$A$2:$A$370=M$4)*(LSM!$T$2:$T$370=M$5)*(LSM!$B$2:$B$370=$D12),LSM!$I$2:$I$370,"")</f>
        <v>0</v>
      </c>
      <c r="N12" s="167" cm="1">
        <f t="array" ref="N12">_xlfn.XLOOKUP(1,(LSM!$A$2:$A$370=M$4)*(LSM!$T$2:$T$370=M$5)*(LSM!$B$2:$B$370=$D12),LSM!$J$2:$J$370,"")</f>
        <v>0</v>
      </c>
      <c r="O12" s="239" cm="1">
        <f t="array" ref="O12">_xlfn.XLOOKUP(1,(LSM!$A$2:$A$370=O$4)*(LSM!$T$2:$T$370=O$5)*(LSM!$B$2:$B$370=$D12),LSM!$K$2:$K$370,"")</f>
        <v>0</v>
      </c>
      <c r="P12" s="164" cm="1">
        <f t="array" ref="P12">_xlfn.XLOOKUP(1,(LSM!$A$2:$A$370=P$4)*(LSM!$T$2:$T$370=P$5)*(LSM!$B$2:$B$370=$D12),LSM!$N$2:$N$370,"")</f>
        <v>0</v>
      </c>
      <c r="Q12" s="179" cm="1">
        <f t="array" ref="Q12">_xlfn.XLOOKUP(1,(LSM!$A$2:$A$370=P$4)*(LSM!$T$2:$T$370=P$5)*(LSM!$B$2:$B$370=$D12),LSM!$O$2:$O$370,"")</f>
        <v>0</v>
      </c>
      <c r="R12" s="164" cm="1">
        <f t="array" ref="R12">_xlfn.XLOOKUP(1,(LSM!$A$2:$A$370=R$4)*(LSM!$T$2:$T$370=R$5)*(LSM!$B$2:$B$370=$D12),LSM!$P$2:$P$370,"")</f>
        <v>0</v>
      </c>
      <c r="S12" s="167" cm="1">
        <f t="array" ref="S12">_xlfn.XLOOKUP(1,(LSM!$A$2:$A$370=R$4)*(LSM!$T$2:$T$370=R$5)*(LSM!$B$2:$B$370=$D12),LSM!$Q$2:$Q$370,"")</f>
        <v>0</v>
      </c>
      <c r="T12" s="164" cm="1">
        <f t="array" ref="T12">_xlfn.XLOOKUP(1,(LSM!$A$2:$A$370=T$4)*(LSM!$T$2:$T$370=T$5)*(LSM!$B$2:$B$370=$D12),LSM!$R$2:$R$370,"")</f>
        <v>0</v>
      </c>
      <c r="U12" s="167" cm="1">
        <f t="array" ref="U12">_xlfn.XLOOKUP(1,(LSM!$A$2:$A$370=T$4)*(LSM!$T$2:$T$370=T$5)*(LSM!$B$2:$B$370=$D12),LSM!$S$2:$S$370,"")</f>
        <v>0</v>
      </c>
    </row>
    <row r="13" spans="1:21" x14ac:dyDescent="0.3">
      <c r="A13" s="31" t="str">
        <f t="shared" si="0"/>
        <v>Dekalb DKC 112-12RIB</v>
      </c>
      <c r="B13" s="131" t="str">
        <f t="shared" si="1"/>
        <v>RR</v>
      </c>
      <c r="C13" s="131" t="str">
        <f t="shared" si="2"/>
        <v>TRE</v>
      </c>
      <c r="D13" s="273" t="s">
        <v>282</v>
      </c>
      <c r="E13" s="178" cm="1">
        <f t="array" ref="E13">_xlfn.XLOOKUP(1,(LSM!$A$2:$A$370=E$4)*(LSM!$T$2:$T$370=E$5)*(LSM!$B$2:$B$370=$D13),LSM!$C$2:$C$370,"")</f>
        <v>254.16</v>
      </c>
      <c r="F13" s="179" t="str" cm="1">
        <f t="array" ref="F13">_xlfn.XLOOKUP(1,(LSM!$A$2:$A$370=E$4)*(LSM!$T$2:$T$370=E$5)*(LSM!$B$2:$B$370=$D13),LSM!$D$2:$D$370,"")</f>
        <v>A</v>
      </c>
      <c r="G13" s="164" cm="1">
        <f t="array" ref="G13">_xlfn.XLOOKUP(1,(LSM!$A$2:$A$370=G$4)*(LSM!$T$2:$T$370=G$5)*(LSM!$B$2:$B$370=$D13),LSM!$E$2:$E$370,"")</f>
        <v>12.7</v>
      </c>
      <c r="H13" s="167" t="str" cm="1">
        <f t="array" ref="H13">_xlfn.XLOOKUP(1,(LSM!$A$2:$A$370=G$4)*(LSM!$T$2:$T$370=G$5)*(LSM!$B$2:$B$370=$D13),LSM!$F$2:$F$370,"")</f>
        <v>B-D</v>
      </c>
      <c r="I13" s="178" cm="1">
        <f t="array" ref="I13">_xlfn.XLOOKUP(1,(LSM!$A$2:$A$370=I$4)*(LSM!$T$2:$T$370=I$5)*(LSM!$B$2:$B$370=$D13),LSM!$L$2:$L$370,"")</f>
        <v>59.2333</v>
      </c>
      <c r="J13" s="167" t="str" cm="1">
        <f t="array" ref="J13">_xlfn.XLOOKUP(1,(LSM!$A$2:$A$370=I$4)*(LSM!$T$2:$T$370=I$5)*(LSM!$B$2:$B$370=$D13),LSM!$M$2:$M$370,"")</f>
        <v>BC</v>
      </c>
      <c r="K13" s="102" cm="1">
        <f t="array" ref="K13">_xlfn.XLOOKUP(1,(LSM!$A$2:$A$370=K$4)*(LSM!$T$2:$T$370=K$5)*(LSM!$B$2:$B$370=$D13),LSM!$G$2:$G$370,"")</f>
        <v>0</v>
      </c>
      <c r="L13" s="179" cm="1">
        <f t="array" ref="L13">_xlfn.XLOOKUP(1,(LSM!$A$2:$A$370=K$4)*(LSM!$T$2:$T$370=K$5)*(LSM!$B$2:$B$370=$D13),LSM!$H$2:$H$370,"")</f>
        <v>0</v>
      </c>
      <c r="M13" s="178" cm="1">
        <f t="array" ref="M13">_xlfn.XLOOKUP(1,(LSM!$A$2:$A$370=M$4)*(LSM!$T$2:$T$370=M$5)*(LSM!$B$2:$B$370=$D13),LSM!$I$2:$I$370,"")</f>
        <v>0</v>
      </c>
      <c r="N13" s="167" cm="1">
        <f t="array" ref="N13">_xlfn.XLOOKUP(1,(LSM!$A$2:$A$370=M$4)*(LSM!$T$2:$T$370=M$5)*(LSM!$B$2:$B$370=$D13),LSM!$J$2:$J$370,"")</f>
        <v>0</v>
      </c>
      <c r="O13" s="239" cm="1">
        <f t="array" ref="O13">_xlfn.XLOOKUP(1,(LSM!$A$2:$A$370=O$4)*(LSM!$T$2:$T$370=O$5)*(LSM!$B$2:$B$370=$D13),LSM!$K$2:$K$370,"")</f>
        <v>0</v>
      </c>
      <c r="P13" s="164" cm="1">
        <f t="array" ref="P13">_xlfn.XLOOKUP(1,(LSM!$A$2:$A$370=P$4)*(LSM!$T$2:$T$370=P$5)*(LSM!$B$2:$B$370=$D13),LSM!$N$2:$N$370,"")</f>
        <v>0</v>
      </c>
      <c r="Q13" s="179" cm="1">
        <f t="array" ref="Q13">_xlfn.XLOOKUP(1,(LSM!$A$2:$A$370=P$4)*(LSM!$T$2:$T$370=P$5)*(LSM!$B$2:$B$370=$D13),LSM!$O$2:$O$370,"")</f>
        <v>0</v>
      </c>
      <c r="R13" s="164" cm="1">
        <f t="array" ref="R13">_xlfn.XLOOKUP(1,(LSM!$A$2:$A$370=R$4)*(LSM!$T$2:$T$370=R$5)*(LSM!$B$2:$B$370=$D13),LSM!$P$2:$P$370,"")</f>
        <v>0</v>
      </c>
      <c r="S13" s="167" cm="1">
        <f t="array" ref="S13">_xlfn.XLOOKUP(1,(LSM!$A$2:$A$370=R$4)*(LSM!$T$2:$T$370=R$5)*(LSM!$B$2:$B$370=$D13),LSM!$Q$2:$Q$370,"")</f>
        <v>0</v>
      </c>
      <c r="T13" s="164" cm="1">
        <f t="array" ref="T13">_xlfn.XLOOKUP(1,(LSM!$A$2:$A$370=T$4)*(LSM!$T$2:$T$370=T$5)*(LSM!$B$2:$B$370=$D13),LSM!$R$2:$R$370,"")</f>
        <v>0</v>
      </c>
      <c r="U13" s="167" cm="1">
        <f t="array" ref="U13">_xlfn.XLOOKUP(1,(LSM!$A$2:$A$370=T$4)*(LSM!$T$2:$T$370=T$5)*(LSM!$B$2:$B$370=$D13),LSM!$S$2:$S$370,"")</f>
        <v>0</v>
      </c>
    </row>
    <row r="14" spans="1:21" x14ac:dyDescent="0.3">
      <c r="A14" s="31" t="str">
        <f t="shared" si="0"/>
        <v>Dyna-Gro D52TC66RIB</v>
      </c>
      <c r="B14" s="131" t="str">
        <f t="shared" si="1"/>
        <v>RR</v>
      </c>
      <c r="C14" s="131" t="str">
        <f t="shared" si="2"/>
        <v>TRE</v>
      </c>
      <c r="D14" s="273" t="s">
        <v>190</v>
      </c>
      <c r="E14" s="178" cm="1">
        <f t="array" ref="E14">_xlfn.XLOOKUP(1,(LSM!$A$2:$A$370=E$4)*(LSM!$T$2:$T$370=E$5)*(LSM!$B$2:$B$370=$D14),LSM!$C$2:$C$370,"")</f>
        <v>253.32</v>
      </c>
      <c r="F14" s="177" t="str" cm="1">
        <f t="array" ref="F14">_xlfn.XLOOKUP(1,(LSM!$A$2:$A$370=E$4)*(LSM!$T$2:$T$370=E$5)*(LSM!$B$2:$B$370=$D14),LSM!$D$2:$D$370,"")</f>
        <v>A</v>
      </c>
      <c r="G14" s="164" cm="1">
        <f t="array" ref="G14">_xlfn.XLOOKUP(1,(LSM!$A$2:$A$370=G$4)*(LSM!$T$2:$T$370=G$5)*(LSM!$B$2:$B$370=$D14),LSM!$E$2:$E$370,"")</f>
        <v>12.7333</v>
      </c>
      <c r="H14" s="56" t="str" cm="1">
        <f t="array" ref="H14">_xlfn.XLOOKUP(1,(LSM!$A$2:$A$370=G$4)*(LSM!$T$2:$T$370=G$5)*(LSM!$B$2:$B$370=$D14),LSM!$F$2:$F$370,"")</f>
        <v>BC</v>
      </c>
      <c r="I14" s="178" cm="1">
        <f t="array" ref="I14">_xlfn.XLOOKUP(1,(LSM!$A$2:$A$370=I$4)*(LSM!$T$2:$T$370=I$5)*(LSM!$B$2:$B$370=$D14),LSM!$L$2:$L$370,"")</f>
        <v>60</v>
      </c>
      <c r="J14" s="56" t="str" cm="1">
        <f t="array" ref="J14">_xlfn.XLOOKUP(1,(LSM!$A$2:$A$370=I$4)*(LSM!$T$2:$T$370=I$5)*(LSM!$B$2:$B$370=$D14),LSM!$M$2:$M$370,"")</f>
        <v>AB</v>
      </c>
      <c r="K14" s="57" cm="1">
        <f t="array" ref="K14">_xlfn.XLOOKUP(1,(LSM!$A$2:$A$370=K$4)*(LSM!$T$2:$T$370=K$5)*(LSM!$B$2:$B$370=$D14),LSM!$G$2:$G$370,"")</f>
        <v>0</v>
      </c>
      <c r="L14" s="177" cm="1">
        <f t="array" ref="L14">_xlfn.XLOOKUP(1,(LSM!$A$2:$A$370=K$4)*(LSM!$T$2:$T$370=K$5)*(LSM!$B$2:$B$370=$D14),LSM!$H$2:$H$370,"")</f>
        <v>0</v>
      </c>
      <c r="M14" s="176" cm="1">
        <f t="array" ref="M14">_xlfn.XLOOKUP(1,(LSM!$A$2:$A$370=M$4)*(LSM!$T$2:$T$370=M$5)*(LSM!$B$2:$B$370=$D14),LSM!$I$2:$I$370,"")</f>
        <v>0</v>
      </c>
      <c r="N14" s="56" cm="1">
        <f t="array" ref="N14">_xlfn.XLOOKUP(1,(LSM!$A$2:$A$370=M$4)*(LSM!$T$2:$T$370=M$5)*(LSM!$B$2:$B$370=$D14),LSM!$J$2:$J$370,"")</f>
        <v>0</v>
      </c>
      <c r="O14" s="240" cm="1">
        <f t="array" ref="O14">_xlfn.XLOOKUP(1,(LSM!$A$2:$A$370=O$4)*(LSM!$T$2:$T$370=O$5)*(LSM!$B$2:$B$370=$D14),LSM!$K$2:$K$370,"")</f>
        <v>0</v>
      </c>
      <c r="P14" s="163" cm="1">
        <f t="array" ref="P14">_xlfn.XLOOKUP(1,(LSM!$A$2:$A$370=P$4)*(LSM!$T$2:$T$370=P$5)*(LSM!$B$2:$B$370=$D14),LSM!$N$2:$N$370,"")</f>
        <v>0</v>
      </c>
      <c r="Q14" s="177" cm="1">
        <f t="array" ref="Q14">_xlfn.XLOOKUP(1,(LSM!$A$2:$A$370=P$4)*(LSM!$T$2:$T$370=P$5)*(LSM!$B$2:$B$370=$D14),LSM!$O$2:$O$370,"")</f>
        <v>0</v>
      </c>
      <c r="R14" s="163" cm="1">
        <f t="array" ref="R14">_xlfn.XLOOKUP(1,(LSM!$A$2:$A$370=R$4)*(LSM!$T$2:$T$370=R$5)*(LSM!$B$2:$B$370=$D14),LSM!$P$2:$P$370,"")</f>
        <v>0</v>
      </c>
      <c r="S14" s="56" cm="1">
        <f t="array" ref="S14">_xlfn.XLOOKUP(1,(LSM!$A$2:$A$370=R$4)*(LSM!$T$2:$T$370=R$5)*(LSM!$B$2:$B$370=$D14),LSM!$Q$2:$Q$370,"")</f>
        <v>0</v>
      </c>
      <c r="T14" s="163" cm="1">
        <f t="array" ref="T14">_xlfn.XLOOKUP(1,(LSM!$A$2:$A$370=T$4)*(LSM!$T$2:$T$370=T$5)*(LSM!$B$2:$B$370=$D14),LSM!$R$2:$R$370,"")</f>
        <v>0</v>
      </c>
      <c r="U14" s="56" cm="1">
        <f t="array" ref="U14">_xlfn.XLOOKUP(1,(LSM!$A$2:$A$370=T$4)*(LSM!$T$2:$T$370=T$5)*(LSM!$B$2:$B$370=$D14),LSM!$S$2:$S$370,"")</f>
        <v>0</v>
      </c>
    </row>
    <row r="15" spans="1:21" x14ac:dyDescent="0.3">
      <c r="A15" s="31" t="str">
        <f t="shared" si="0"/>
        <v>Innvictis A0904TRIB</v>
      </c>
      <c r="B15" s="131" t="str">
        <f t="shared" si="1"/>
        <v>RR</v>
      </c>
      <c r="C15" s="131" t="str">
        <f t="shared" si="2"/>
        <v>TRE</v>
      </c>
      <c r="D15" s="273" t="s">
        <v>284</v>
      </c>
      <c r="E15" s="178" cm="1">
        <f t="array" ref="E15">_xlfn.XLOOKUP(1,(LSM!$A$2:$A$370=E$4)*(LSM!$T$2:$T$370=E$5)*(LSM!$B$2:$B$370=$D15),LSM!$C$2:$C$370,"")</f>
        <v>251.79</v>
      </c>
      <c r="F15" s="179" t="str" cm="1">
        <f t="array" ref="F15">_xlfn.XLOOKUP(1,(LSM!$A$2:$A$370=E$4)*(LSM!$T$2:$T$370=E$5)*(LSM!$B$2:$B$370=$D15),LSM!$D$2:$D$370,"")</f>
        <v>A</v>
      </c>
      <c r="G15" s="164" cm="1">
        <f t="array" ref="G15">_xlfn.XLOOKUP(1,(LSM!$A$2:$A$370=G$4)*(LSM!$T$2:$T$370=G$5)*(LSM!$B$2:$B$370=$D15),LSM!$E$2:$E$370,"")</f>
        <v>12.1333</v>
      </c>
      <c r="H15" s="167" t="str" cm="1">
        <f t="array" ref="H15">_xlfn.XLOOKUP(1,(LSM!$A$2:$A$370=G$4)*(LSM!$T$2:$T$370=G$5)*(LSM!$B$2:$B$370=$D15),LSM!$F$2:$F$370,"")</f>
        <v>C-E</v>
      </c>
      <c r="I15" s="178" cm="1">
        <f t="array" ref="I15">_xlfn.XLOOKUP(1,(LSM!$A$2:$A$370=I$4)*(LSM!$T$2:$T$370=I$5)*(LSM!$B$2:$B$370=$D15),LSM!$L$2:$L$370,"")</f>
        <v>58.1</v>
      </c>
      <c r="J15" s="167" t="str" cm="1">
        <f t="array" ref="J15">_xlfn.XLOOKUP(1,(LSM!$A$2:$A$370=I$4)*(LSM!$T$2:$T$370=I$5)*(LSM!$B$2:$B$370=$D15),LSM!$M$2:$M$370,"")</f>
        <v>D-F</v>
      </c>
      <c r="K15" s="102" cm="1">
        <f t="array" ref="K15">_xlfn.XLOOKUP(1,(LSM!$A$2:$A$370=K$4)*(LSM!$T$2:$T$370=K$5)*(LSM!$B$2:$B$370=$D15),LSM!$G$2:$G$370,"")</f>
        <v>0</v>
      </c>
      <c r="L15" s="179" cm="1">
        <f t="array" ref="L15">_xlfn.XLOOKUP(1,(LSM!$A$2:$A$370=K$4)*(LSM!$T$2:$T$370=K$5)*(LSM!$B$2:$B$370=$D15),LSM!$H$2:$H$370,"")</f>
        <v>0</v>
      </c>
      <c r="M15" s="178" cm="1">
        <f t="array" ref="M15">_xlfn.XLOOKUP(1,(LSM!$A$2:$A$370=M$4)*(LSM!$T$2:$T$370=M$5)*(LSM!$B$2:$B$370=$D15),LSM!$I$2:$I$370,"")</f>
        <v>0</v>
      </c>
      <c r="N15" s="167" cm="1">
        <f t="array" ref="N15">_xlfn.XLOOKUP(1,(LSM!$A$2:$A$370=M$4)*(LSM!$T$2:$T$370=M$5)*(LSM!$B$2:$B$370=$D15),LSM!$J$2:$J$370,"")</f>
        <v>0</v>
      </c>
      <c r="O15" s="239" cm="1">
        <f t="array" ref="O15">_xlfn.XLOOKUP(1,(LSM!$A$2:$A$370=O$4)*(LSM!$T$2:$T$370=O$5)*(LSM!$B$2:$B$370=$D15),LSM!$K$2:$K$370,"")</f>
        <v>0</v>
      </c>
      <c r="P15" s="164" cm="1">
        <f t="array" ref="P15">_xlfn.XLOOKUP(1,(LSM!$A$2:$A$370=P$4)*(LSM!$T$2:$T$370=P$5)*(LSM!$B$2:$B$370=$D15),LSM!$N$2:$N$370,"")</f>
        <v>0</v>
      </c>
      <c r="Q15" s="179" cm="1">
        <f t="array" ref="Q15">_xlfn.XLOOKUP(1,(LSM!$A$2:$A$370=P$4)*(LSM!$T$2:$T$370=P$5)*(LSM!$B$2:$B$370=$D15),LSM!$O$2:$O$370,"")</f>
        <v>0</v>
      </c>
      <c r="R15" s="164" cm="1">
        <f t="array" ref="R15">_xlfn.XLOOKUP(1,(LSM!$A$2:$A$370=R$4)*(LSM!$T$2:$T$370=R$5)*(LSM!$B$2:$B$370=$D15),LSM!$P$2:$P$370,"")</f>
        <v>0</v>
      </c>
      <c r="S15" s="167" cm="1">
        <f t="array" ref="S15">_xlfn.XLOOKUP(1,(LSM!$A$2:$A$370=R$4)*(LSM!$T$2:$T$370=R$5)*(LSM!$B$2:$B$370=$D15),LSM!$Q$2:$Q$370,"")</f>
        <v>0</v>
      </c>
      <c r="T15" s="164" cm="1">
        <f t="array" ref="T15">_xlfn.XLOOKUP(1,(LSM!$A$2:$A$370=T$4)*(LSM!$T$2:$T$370=T$5)*(LSM!$B$2:$B$370=$D15),LSM!$R$2:$R$370,"")</f>
        <v>0</v>
      </c>
      <c r="U15" s="167" cm="1">
        <f t="array" ref="U15">_xlfn.XLOOKUP(1,(LSM!$A$2:$A$370=T$4)*(LSM!$T$2:$T$370=T$5)*(LSM!$B$2:$B$370=$D15),LSM!$S$2:$S$370,"")</f>
        <v>0</v>
      </c>
    </row>
    <row r="16" spans="1:21" x14ac:dyDescent="0.3">
      <c r="A16" s="101" t="str">
        <f t="shared" si="0"/>
        <v>Dyna-Gro D50PN07RA</v>
      </c>
      <c r="B16" s="132" t="str">
        <f t="shared" si="1"/>
        <v>RR, LL, ENL, FOP</v>
      </c>
      <c r="C16" s="132" t="str">
        <f t="shared" si="2"/>
        <v>FOP</v>
      </c>
      <c r="D16" s="273" t="s">
        <v>283</v>
      </c>
      <c r="E16" s="178" cm="1">
        <f t="array" ref="E16">_xlfn.XLOOKUP(1,(LSM!$A$2:$A$370=E$4)*(LSM!$T$2:$T$370=E$5)*(LSM!$B$2:$B$370=$D16),LSM!$C$2:$C$370,"")</f>
        <v>250.5</v>
      </c>
      <c r="F16" s="177" t="str" cm="1">
        <f t="array" ref="F16">_xlfn.XLOOKUP(1,(LSM!$A$2:$A$370=E$4)*(LSM!$T$2:$T$370=E$5)*(LSM!$B$2:$B$370=$D16),LSM!$D$2:$D$370,"")</f>
        <v>A</v>
      </c>
      <c r="G16" s="164" cm="1">
        <f t="array" ref="G16">_xlfn.XLOOKUP(1,(LSM!$A$2:$A$370=G$4)*(LSM!$T$2:$T$370=G$5)*(LSM!$B$2:$B$370=$D16),LSM!$E$2:$E$370,"")</f>
        <v>12.1</v>
      </c>
      <c r="H16" s="56" t="str" cm="1">
        <f t="array" ref="H16">_xlfn.XLOOKUP(1,(LSM!$A$2:$A$370=G$4)*(LSM!$T$2:$T$370=G$5)*(LSM!$B$2:$B$370=$D16),LSM!$F$2:$F$370,"")</f>
        <v>DE</v>
      </c>
      <c r="I16" s="178" cm="1">
        <f t="array" ref="I16">_xlfn.XLOOKUP(1,(LSM!$A$2:$A$370=I$4)*(LSM!$T$2:$T$370=I$5)*(LSM!$B$2:$B$370=$D16),LSM!$L$2:$L$370,"")</f>
        <v>57.833300000000001</v>
      </c>
      <c r="J16" s="56" t="str" cm="1">
        <f t="array" ref="J16">_xlfn.XLOOKUP(1,(LSM!$A$2:$A$370=I$4)*(LSM!$T$2:$T$370=I$5)*(LSM!$B$2:$B$370=$D16),LSM!$M$2:$M$370,"")</f>
        <v>EF</v>
      </c>
      <c r="K16" s="57" cm="1">
        <f t="array" ref="K16">_xlfn.XLOOKUP(1,(LSM!$A$2:$A$370=K$4)*(LSM!$T$2:$T$370=K$5)*(LSM!$B$2:$B$370=$D16),LSM!$G$2:$G$370,"")</f>
        <v>0</v>
      </c>
      <c r="L16" s="177" cm="1">
        <f t="array" ref="L16">_xlfn.XLOOKUP(1,(LSM!$A$2:$A$370=K$4)*(LSM!$T$2:$T$370=K$5)*(LSM!$B$2:$B$370=$D16),LSM!$H$2:$H$370,"")</f>
        <v>0</v>
      </c>
      <c r="M16" s="176" cm="1">
        <f t="array" ref="M16">_xlfn.XLOOKUP(1,(LSM!$A$2:$A$370=M$4)*(LSM!$T$2:$T$370=M$5)*(LSM!$B$2:$B$370=$D16),LSM!$I$2:$I$370,"")</f>
        <v>0</v>
      </c>
      <c r="N16" s="56" cm="1">
        <f t="array" ref="N16">_xlfn.XLOOKUP(1,(LSM!$A$2:$A$370=M$4)*(LSM!$T$2:$T$370=M$5)*(LSM!$B$2:$B$370=$D16),LSM!$J$2:$J$370,"")</f>
        <v>0</v>
      </c>
      <c r="O16" s="240" cm="1">
        <f t="array" ref="O16">_xlfn.XLOOKUP(1,(LSM!$A$2:$A$370=O$4)*(LSM!$T$2:$T$370=O$5)*(LSM!$B$2:$B$370=$D16),LSM!$K$2:$K$370,"")</f>
        <v>0</v>
      </c>
      <c r="P16" s="163" cm="1">
        <f t="array" ref="P16">_xlfn.XLOOKUP(1,(LSM!$A$2:$A$370=P$4)*(LSM!$T$2:$T$370=P$5)*(LSM!$B$2:$B$370=$D16),LSM!$N$2:$N$370,"")</f>
        <v>0</v>
      </c>
      <c r="Q16" s="177" cm="1">
        <f t="array" ref="Q16">_xlfn.XLOOKUP(1,(LSM!$A$2:$A$370=P$4)*(LSM!$T$2:$T$370=P$5)*(LSM!$B$2:$B$370=$D16),LSM!$O$2:$O$370,"")</f>
        <v>0</v>
      </c>
      <c r="R16" s="163" cm="1">
        <f t="array" ref="R16">_xlfn.XLOOKUP(1,(LSM!$A$2:$A$370=R$4)*(LSM!$T$2:$T$370=R$5)*(LSM!$B$2:$B$370=$D16),LSM!$P$2:$P$370,"")</f>
        <v>0</v>
      </c>
      <c r="S16" s="56" cm="1">
        <f t="array" ref="S16">_xlfn.XLOOKUP(1,(LSM!$A$2:$A$370=R$4)*(LSM!$T$2:$T$370=R$5)*(LSM!$B$2:$B$370=$D16),LSM!$Q$2:$Q$370,"")</f>
        <v>0</v>
      </c>
      <c r="T16" s="163" cm="1">
        <f t="array" ref="T16">_xlfn.XLOOKUP(1,(LSM!$A$2:$A$370=T$4)*(LSM!$T$2:$T$370=T$5)*(LSM!$B$2:$B$370=$D16),LSM!$R$2:$R$370,"")</f>
        <v>0</v>
      </c>
      <c r="U16" s="56" cm="1">
        <f t="array" ref="U16">_xlfn.XLOOKUP(1,(LSM!$A$2:$A$370=T$4)*(LSM!$T$2:$T$370=T$5)*(LSM!$B$2:$B$370=$D16),LSM!$S$2:$S$370,"")</f>
        <v>0</v>
      </c>
    </row>
    <row r="17" spans="1:21" ht="12.75" customHeight="1" x14ac:dyDescent="0.3">
      <c r="A17" s="42" t="s">
        <v>127</v>
      </c>
      <c r="B17" s="42"/>
      <c r="C17" s="42"/>
      <c r="D17" s="41"/>
      <c r="E17" s="180" cm="1">
        <f t="array" ref="E17">_xlfn.XLOOKUP(1,(ANOVA!$L$2:$L$160=E$4)*(ANOVA!$Q$2:$Q$401=E$5)*(ANOVA!$M$2:$M$401=E$3),ANOVA!$A$2:$A$401,"")</f>
        <v>258.49</v>
      </c>
      <c r="F17" s="181"/>
      <c r="G17" s="77" cm="1">
        <f t="array" ref="G17">_xlfn.XLOOKUP(1,(ANOVA!$L$2:$L$160=G$4)*(ANOVA!$Q$2:$Q$401=G$5)*(ANOVA!$M$2:$M$401=G$3),ANOVA!$A$2:$A$401,"")</f>
        <v>12.702999999999999</v>
      </c>
      <c r="H17" s="62"/>
      <c r="I17" s="180" cm="1">
        <f t="array" ref="I17">_xlfn.XLOOKUP(1,(ANOVA!$L$2:$L$160=I$4)*(ANOVA!$Q$2:$Q$401=I$5)*(ANOVA!$M$2:$M$401=I$3),ANOVA!$A$2:$A$401,"")</f>
        <v>58.921199999999999</v>
      </c>
      <c r="J17" s="62"/>
      <c r="K17" s="72" t="str" cm="1">
        <f t="array" ref="K17">_xlfn.XLOOKUP(1,(ANOVA!$L$2:$L$160=K$4)*(ANOVA!$Q$2:$Q$401=K$5)*(ANOVA!$M$2:$M$401=K$3),ANOVA!$A$2:$A$401,"")</f>
        <v/>
      </c>
      <c r="L17" s="181"/>
      <c r="M17" s="72" t="str" cm="1">
        <f t="array" ref="M17">_xlfn.XLOOKUP(1,(ANOVA!$L$2:$L$160=M$4)*(ANOVA!$Q$2:$Q$401=M$5)*(ANOVA!$M$2:$M$401=M$3),ANOVA!$A$2:$A$401,"")</f>
        <v/>
      </c>
      <c r="N17" s="62"/>
      <c r="O17" s="190" cm="1">
        <f t="array" ref="O17">_xlfn.XLOOKUP(1,(ANOVA!$L$2:$L$160=O$4)*(ANOVA!$Q$2:$Q$401=O$5)*(ANOVA!$M$2:$M$401=O$3),ANOVA!$A$2:$A$401,"")</f>
        <v>0</v>
      </c>
      <c r="P17" s="194" t="str" cm="1">
        <f t="array" ref="P17">_xlfn.XLOOKUP(1,(ANOVA!$L$2:$L$160=P$4)*(ANOVA!$Q$2:$Q$401=P$5)*(ANOVA!$M$2:$M$401=P$3),ANOVA!$A$2:$A$401,"")</f>
        <v/>
      </c>
      <c r="Q17" s="181"/>
      <c r="R17" s="77" t="str" cm="1">
        <f t="array" ref="R17">_xlfn.XLOOKUP(1,(ANOVA!$L$2:$L$160=R$4)*(ANOVA!$Q$2:$Q$401=R$5)*(ANOVA!$M$2:$M$401=R$3),ANOVA!$A$2:$A$401,"")</f>
        <v/>
      </c>
      <c r="S17" s="62"/>
      <c r="T17" s="194" t="str" cm="1">
        <f t="array" ref="T17">_xlfn.XLOOKUP(1,(ANOVA!$L$2:$L$160=T$4)*(ANOVA!$Q$2:$Q$401=T$5)*(ANOVA!$M$2:$M$401=T$3),ANOVA!$A$2:$A$401,"")</f>
        <v/>
      </c>
      <c r="U17" s="62"/>
    </row>
    <row r="18" spans="1:21" ht="12.75" customHeight="1" x14ac:dyDescent="0.3">
      <c r="A18" s="33" t="s">
        <v>128</v>
      </c>
      <c r="B18" s="33"/>
      <c r="C18" s="33"/>
      <c r="D18" s="35"/>
      <c r="E18" s="182" cm="1">
        <f t="array" ref="E18">_xlfn.XLOOKUP(1,(ANOVA!$L$2:$L$160=E$4)*(ANOVA!$Q$2:$Q$401=E$5)*(ANOVA!$M$2:$M$401=E$3),ANOVA!$B$2:$B$401,"")</f>
        <v>7.4608999999999996</v>
      </c>
      <c r="F18" s="183"/>
      <c r="G18" s="170" cm="1">
        <f t="array" ref="G18">_xlfn.XLOOKUP(1,(ANOVA!$L$2:$L$160=G$4)*(ANOVA!$Q$2:$Q$401=G$5)*(ANOVA!$M$2:$M$401=G$3),ANOVA!$B$2:$B$401,"")</f>
        <v>0.2402</v>
      </c>
      <c r="H18" s="169"/>
      <c r="I18" s="182" cm="1">
        <f t="array" ref="I18">_xlfn.XLOOKUP(1,(ANOVA!$L$2:$L$160=I$4)*(ANOVA!$Q$2:$Q$401=I$5)*(ANOVA!$M$2:$M$401=I$3),ANOVA!$B$2:$B$401,"")</f>
        <v>0.3614</v>
      </c>
      <c r="J18" s="169"/>
      <c r="K18" s="168" t="str" cm="1">
        <f t="array" ref="K18">_xlfn.XLOOKUP(1,(ANOVA!$L$2:$L$160=K$4)*(ANOVA!$Q$2:$Q$401=K$5)*(ANOVA!$M$2:$M$401=K$3),ANOVA!$B$2:$B$401,"")</f>
        <v/>
      </c>
      <c r="L18" s="183"/>
      <c r="M18" s="168" t="str" cm="1">
        <f t="array" ref="M18">_xlfn.XLOOKUP(1,(ANOVA!$L$2:$L$160=M$4)*(ANOVA!$Q$2:$Q$401=M$5)*(ANOVA!$M$2:$M$401=M$3),ANOVA!$B$2:$B$401,"")</f>
        <v/>
      </c>
      <c r="N18" s="169"/>
      <c r="O18" s="191" cm="1">
        <f t="array" ref="O18">_xlfn.XLOOKUP(1,(ANOVA!$L$2:$L$160=O$4)*(ANOVA!$Q$2:$Q$401=O$5)*(ANOVA!$M$2:$M$401=O$3),ANOVA!$B$2:$B$401,"")</f>
        <v>0</v>
      </c>
      <c r="P18" s="195" t="str" cm="1">
        <f t="array" ref="P18">_xlfn.XLOOKUP(1,(ANOVA!$L$2:$L$160=P$4)*(ANOVA!$Q$2:$Q$401=P$5)*(ANOVA!$M$2:$M$401=P$3),ANOVA!$B$2:$B$401,"")</f>
        <v/>
      </c>
      <c r="Q18" s="183"/>
      <c r="R18" s="170" t="str" cm="1">
        <f t="array" ref="R18">_xlfn.XLOOKUP(1,(ANOVA!$L$2:$L$160=R$4)*(ANOVA!$Q$2:$Q$401=R$5)*(ANOVA!$M$2:$M$401=R$3),ANOVA!$B$2:$B$401,"")</f>
        <v/>
      </c>
      <c r="S18" s="169"/>
      <c r="T18" s="195" t="str" cm="1">
        <f t="array" ref="T18">_xlfn.XLOOKUP(1,(ANOVA!$L$2:$L$160=T$4)*(ANOVA!$Q$2:$Q$401=T$5)*(ANOVA!$M$2:$M$401=T$3),ANOVA!$B$2:$B$401,"")</f>
        <v/>
      </c>
      <c r="U18" s="169"/>
    </row>
    <row r="19" spans="1:21" ht="12.75" customHeight="1" x14ac:dyDescent="0.45">
      <c r="A19" s="34" t="s">
        <v>129</v>
      </c>
      <c r="B19" s="134"/>
      <c r="C19" s="134"/>
      <c r="D19" s="22"/>
      <c r="E19" s="184" t="str" cm="1">
        <f t="array" ref="E19">_xlfn.XLOOKUP(1,(ANOVA!$L$2:$L$160=E$4)*(ANOVA!$Q$2:$Q$401=E$5)*(ANOVA!$M$2:$M$401=E$3),ANOVA!$C$2:$C$401,"")</f>
        <v>N.S.</v>
      </c>
      <c r="F19" s="185"/>
      <c r="G19" s="173" cm="1">
        <f t="array" ref="G19">_xlfn.XLOOKUP(1,(ANOVA!$L$2:$L$160=G$4)*(ANOVA!$Q$2:$Q$401=G$5)*(ANOVA!$M$2:$M$401=G$3),ANOVA!$C$2:$C$401,"")</f>
        <v>0.63</v>
      </c>
      <c r="H19" s="172"/>
      <c r="I19" s="184" cm="1">
        <f t="array" ref="I19">_xlfn.XLOOKUP(1,(ANOVA!$L$2:$L$160=I$4)*(ANOVA!$Q$2:$Q$401=I$5)*(ANOVA!$M$2:$M$401=I$3),ANOVA!$C$2:$C$401,"")</f>
        <v>1.07</v>
      </c>
      <c r="J19" s="172"/>
      <c r="K19" s="171" t="str" cm="1">
        <f t="array" ref="K19">_xlfn.XLOOKUP(1,(ANOVA!$L$2:$L$160=K$4)*(ANOVA!$Q$2:$Q$401=K$5)*(ANOVA!$M$2:$M$401=K$3),ANOVA!$C$2:$C$401,"")</f>
        <v/>
      </c>
      <c r="L19" s="185"/>
      <c r="M19" s="171" t="str" cm="1">
        <f t="array" ref="M19">_xlfn.XLOOKUP(1,(ANOVA!$L$2:$L$160=M$4)*(ANOVA!$Q$2:$Q$401=M$5)*(ANOVA!$M$2:$M$401=M$3),ANOVA!$C$2:$C$401,"")</f>
        <v/>
      </c>
      <c r="N19" s="172"/>
      <c r="O19" s="192" cm="1">
        <f t="array" ref="O19">_xlfn.XLOOKUP(1,(ANOVA!$L$2:$L$160=O$4)*(ANOVA!$Q$2:$Q$401=O$5)*(ANOVA!$M$2:$M$401=O$3),ANOVA!$C$2:$C$401,"")</f>
        <v>0</v>
      </c>
      <c r="P19" s="196" t="str" cm="1">
        <f t="array" ref="P19">_xlfn.XLOOKUP(1,(ANOVA!$L$2:$L$160=P$4)*(ANOVA!$Q$2:$Q$401=P$5)*(ANOVA!$M$2:$M$401=P$3),ANOVA!$C$2:$C$401,"")</f>
        <v/>
      </c>
      <c r="Q19" s="185"/>
      <c r="R19" s="173" t="str" cm="1">
        <f t="array" ref="R19">_xlfn.XLOOKUP(1,(ANOVA!$L$2:$L$160=R$4)*(ANOVA!$Q$2:$Q$401=R$5)*(ANOVA!$M$2:$M$401=R$3),ANOVA!$C$2:$C$401,"")</f>
        <v/>
      </c>
      <c r="S19" s="172"/>
      <c r="T19" s="196" t="str" cm="1">
        <f t="array" ref="T19">_xlfn.XLOOKUP(1,(ANOVA!$L$2:$L$160=T$4)*(ANOVA!$Q$2:$Q$401=T$5)*(ANOVA!$M$2:$M$401=T$3),ANOVA!$C$2:$C$401,"")</f>
        <v/>
      </c>
      <c r="U19" s="172"/>
    </row>
    <row r="20" spans="1:21" ht="12.75" customHeight="1" thickBot="1" x14ac:dyDescent="0.35">
      <c r="A20" s="245" t="s">
        <v>130</v>
      </c>
      <c r="B20" s="246"/>
      <c r="C20" s="246"/>
      <c r="D20" s="247"/>
      <c r="E20" s="242" cm="1">
        <f t="array" ref="E20">_xlfn.XLOOKUP(1,(ANOVA!$L$2:$L$160=E$4)*(ANOVA!$Q$2:$Q$401=E$5)*(ANOVA!$M$2:$M$401=E$3),ANOVA!$D$2:$D$401,"")</f>
        <v>4.7106546599000003</v>
      </c>
      <c r="F20" s="248"/>
      <c r="G20" s="249" cm="1">
        <f t="array" ref="G20">_xlfn.XLOOKUP(1,(ANOVA!$L$2:$L$160=G$4)*(ANOVA!$Q$2:$Q$401=G$5)*(ANOVA!$M$2:$M$401=G$3),ANOVA!$D$2:$D$401,"")</f>
        <v>2.8966250236</v>
      </c>
      <c r="H20" s="243"/>
      <c r="I20" s="242" cm="1">
        <f t="array" ref="I20">_xlfn.XLOOKUP(1,(ANOVA!$L$2:$L$160=I$4)*(ANOVA!$Q$2:$Q$401=I$5)*(ANOVA!$M$2:$M$401=I$3),ANOVA!$D$2:$D$401,"")</f>
        <v>1.062357333</v>
      </c>
      <c r="J20" s="243"/>
      <c r="K20" s="171" t="str" cm="1">
        <f t="array" ref="K20">_xlfn.XLOOKUP(1,(ANOVA!$L$2:$L$160=K$4)*(ANOVA!$Q$2:$Q$401=K$5)*(ANOVA!$M$2:$M$401=K$3),ANOVA!$D$2:$D$401,"")</f>
        <v/>
      </c>
      <c r="L20" s="185"/>
      <c r="M20" s="171" t="str" cm="1">
        <f t="array" ref="M20">_xlfn.XLOOKUP(1,(ANOVA!$L$2:$L$160=M$4)*(ANOVA!$Q$2:$Q$401=M$5)*(ANOVA!$M$2:$M$401=M$3),ANOVA!$D$2:$D$401,"")</f>
        <v/>
      </c>
      <c r="N20" s="172"/>
      <c r="O20" s="192" cm="1">
        <f t="array" ref="O20">_xlfn.XLOOKUP(1,(ANOVA!$L$2:$L$160=O$4)*(ANOVA!$Q$2:$Q$401=O$5)*(ANOVA!$M$2:$M$401=O$3),ANOVA!$D$2:$D$401,"")</f>
        <v>0</v>
      </c>
      <c r="P20" s="196" t="str" cm="1">
        <f t="array" ref="P20">_xlfn.XLOOKUP(1,(ANOVA!$L$2:$L$160=P$4)*(ANOVA!$Q$2:$Q$401=P$5)*(ANOVA!$M$2:$M$401=P$3),ANOVA!$D$2:$D$401,"")</f>
        <v/>
      </c>
      <c r="Q20" s="185"/>
      <c r="R20" s="173" t="str" cm="1">
        <f t="array" ref="R20">_xlfn.XLOOKUP(1,(ANOVA!$L$2:$L$160=R$4)*(ANOVA!$Q$2:$Q$401=R$5)*(ANOVA!$M$2:$M$401=R$3),ANOVA!$D$2:$D$401,"")</f>
        <v/>
      </c>
      <c r="S20" s="172"/>
      <c r="T20" s="196" t="str" cm="1">
        <f t="array" ref="T20">_xlfn.XLOOKUP(1,(ANOVA!$L$2:$L$160=T$4)*(ANOVA!$Q$2:$Q$401=T$5)*(ANOVA!$M$2:$M$401=T$3),ANOVA!$D$2:$D$401,"")</f>
        <v/>
      </c>
      <c r="U20" s="172"/>
    </row>
    <row r="21" spans="1:21" s="1" customFormat="1" ht="13.5" customHeight="1" x14ac:dyDescent="0.3">
      <c r="A21" s="6"/>
      <c r="B21" s="7"/>
      <c r="C21" s="7"/>
      <c r="D21" s="6"/>
      <c r="E21" s="68"/>
      <c r="F21" s="58"/>
      <c r="G21" s="73"/>
      <c r="H21" s="63"/>
      <c r="I21" s="74"/>
      <c r="J21" s="40"/>
      <c r="K21" s="74"/>
      <c r="L21" s="40"/>
      <c r="M21" s="78"/>
      <c r="N21" s="66"/>
      <c r="O21" s="10"/>
      <c r="P21" s="74"/>
      <c r="Q21" s="40"/>
      <c r="R21" s="74"/>
      <c r="S21" s="40"/>
      <c r="T21" s="74"/>
      <c r="U21" s="40"/>
    </row>
    <row r="22" spans="1:21" s="1" customFormat="1" x14ac:dyDescent="0.3">
      <c r="A22" s="9"/>
      <c r="B22" s="7"/>
      <c r="C22" s="7"/>
      <c r="D22" s="6"/>
      <c r="E22" s="38"/>
      <c r="F22" s="39"/>
      <c r="G22" s="74"/>
      <c r="H22" s="40"/>
      <c r="I22" s="74"/>
      <c r="J22" s="40"/>
      <c r="K22" s="78"/>
      <c r="L22" s="66"/>
      <c r="M22" s="74"/>
      <c r="N22" s="40"/>
      <c r="O22" s="3"/>
      <c r="P22" s="74"/>
      <c r="Q22" s="40"/>
      <c r="R22" s="74"/>
      <c r="S22" s="40"/>
      <c r="T22" s="74"/>
      <c r="U22" s="40"/>
    </row>
    <row r="23" spans="1:21" s="1" customFormat="1" x14ac:dyDescent="0.3">
      <c r="A23" s="9"/>
      <c r="B23" s="7"/>
      <c r="C23" s="7"/>
      <c r="D23" s="6"/>
      <c r="E23" s="38"/>
      <c r="F23" s="39"/>
      <c r="G23" s="74"/>
      <c r="H23" s="40"/>
      <c r="I23" s="74"/>
      <c r="J23" s="40"/>
      <c r="K23" s="79"/>
      <c r="L23" s="7"/>
      <c r="M23" s="74"/>
      <c r="N23" s="40"/>
      <c r="O23" s="3"/>
      <c r="P23" s="74"/>
      <c r="Q23" s="40"/>
      <c r="R23" s="74"/>
      <c r="S23" s="40"/>
      <c r="T23" s="74"/>
      <c r="U23" s="40"/>
    </row>
    <row r="24" spans="1:21" s="1" customFormat="1" x14ac:dyDescent="0.3">
      <c r="A24" s="9"/>
      <c r="B24" s="7"/>
      <c r="C24" s="7"/>
      <c r="D24" s="6"/>
      <c r="E24" s="38"/>
      <c r="F24" s="39"/>
      <c r="G24" s="74"/>
      <c r="H24" s="40"/>
      <c r="I24" s="74"/>
      <c r="J24" s="40"/>
      <c r="K24" s="74"/>
      <c r="L24" s="40"/>
      <c r="M24" s="74"/>
      <c r="N24" s="40"/>
      <c r="O24" s="3"/>
      <c r="P24" s="74"/>
      <c r="Q24" s="40"/>
      <c r="R24" s="74"/>
      <c r="S24" s="40"/>
      <c r="T24" s="74"/>
      <c r="U24" s="40"/>
    </row>
    <row r="25" spans="1:21" s="1" customFormat="1" x14ac:dyDescent="0.3">
      <c r="A25" s="9"/>
      <c r="B25" s="7"/>
      <c r="C25" s="7"/>
      <c r="D25" s="6"/>
      <c r="E25" s="38"/>
      <c r="F25" s="39"/>
      <c r="G25" s="74"/>
      <c r="H25" s="40"/>
      <c r="I25" s="74"/>
      <c r="J25" s="40"/>
      <c r="K25" s="74"/>
      <c r="L25" s="40"/>
      <c r="M25" s="74"/>
      <c r="N25" s="40"/>
      <c r="O25" s="3"/>
      <c r="P25" s="74"/>
      <c r="Q25" s="40"/>
      <c r="R25" s="74"/>
      <c r="S25" s="40"/>
      <c r="T25" s="74"/>
      <c r="U25" s="40"/>
    </row>
    <row r="26" spans="1:21" s="1" customFormat="1" x14ac:dyDescent="0.3">
      <c r="A26" s="9"/>
      <c r="B26" s="7"/>
      <c r="C26" s="7"/>
      <c r="D26" s="6"/>
      <c r="E26" s="38"/>
      <c r="F26" s="39"/>
      <c r="G26" s="74"/>
      <c r="H26" s="40"/>
      <c r="I26" s="74"/>
      <c r="J26" s="40"/>
      <c r="K26" s="74"/>
      <c r="L26" s="40"/>
      <c r="M26" s="74"/>
      <c r="N26" s="40"/>
      <c r="O26" s="3"/>
      <c r="P26" s="74"/>
      <c r="Q26" s="40"/>
      <c r="R26" s="74"/>
      <c r="S26" s="40"/>
      <c r="T26" s="74"/>
      <c r="U26" s="40"/>
    </row>
    <row r="27" spans="1:21" s="1" customFormat="1" x14ac:dyDescent="0.3">
      <c r="A27" s="9"/>
      <c r="B27" s="7"/>
      <c r="C27" s="7"/>
      <c r="D27" s="6"/>
      <c r="E27" s="38"/>
      <c r="F27" s="39"/>
      <c r="G27" s="74"/>
      <c r="H27" s="40"/>
      <c r="I27" s="74"/>
      <c r="J27" s="40"/>
      <c r="K27" s="74"/>
      <c r="L27" s="40"/>
      <c r="M27" s="74"/>
      <c r="N27" s="40"/>
      <c r="O27" s="3"/>
      <c r="P27" s="74"/>
      <c r="Q27" s="40"/>
      <c r="R27" s="74"/>
      <c r="S27" s="40"/>
      <c r="T27" s="74"/>
      <c r="U27" s="40"/>
    </row>
    <row r="28" spans="1:21" s="1" customFormat="1" x14ac:dyDescent="0.3">
      <c r="A28" s="9"/>
      <c r="B28" s="7"/>
      <c r="C28" s="7"/>
      <c r="D28" s="6"/>
      <c r="E28" s="38"/>
      <c r="F28" s="39"/>
      <c r="G28" s="74"/>
      <c r="H28" s="40"/>
      <c r="I28" s="74"/>
      <c r="J28" s="40"/>
      <c r="K28" s="74"/>
      <c r="L28" s="40"/>
      <c r="M28" s="74"/>
      <c r="N28" s="40"/>
      <c r="O28" s="3"/>
      <c r="P28" s="74"/>
      <c r="Q28" s="40"/>
      <c r="R28" s="74"/>
      <c r="S28" s="40"/>
      <c r="T28" s="74"/>
      <c r="U28" s="40"/>
    </row>
    <row r="29" spans="1:21" s="1" customFormat="1" x14ac:dyDescent="0.3">
      <c r="A29" s="8"/>
      <c r="B29" s="7"/>
      <c r="C29" s="7"/>
      <c r="D29" s="6"/>
      <c r="E29" s="69"/>
      <c r="F29" s="59"/>
      <c r="G29" s="75"/>
      <c r="H29" s="64"/>
      <c r="I29" s="74"/>
      <c r="J29" s="40"/>
      <c r="K29" s="75"/>
      <c r="L29" s="64"/>
      <c r="M29" s="75"/>
      <c r="N29" s="64"/>
      <c r="O29" s="3"/>
      <c r="P29" s="74"/>
      <c r="Q29" s="40"/>
      <c r="R29" s="74"/>
      <c r="S29" s="40"/>
      <c r="T29" s="74"/>
      <c r="U29" s="40"/>
    </row>
    <row r="30" spans="1:21" x14ac:dyDescent="0.3">
      <c r="A30" s="9"/>
      <c r="B30" s="7"/>
      <c r="C30" s="7"/>
      <c r="D30" s="6"/>
      <c r="E30" s="38"/>
      <c r="F30" s="39"/>
      <c r="M30" s="74"/>
      <c r="N30" s="40"/>
      <c r="O30" s="3"/>
    </row>
    <row r="31" spans="1:21" ht="14.15" x14ac:dyDescent="0.3">
      <c r="A31" s="4"/>
      <c r="B31" s="7"/>
      <c r="C31" s="7"/>
      <c r="D31" s="6"/>
      <c r="E31" s="70"/>
      <c r="F31" s="60"/>
      <c r="G31" s="76"/>
      <c r="H31" s="65"/>
      <c r="K31" s="76"/>
      <c r="L31" s="65"/>
    </row>
    <row r="32" spans="1:21" x14ac:dyDescent="0.3">
      <c r="B32" s="46"/>
      <c r="C32" s="46"/>
      <c r="D32" s="13"/>
    </row>
    <row r="36" spans="16:16" x14ac:dyDescent="0.3">
      <c r="P36" s="165" t="s">
        <v>19</v>
      </c>
    </row>
  </sheetData>
  <sortState xmlns:xlrd2="http://schemas.microsoft.com/office/spreadsheetml/2017/richdata2" ref="A6:U16">
    <sortCondition descending="1" ref="E6:E16"/>
  </sortState>
  <mergeCells count="9">
    <mergeCell ref="A1:U1"/>
    <mergeCell ref="E2:F2"/>
    <mergeCell ref="G2:H2"/>
    <mergeCell ref="I2:J2"/>
    <mergeCell ref="K2:L2"/>
    <mergeCell ref="M2:N2"/>
    <mergeCell ref="P2:Q2"/>
    <mergeCell ref="R2:S2"/>
    <mergeCell ref="T2:U2"/>
  </mergeCells>
  <conditionalFormatting sqref="A6:D16">
    <cfRule type="expression" dxfId="179" priority="5">
      <formula>MOD(ROW(),2)=0</formula>
    </cfRule>
  </conditionalFormatting>
  <conditionalFormatting sqref="E6:E16">
    <cfRule type="top10" dxfId="178" priority="40" stopIfTrue="1" percent="1" rank="25"/>
    <cfRule type="aboveAverage" dxfId="177" priority="2309" stopIfTrue="1"/>
  </conditionalFormatting>
  <conditionalFormatting sqref="E6:U16">
    <cfRule type="expression" dxfId="176" priority="2310">
      <formula>MOD(ROW(),2)=0</formula>
    </cfRule>
  </conditionalFormatting>
  <conditionalFormatting sqref="F6:F16">
    <cfRule type="containsText" dxfId="175" priority="37" stopIfTrue="1" operator="containsText" text="A">
      <formula>NOT(ISERROR(SEARCH("A",F6)))</formula>
    </cfRule>
    <cfRule type="containsText" priority="36" stopIfTrue="1" operator="containsText" text="AA">
      <formula>NOT(ISERROR(SEARCH("AA",F6)))</formula>
    </cfRule>
  </conditionalFormatting>
  <conditionalFormatting sqref="G6:G16">
    <cfRule type="aboveAverage" dxfId="174" priority="2" stopIfTrue="1"/>
    <cfRule type="aboveAverage" dxfId="173" priority="2312" stopIfTrue="1"/>
    <cfRule type="top10" dxfId="172" priority="1" stopIfTrue="1" percent="1" rank="25"/>
    <cfRule type="top10" dxfId="171" priority="2311" stopIfTrue="1" percent="1" rank="25"/>
  </conditionalFormatting>
  <conditionalFormatting sqref="H6:H16">
    <cfRule type="containsText" dxfId="170" priority="35" stopIfTrue="1" operator="containsText" text="A">
      <formula>NOT(ISERROR(SEARCH("A",H6)))</formula>
    </cfRule>
    <cfRule type="containsText" priority="34" stopIfTrue="1" operator="containsText" text="AA">
      <formula>NOT(ISERROR(SEARCH("AA",H6)))</formula>
    </cfRule>
  </conditionalFormatting>
  <conditionalFormatting sqref="I6:I16">
    <cfRule type="top10" dxfId="169" priority="3" stopIfTrue="1" percent="1" rank="25"/>
    <cfRule type="aboveAverage" dxfId="168" priority="4" stopIfTrue="1"/>
    <cfRule type="top10" dxfId="167" priority="2313" stopIfTrue="1" percent="1" rank="25"/>
    <cfRule type="aboveAverage" dxfId="166" priority="2314" stopIfTrue="1"/>
  </conditionalFormatting>
  <conditionalFormatting sqref="J6:J16">
    <cfRule type="containsText" priority="8" stopIfTrue="1" operator="containsText" text="AA">
      <formula>NOT(ISERROR(SEARCH("AA",J6)))</formula>
    </cfRule>
    <cfRule type="containsText" dxfId="165" priority="9" stopIfTrue="1" operator="containsText" text="A">
      <formula>NOT(ISERROR(SEARCH("A",J6)))</formula>
    </cfRule>
  </conditionalFormatting>
  <conditionalFormatting sqref="K6:K16">
    <cfRule type="top10" dxfId="164" priority="2315" stopIfTrue="1" percent="1" rank="25"/>
    <cfRule type="aboveAverage" dxfId="163" priority="2316" stopIfTrue="1"/>
  </conditionalFormatting>
  <conditionalFormatting sqref="L6:L16">
    <cfRule type="containsText" priority="32" stopIfTrue="1" operator="containsText" text="AA">
      <formula>NOT(ISERROR(SEARCH("AA",L6)))</formula>
    </cfRule>
    <cfRule type="containsText" dxfId="162" priority="33" stopIfTrue="1" operator="containsText" text="A">
      <formula>NOT(ISERROR(SEARCH("A",L6)))</formula>
    </cfRule>
  </conditionalFormatting>
  <conditionalFormatting sqref="M6:M16">
    <cfRule type="top10" dxfId="161" priority="2317" stopIfTrue="1" percent="1" rank="25"/>
    <cfRule type="aboveAverage" dxfId="160" priority="2318" stopIfTrue="1"/>
  </conditionalFormatting>
  <conditionalFormatting sqref="N6:N16">
    <cfRule type="containsText" priority="30" stopIfTrue="1" operator="containsText" text="AA">
      <formula>NOT(ISERROR(SEARCH("AA",N6)))</formula>
    </cfRule>
    <cfRule type="containsText" dxfId="159" priority="31" stopIfTrue="1" operator="containsText" text="A">
      <formula>NOT(ISERROR(SEARCH("A",N6)))</formula>
    </cfRule>
  </conditionalFormatting>
  <conditionalFormatting sqref="O6:O16">
    <cfRule type="top10" dxfId="158" priority="2319" stopIfTrue="1" percent="1" rank="25"/>
    <cfRule type="aboveAverage" dxfId="157" priority="2320" stopIfTrue="1"/>
  </conditionalFormatting>
  <conditionalFormatting sqref="P6:P16">
    <cfRule type="top10" dxfId="156" priority="2321" stopIfTrue="1" percent="1" rank="25"/>
    <cfRule type="aboveAverage" dxfId="155" priority="2322" stopIfTrue="1"/>
  </conditionalFormatting>
  <conditionalFormatting sqref="Q6:Q16">
    <cfRule type="containsText" priority="28" stopIfTrue="1" operator="containsText" text="AA">
      <formula>NOT(ISERROR(SEARCH("AA",Q6)))</formula>
    </cfRule>
    <cfRule type="containsText" dxfId="154" priority="29" stopIfTrue="1" operator="containsText" text="A">
      <formula>NOT(ISERROR(SEARCH("A",Q6)))</formula>
    </cfRule>
  </conditionalFormatting>
  <conditionalFormatting sqref="R6:R16">
    <cfRule type="top10" dxfId="153" priority="2323" stopIfTrue="1" percent="1" rank="25"/>
    <cfRule type="aboveAverage" dxfId="152" priority="2324" stopIfTrue="1"/>
  </conditionalFormatting>
  <conditionalFormatting sqref="S6:S16">
    <cfRule type="containsText" priority="26" stopIfTrue="1" operator="containsText" text="AA">
      <formula>NOT(ISERROR(SEARCH("AA",S6)))</formula>
    </cfRule>
    <cfRule type="containsText" dxfId="151" priority="27" stopIfTrue="1" operator="containsText" text="A">
      <formula>NOT(ISERROR(SEARCH("A",S6)))</formula>
    </cfRule>
  </conditionalFormatting>
  <conditionalFormatting sqref="T6:T16">
    <cfRule type="top10" dxfId="150" priority="2325" stopIfTrue="1" percent="1" rank="25"/>
    <cfRule type="aboveAverage" dxfId="149" priority="2326" stopIfTrue="1"/>
  </conditionalFormatting>
  <conditionalFormatting sqref="U6:U16">
    <cfRule type="containsText" priority="24" stopIfTrue="1" operator="containsText" text="AA">
      <formula>NOT(ISERROR(SEARCH("AA",U6)))</formula>
    </cfRule>
    <cfRule type="containsText" dxfId="148" priority="25" stopIfTrue="1" operator="containsText" text="A">
      <formula>NOT(ISERROR(SEARCH("A",U6)))</formula>
    </cfRule>
  </conditionalFormatting>
  <pageMargins left="0.5" right="0.5" top="0.5" bottom="0.5" header="0.3" footer="0.3"/>
  <pageSetup paperSize="5"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06D35-8480-449E-BFD9-CDB59E19A720}">
  <sheetPr>
    <tabColor theme="6" tint="0.59999389629810485"/>
    <pageSetUpPr fitToPage="1"/>
  </sheetPr>
  <dimension ref="A1:U35"/>
  <sheetViews>
    <sheetView zoomScaleNormal="100" workbookViewId="0">
      <selection activeCell="G6" sqref="G6:G14"/>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hidden="1" customWidth="1"/>
    <col min="12" max="12" width="5.07421875" style="40" hidden="1" customWidth="1"/>
    <col min="13" max="13" width="5.07421875" style="80" hidden="1" customWidth="1"/>
    <col min="14" max="14" width="5.07421875" style="67" hidden="1" customWidth="1"/>
    <col min="15" max="15" width="9.61328125" style="2" hidden="1"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368</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197" t="s">
        <v>61</v>
      </c>
      <c r="P2" s="295" t="s">
        <v>46</v>
      </c>
      <c r="Q2" s="296"/>
      <c r="R2" s="297" t="s">
        <v>47</v>
      </c>
      <c r="S2" s="297"/>
      <c r="T2" s="295" t="s">
        <v>48</v>
      </c>
      <c r="U2" s="296"/>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29" t="s">
        <v>227</v>
      </c>
      <c r="Q3" s="230"/>
      <c r="R3" s="231" t="s">
        <v>228</v>
      </c>
      <c r="S3" s="231"/>
      <c r="T3" s="229" t="s">
        <v>229</v>
      </c>
      <c r="U3" s="230"/>
    </row>
    <row r="4" spans="1:21" ht="12.55" hidden="1" customHeight="1" x14ac:dyDescent="0.3">
      <c r="A4" s="223"/>
      <c r="B4" s="224"/>
      <c r="C4" s="34"/>
      <c r="D4" s="225"/>
      <c r="E4" s="226" t="s">
        <v>194</v>
      </c>
      <c r="F4" s="227"/>
      <c r="G4" s="226" t="s">
        <v>194</v>
      </c>
      <c r="H4" s="228"/>
      <c r="I4" s="226" t="s">
        <v>194</v>
      </c>
      <c r="J4" s="227"/>
      <c r="K4" s="226" t="s">
        <v>194</v>
      </c>
      <c r="L4" s="227"/>
      <c r="M4" s="226" t="s">
        <v>194</v>
      </c>
      <c r="N4" s="228"/>
      <c r="O4" s="226" t="s">
        <v>194</v>
      </c>
      <c r="P4" s="226" t="s">
        <v>100</v>
      </c>
      <c r="Q4" s="230"/>
      <c r="R4" s="226" t="s">
        <v>100</v>
      </c>
      <c r="S4" s="231"/>
      <c r="T4" s="226" t="s">
        <v>100</v>
      </c>
      <c r="U4" s="231"/>
    </row>
    <row r="5" spans="1:21" ht="12.55" hidden="1" customHeight="1" x14ac:dyDescent="0.3">
      <c r="A5" s="223"/>
      <c r="B5" s="224"/>
      <c r="C5" s="34"/>
      <c r="D5" s="225"/>
      <c r="E5" s="226" t="s">
        <v>233</v>
      </c>
      <c r="F5" s="227"/>
      <c r="G5" s="226" t="s">
        <v>233</v>
      </c>
      <c r="H5" s="227"/>
      <c r="I5" s="226" t="s">
        <v>233</v>
      </c>
      <c r="J5" s="228"/>
      <c r="K5" s="226" t="s">
        <v>233</v>
      </c>
      <c r="L5" s="227"/>
      <c r="M5" s="226" t="s">
        <v>233</v>
      </c>
      <c r="N5" s="228"/>
      <c r="O5" s="226" t="s">
        <v>233</v>
      </c>
      <c r="P5" s="226" t="s">
        <v>233</v>
      </c>
      <c r="Q5" s="230"/>
      <c r="R5" s="226" t="s">
        <v>233</v>
      </c>
      <c r="S5" s="231"/>
      <c r="T5" s="226" t="s">
        <v>233</v>
      </c>
      <c r="U5" s="230"/>
    </row>
    <row r="6" spans="1:21" ht="12.55" customHeight="1" x14ac:dyDescent="0.3">
      <c r="A6" s="50" t="str">
        <f t="shared" ref="A6:A14" si="0">VLOOKUP(D6,VL_2020,2,FALSE)</f>
        <v>Innvictis A1414T</v>
      </c>
      <c r="B6" s="130" t="str">
        <f t="shared" ref="B6:B14" si="1">VLOOKUP(D6,VL_2020,3,FALSE)</f>
        <v>RR</v>
      </c>
      <c r="C6" s="130" t="str">
        <f t="shared" ref="C6:C14" si="2">VLOOKUP(D6,VL_2020,4,FALSE)</f>
        <v>TRE</v>
      </c>
      <c r="D6" s="273" t="s">
        <v>199</v>
      </c>
      <c r="E6" s="199" cm="1">
        <f t="array" ref="E6">_xlfn.XLOOKUP(1,(LSM!$A$2:$A$370=E$4)*(LSM!$T$2:$T$370=E$5)*(LSM!$B$2:$B$370=$D6),LSM!$C$2:$C$370,"")</f>
        <v>291.76</v>
      </c>
      <c r="F6" s="200" t="str" cm="1">
        <f t="array" ref="F6">_xlfn.XLOOKUP(1,(LSM!$A$2:$A$370=E$4)*(LSM!$T$2:$T$370=E$5)*(LSM!$B$2:$B$370=$D6),LSM!$D$2:$D$370,"")</f>
        <v>A</v>
      </c>
      <c r="G6" s="201" cm="1">
        <f t="array" ref="G6">_xlfn.XLOOKUP(1,(LSM!$A$2:$A$370=G$4)*(LSM!$T$2:$T$370=G$5)*(LSM!$B$2:$B$370=$D6),LSM!$E$2:$E$370,"")</f>
        <v>12.9</v>
      </c>
      <c r="H6" s="200" t="str" cm="1">
        <f t="array" ref="H6">_xlfn.XLOOKUP(1,(LSM!$A$2:$A$370=G$4)*(LSM!$T$2:$T$370=G$5)*(LSM!$B$2:$B$370=$D6),LSM!$F$2:$F$370,"")</f>
        <v>D</v>
      </c>
      <c r="I6" s="199" cm="1">
        <f t="array" ref="I6">_xlfn.XLOOKUP(1,(LSM!$A$2:$A$370=I$4)*(LSM!$T$2:$T$370=I$5)*(LSM!$B$2:$B$370=$D6),LSM!$L$2:$L$370,"")</f>
        <v>59.433300000000003</v>
      </c>
      <c r="J6" s="202" t="str" cm="1">
        <f t="array" ref="J6">_xlfn.XLOOKUP(1,(LSM!$A$2:$A$370=I$4)*(LSM!$T$2:$T$370=I$5)*(LSM!$B$2:$B$370=$D6),LSM!$M$2:$M$370,"")</f>
        <v>BC</v>
      </c>
      <c r="K6" s="199" cm="1">
        <f t="array" ref="K6">_xlfn.XLOOKUP(1,(LSM!$A$2:$A$370=K$4)*(LSM!$T$2:$T$370=K$5)*(LSM!$B$2:$B$370=$D6),LSM!$G$2:$G$370,"")</f>
        <v>0</v>
      </c>
      <c r="L6" s="200" cm="1">
        <f t="array" ref="L6">_xlfn.XLOOKUP(1,(LSM!$A$2:$A$370=K$4)*(LSM!$T$2:$T$370=K$5)*(LSM!$B$2:$B$370=$D6),LSM!$H$2:$H$370,"")</f>
        <v>0</v>
      </c>
      <c r="M6" s="199" cm="1">
        <f t="array" ref="M6">_xlfn.XLOOKUP(1,(LSM!$A$2:$A$370=M$4)*(LSM!$T$2:$T$370=M$5)*(LSM!$B$2:$B$370=$D6),LSM!$I$2:$I$370,"")</f>
        <v>0</v>
      </c>
      <c r="N6" s="202" cm="1">
        <f t="array" ref="N6">_xlfn.XLOOKUP(1,(LSM!$A$2:$A$370=M$4)*(LSM!$T$2:$T$370=M$5)*(LSM!$B$2:$B$370=$D6),LSM!$J$2:$J$370,"")</f>
        <v>0</v>
      </c>
      <c r="O6" s="201" cm="1">
        <f t="array" ref="O6">_xlfn.XLOOKUP(1,(LSM!$A$2:$A$370=O$4)*(LSM!$T$2:$T$370=O$5)*(LSM!$B$2:$B$370=$D6),LSM!$K$2:$K$370,"")</f>
        <v>0</v>
      </c>
      <c r="P6" s="201" cm="1">
        <f t="array" ref="P6">_xlfn.XLOOKUP(1,(LSM!$A$2:$A$370=P$4)*(LSM!$T$2:$T$370=P$5)*(LSM!$B$2:$B$370=$D6),LSM!$N$2:$N$370,"")</f>
        <v>0</v>
      </c>
      <c r="Q6" s="200" cm="1">
        <f t="array" ref="Q6">_xlfn.XLOOKUP(1,(LSM!$A$2:$A$370=P$4)*(LSM!$T$2:$T$370=P$5)*(LSM!$B$2:$B$370=$D6),LSM!$O$2:$O$370,"")</f>
        <v>0</v>
      </c>
      <c r="R6" s="201" cm="1">
        <f t="array" ref="R6">_xlfn.XLOOKUP(1,(LSM!$A$2:$A$370=R$4)*(LSM!$T$2:$T$370=R$5)*(LSM!$B$2:$B$370=$D6),LSM!$P$2:$P$370,"")</f>
        <v>0</v>
      </c>
      <c r="S6" s="202" cm="1">
        <f t="array" ref="S6">_xlfn.XLOOKUP(1,(LSM!$A$2:$A$370=R$4)*(LSM!$T$2:$T$370=R$5)*(LSM!$B$2:$B$370=$D6),LSM!$Q$2:$Q$370,"")</f>
        <v>0</v>
      </c>
      <c r="T6" s="201" cm="1">
        <f t="array" ref="T6">_xlfn.XLOOKUP(1,(LSM!$A$2:$A$370=T$4)*(LSM!$T$2:$T$370=T$5)*(LSM!$B$2:$B$370=$D6),LSM!$R$2:$R$370,"")</f>
        <v>0</v>
      </c>
      <c r="U6" s="200" cm="1">
        <f t="array" ref="U6">_xlfn.XLOOKUP(1,(LSM!$A$2:$A$370=T$4)*(LSM!$T$2:$T$370=T$5)*(LSM!$B$2:$B$370=$D6),LSM!$S$2:$S$370,"")</f>
        <v>0</v>
      </c>
    </row>
    <row r="7" spans="1:21" ht="12.55" customHeight="1" x14ac:dyDescent="0.3">
      <c r="A7" s="31" t="str">
        <f t="shared" si="0"/>
        <v>Dekalb DKC 115-55</v>
      </c>
      <c r="B7" s="131" t="str">
        <f t="shared" si="1"/>
        <v>RR</v>
      </c>
      <c r="C7" s="131" t="str">
        <f t="shared" si="2"/>
        <v>TRE</v>
      </c>
      <c r="D7" s="273" t="s">
        <v>289</v>
      </c>
      <c r="E7" s="178" cm="1">
        <f t="array" ref="E7">_xlfn.XLOOKUP(1,(LSM!$A$2:$A$370=E$4)*(LSM!$T$2:$T$370=E$5)*(LSM!$B$2:$B$370=$D7),LSM!$C$2:$C$370,"")</f>
        <v>286.26</v>
      </c>
      <c r="F7" s="179" t="str" cm="1">
        <f t="array" ref="F7">_xlfn.XLOOKUP(1,(LSM!$A$2:$A$370=E$4)*(LSM!$T$2:$T$370=E$5)*(LSM!$B$2:$B$370=$D7),LSM!$D$2:$D$370,"")</f>
        <v>AB</v>
      </c>
      <c r="G7" s="164" cm="1">
        <f t="array" ref="G7">_xlfn.XLOOKUP(1,(LSM!$A$2:$A$370=G$4)*(LSM!$T$2:$T$370=G$5)*(LSM!$B$2:$B$370=$D7),LSM!$E$2:$E$370,"")</f>
        <v>14.033300000000001</v>
      </c>
      <c r="H7" s="179" t="str" cm="1">
        <f t="array" ref="H7">_xlfn.XLOOKUP(1,(LSM!$A$2:$A$370=G$4)*(LSM!$T$2:$T$370=G$5)*(LSM!$B$2:$B$370=$D7),LSM!$F$2:$F$370,"")</f>
        <v>B</v>
      </c>
      <c r="I7" s="178" cm="1">
        <f t="array" ref="I7">_xlfn.XLOOKUP(1,(LSM!$A$2:$A$370=I$4)*(LSM!$T$2:$T$370=I$5)*(LSM!$B$2:$B$370=$D7),LSM!$L$2:$L$370,"")</f>
        <v>60.066699999999997</v>
      </c>
      <c r="J7" s="167" t="str" cm="1">
        <f t="array" ref="J7">_xlfn.XLOOKUP(1,(LSM!$A$2:$A$370=I$4)*(LSM!$T$2:$T$370=I$5)*(LSM!$B$2:$B$370=$D7),LSM!$M$2:$M$370,"")</f>
        <v>AB</v>
      </c>
      <c r="K7" s="178" cm="1">
        <f t="array" ref="K7">_xlfn.XLOOKUP(1,(LSM!$A$2:$A$370=K$4)*(LSM!$T$2:$T$370=K$5)*(LSM!$B$2:$B$370=$D7),LSM!$G$2:$G$370,"")</f>
        <v>0</v>
      </c>
      <c r="L7" s="179" cm="1">
        <f t="array" ref="L7">_xlfn.XLOOKUP(1,(LSM!$A$2:$A$370=K$4)*(LSM!$T$2:$T$370=K$5)*(LSM!$B$2:$B$370=$D7),LSM!$H$2:$H$370,"")</f>
        <v>0</v>
      </c>
      <c r="M7" s="178" cm="1">
        <f t="array" ref="M7">_xlfn.XLOOKUP(1,(LSM!$A$2:$A$370=M$4)*(LSM!$T$2:$T$370=M$5)*(LSM!$B$2:$B$370=$D7),LSM!$I$2:$I$370,"")</f>
        <v>0</v>
      </c>
      <c r="N7" s="167" cm="1">
        <f t="array" ref="N7">_xlfn.XLOOKUP(1,(LSM!$A$2:$A$370=M$4)*(LSM!$T$2:$T$370=M$5)*(LSM!$B$2:$B$370=$D7),LSM!$J$2:$J$370,"")</f>
        <v>0</v>
      </c>
      <c r="O7" s="164" cm="1">
        <f t="array" ref="O7">_xlfn.XLOOKUP(1,(LSM!$A$2:$A$370=O$4)*(LSM!$T$2:$T$370=O$5)*(LSM!$B$2:$B$370=$D7),LSM!$K$2:$K$370,"")</f>
        <v>0</v>
      </c>
      <c r="P7" s="164" cm="1">
        <f t="array" ref="P7">_xlfn.XLOOKUP(1,(LSM!$A$2:$A$370=P$4)*(LSM!$T$2:$T$370=P$5)*(LSM!$B$2:$B$370=$D7),LSM!$N$2:$N$370,"")</f>
        <v>0</v>
      </c>
      <c r="Q7" s="179" cm="1">
        <f t="array" ref="Q7">_xlfn.XLOOKUP(1,(LSM!$A$2:$A$370=P$4)*(LSM!$T$2:$T$370=P$5)*(LSM!$B$2:$B$370=$D7),LSM!$O$2:$O$370,"")</f>
        <v>0</v>
      </c>
      <c r="R7" s="164" cm="1">
        <f t="array" ref="R7">_xlfn.XLOOKUP(1,(LSM!$A$2:$A$370=R$4)*(LSM!$T$2:$T$370=R$5)*(LSM!$B$2:$B$370=$D7),LSM!$P$2:$P$370,"")</f>
        <v>0</v>
      </c>
      <c r="S7" s="167" cm="1">
        <f t="array" ref="S7">_xlfn.XLOOKUP(1,(LSM!$A$2:$A$370=R$4)*(LSM!$T$2:$T$370=R$5)*(LSM!$B$2:$B$370=$D7),LSM!$Q$2:$Q$370,"")</f>
        <v>0</v>
      </c>
      <c r="T7" s="164" cm="1">
        <f t="array" ref="T7">_xlfn.XLOOKUP(1,(LSM!$A$2:$A$370=T$4)*(LSM!$T$2:$T$370=T$5)*(LSM!$B$2:$B$370=$D7),LSM!$R$2:$R$370,"")</f>
        <v>0</v>
      </c>
      <c r="U7" s="179" cm="1">
        <f t="array" ref="U7">_xlfn.XLOOKUP(1,(LSM!$A$2:$A$370=T$4)*(LSM!$T$2:$T$370=T$5)*(LSM!$B$2:$B$370=$D7),LSM!$S$2:$S$370,"")</f>
        <v>0</v>
      </c>
    </row>
    <row r="8" spans="1:21" x14ac:dyDescent="0.3">
      <c r="A8" s="31" t="str">
        <f t="shared" si="0"/>
        <v>Dyna-Gro D55VC86RIB</v>
      </c>
      <c r="B8" s="131" t="str">
        <f t="shared" si="1"/>
        <v>RR</v>
      </c>
      <c r="C8" s="131">
        <f t="shared" si="2"/>
        <v>0</v>
      </c>
      <c r="D8" s="273" t="s">
        <v>291</v>
      </c>
      <c r="E8" s="178" cm="1">
        <f t="array" ref="E8">_xlfn.XLOOKUP(1,(LSM!$A$2:$A$370=E$4)*(LSM!$T$2:$T$370=E$5)*(LSM!$B$2:$B$370=$D8),LSM!$C$2:$C$370,"")</f>
        <v>286.08999999999997</v>
      </c>
      <c r="F8" s="179" t="str" cm="1">
        <f t="array" ref="F8">_xlfn.XLOOKUP(1,(LSM!$A$2:$A$370=E$4)*(LSM!$T$2:$T$370=E$5)*(LSM!$B$2:$B$370=$D8),LSM!$D$2:$D$370,"")</f>
        <v>AB</v>
      </c>
      <c r="G8" s="164" cm="1">
        <f t="array" ref="G8">_xlfn.XLOOKUP(1,(LSM!$A$2:$A$370=G$4)*(LSM!$T$2:$T$370=G$5)*(LSM!$B$2:$B$370=$D8),LSM!$E$2:$E$370,"")</f>
        <v>12.966699999999999</v>
      </c>
      <c r="H8" s="179" t="str" cm="1">
        <f t="array" ref="H8">_xlfn.XLOOKUP(1,(LSM!$A$2:$A$370=G$4)*(LSM!$T$2:$T$370=G$5)*(LSM!$B$2:$B$370=$D8),LSM!$F$2:$F$370,"")</f>
        <v>CD</v>
      </c>
      <c r="I8" s="178" cm="1">
        <f t="array" ref="I8">_xlfn.XLOOKUP(1,(LSM!$A$2:$A$370=I$4)*(LSM!$T$2:$T$370=I$5)*(LSM!$B$2:$B$370=$D8),LSM!$L$2:$L$370,"")</f>
        <v>59.466700000000003</v>
      </c>
      <c r="J8" s="167" t="str" cm="1">
        <f t="array" ref="J8">_xlfn.XLOOKUP(1,(LSM!$A$2:$A$370=I$4)*(LSM!$T$2:$T$370=I$5)*(LSM!$B$2:$B$370=$D8),LSM!$M$2:$M$370,"")</f>
        <v>BC</v>
      </c>
      <c r="K8" s="178" cm="1">
        <f t="array" ref="K8">_xlfn.XLOOKUP(1,(LSM!$A$2:$A$370=K$4)*(LSM!$T$2:$T$370=K$5)*(LSM!$B$2:$B$370=$D8),LSM!$G$2:$G$370,"")</f>
        <v>0</v>
      </c>
      <c r="L8" s="179" cm="1">
        <f t="array" ref="L8">_xlfn.XLOOKUP(1,(LSM!$A$2:$A$370=K$4)*(LSM!$T$2:$T$370=K$5)*(LSM!$B$2:$B$370=$D8),LSM!$H$2:$H$370,"")</f>
        <v>0</v>
      </c>
      <c r="M8" s="178" cm="1">
        <f t="array" ref="M8">_xlfn.XLOOKUP(1,(LSM!$A$2:$A$370=M$4)*(LSM!$T$2:$T$370=M$5)*(LSM!$B$2:$B$370=$D8),LSM!$I$2:$I$370,"")</f>
        <v>0</v>
      </c>
      <c r="N8" s="167" cm="1">
        <f t="array" ref="N8">_xlfn.XLOOKUP(1,(LSM!$A$2:$A$370=M$4)*(LSM!$T$2:$T$370=M$5)*(LSM!$B$2:$B$370=$D8),LSM!$J$2:$J$370,"")</f>
        <v>0</v>
      </c>
      <c r="O8" s="164" cm="1">
        <f t="array" ref="O8">_xlfn.XLOOKUP(1,(LSM!$A$2:$A$370=O$4)*(LSM!$T$2:$T$370=O$5)*(LSM!$B$2:$B$370=$D8),LSM!$K$2:$K$370,"")</f>
        <v>0</v>
      </c>
      <c r="P8" s="164" cm="1">
        <f t="array" ref="P8">_xlfn.XLOOKUP(1,(LSM!$A$2:$A$370=P$4)*(LSM!$T$2:$T$370=P$5)*(LSM!$B$2:$B$370=$D8),LSM!$N$2:$N$370,"")</f>
        <v>0</v>
      </c>
      <c r="Q8" s="179" cm="1">
        <f t="array" ref="Q8">_xlfn.XLOOKUP(1,(LSM!$A$2:$A$370=P$4)*(LSM!$T$2:$T$370=P$5)*(LSM!$B$2:$B$370=$D8),LSM!$O$2:$O$370,"")</f>
        <v>0</v>
      </c>
      <c r="R8" s="164" cm="1">
        <f t="array" ref="R8">_xlfn.XLOOKUP(1,(LSM!$A$2:$A$370=R$4)*(LSM!$T$2:$T$370=R$5)*(LSM!$B$2:$B$370=$D8),LSM!$P$2:$P$370,"")</f>
        <v>0</v>
      </c>
      <c r="S8" s="167" cm="1">
        <f t="array" ref="S8">_xlfn.XLOOKUP(1,(LSM!$A$2:$A$370=R$4)*(LSM!$T$2:$T$370=R$5)*(LSM!$B$2:$B$370=$D8),LSM!$Q$2:$Q$370,"")</f>
        <v>0</v>
      </c>
      <c r="T8" s="164" cm="1">
        <f t="array" ref="T8">_xlfn.XLOOKUP(1,(LSM!$A$2:$A$370=T$4)*(LSM!$T$2:$T$370=T$5)*(LSM!$B$2:$B$370=$D8),LSM!$R$2:$R$370,"")</f>
        <v>0</v>
      </c>
      <c r="U8" s="179" cm="1">
        <f t="array" ref="U8">_xlfn.XLOOKUP(1,(LSM!$A$2:$A$370=T$4)*(LSM!$T$2:$T$370=T$5)*(LSM!$B$2:$B$370=$D8),LSM!$S$2:$S$370,"")</f>
        <v>0</v>
      </c>
    </row>
    <row r="9" spans="1:21" x14ac:dyDescent="0.3">
      <c r="A9" s="31" t="str">
        <f t="shared" si="0"/>
        <v>Pioneer P15395PWE</v>
      </c>
      <c r="B9" s="131" t="str">
        <f t="shared" si="1"/>
        <v>RR, LL, ENL, FOP</v>
      </c>
      <c r="C9" s="131" t="str">
        <f t="shared" si="2"/>
        <v>VT2P, HX1</v>
      </c>
      <c r="D9" s="273" t="s">
        <v>293</v>
      </c>
      <c r="E9" s="178" cm="1">
        <f t="array" ref="E9">_xlfn.XLOOKUP(1,(LSM!$A$2:$A$370=E$4)*(LSM!$T$2:$T$370=E$5)*(LSM!$B$2:$B$370=$D9),LSM!$C$2:$C$370,"")</f>
        <v>282.57</v>
      </c>
      <c r="F9" s="179" t="str" cm="1">
        <f t="array" ref="F9">_xlfn.XLOOKUP(1,(LSM!$A$2:$A$370=E$4)*(LSM!$T$2:$T$370=E$5)*(LSM!$B$2:$B$370=$D9),LSM!$D$2:$D$370,"")</f>
        <v>A-C</v>
      </c>
      <c r="G9" s="164" cm="1">
        <f t="array" ref="G9">_xlfn.XLOOKUP(1,(LSM!$A$2:$A$370=G$4)*(LSM!$T$2:$T$370=G$5)*(LSM!$B$2:$B$370=$D9),LSM!$E$2:$E$370,"")</f>
        <v>12.7667</v>
      </c>
      <c r="H9" s="179" t="str" cm="1">
        <f t="array" ref="H9">_xlfn.XLOOKUP(1,(LSM!$A$2:$A$370=G$4)*(LSM!$T$2:$T$370=G$5)*(LSM!$B$2:$B$370=$D9),LSM!$F$2:$F$370,"")</f>
        <v>D</v>
      </c>
      <c r="I9" s="178" cm="1">
        <f t="array" ref="I9">_xlfn.XLOOKUP(1,(LSM!$A$2:$A$370=I$4)*(LSM!$T$2:$T$370=I$5)*(LSM!$B$2:$B$370=$D9),LSM!$L$2:$L$370,"")</f>
        <v>59.2</v>
      </c>
      <c r="J9" s="167" t="str" cm="1">
        <f t="array" ref="J9">_xlfn.XLOOKUP(1,(LSM!$A$2:$A$370=I$4)*(LSM!$T$2:$T$370=I$5)*(LSM!$B$2:$B$370=$D9),LSM!$M$2:$M$370,"")</f>
        <v>C</v>
      </c>
      <c r="K9" s="178" cm="1">
        <f t="array" ref="K9">_xlfn.XLOOKUP(1,(LSM!$A$2:$A$370=K$4)*(LSM!$T$2:$T$370=K$5)*(LSM!$B$2:$B$370=$D9),LSM!$G$2:$G$370,"")</f>
        <v>0</v>
      </c>
      <c r="L9" s="179" cm="1">
        <f t="array" ref="L9">_xlfn.XLOOKUP(1,(LSM!$A$2:$A$370=K$4)*(LSM!$T$2:$T$370=K$5)*(LSM!$B$2:$B$370=$D9),LSM!$H$2:$H$370,"")</f>
        <v>0</v>
      </c>
      <c r="M9" s="178" cm="1">
        <f t="array" ref="M9">_xlfn.XLOOKUP(1,(LSM!$A$2:$A$370=M$4)*(LSM!$T$2:$T$370=M$5)*(LSM!$B$2:$B$370=$D9),LSM!$I$2:$I$370,"")</f>
        <v>0</v>
      </c>
      <c r="N9" s="167" cm="1">
        <f t="array" ref="N9">_xlfn.XLOOKUP(1,(LSM!$A$2:$A$370=M$4)*(LSM!$T$2:$T$370=M$5)*(LSM!$B$2:$B$370=$D9),LSM!$J$2:$J$370,"")</f>
        <v>0</v>
      </c>
      <c r="O9" s="164" cm="1">
        <f t="array" ref="O9">_xlfn.XLOOKUP(1,(LSM!$A$2:$A$370=O$4)*(LSM!$T$2:$T$370=O$5)*(LSM!$B$2:$B$370=$D9),LSM!$K$2:$K$370,"")</f>
        <v>0</v>
      </c>
      <c r="P9" s="164" cm="1">
        <f t="array" ref="P9">_xlfn.XLOOKUP(1,(LSM!$A$2:$A$370=P$4)*(LSM!$T$2:$T$370=P$5)*(LSM!$B$2:$B$370=$D9),LSM!$N$2:$N$370,"")</f>
        <v>0</v>
      </c>
      <c r="Q9" s="179" cm="1">
        <f t="array" ref="Q9">_xlfn.XLOOKUP(1,(LSM!$A$2:$A$370=P$4)*(LSM!$T$2:$T$370=P$5)*(LSM!$B$2:$B$370=$D9),LSM!$O$2:$O$370,"")</f>
        <v>0</v>
      </c>
      <c r="R9" s="164" cm="1">
        <f t="array" ref="R9">_xlfn.XLOOKUP(1,(LSM!$A$2:$A$370=R$4)*(LSM!$T$2:$T$370=R$5)*(LSM!$B$2:$B$370=$D9),LSM!$P$2:$P$370,"")</f>
        <v>0</v>
      </c>
      <c r="S9" s="167" cm="1">
        <f t="array" ref="S9">_xlfn.XLOOKUP(1,(LSM!$A$2:$A$370=R$4)*(LSM!$T$2:$T$370=R$5)*(LSM!$B$2:$B$370=$D9),LSM!$Q$2:$Q$370,"")</f>
        <v>0</v>
      </c>
      <c r="T9" s="164" cm="1">
        <f t="array" ref="T9">_xlfn.XLOOKUP(1,(LSM!$A$2:$A$370=T$4)*(LSM!$T$2:$T$370=T$5)*(LSM!$B$2:$B$370=$D9),LSM!$R$2:$R$370,"")</f>
        <v>0</v>
      </c>
      <c r="U9" s="179" cm="1">
        <f t="array" ref="U9">_xlfn.XLOOKUP(1,(LSM!$A$2:$A$370=T$4)*(LSM!$T$2:$T$370=T$5)*(LSM!$B$2:$B$370=$D9),LSM!$S$2:$S$370,"")</f>
        <v>0</v>
      </c>
    </row>
    <row r="10" spans="1:21" x14ac:dyDescent="0.3">
      <c r="A10" s="31" t="str">
        <f t="shared" si="0"/>
        <v>Pioneer P16647PWE</v>
      </c>
      <c r="B10" s="131" t="str">
        <f t="shared" si="1"/>
        <v>RR, LL, ENL, FOP</v>
      </c>
      <c r="C10" s="131" t="str">
        <f t="shared" si="2"/>
        <v>VT2P, HX1</v>
      </c>
      <c r="D10" s="273" t="s">
        <v>294</v>
      </c>
      <c r="E10" s="176" cm="1">
        <f t="array" ref="E10">_xlfn.XLOOKUP(1,(LSM!$A$2:$A$370=E$4)*(LSM!$T$2:$T$370=E$5)*(LSM!$B$2:$B$370=$D10),LSM!$C$2:$C$370,"")</f>
        <v>281.42</v>
      </c>
      <c r="F10" s="177" t="str" cm="1">
        <f t="array" ref="F10">_xlfn.XLOOKUP(1,(LSM!$A$2:$A$370=E$4)*(LSM!$T$2:$T$370=E$5)*(LSM!$B$2:$B$370=$D10),LSM!$D$2:$D$370,"")</f>
        <v>A-C</v>
      </c>
      <c r="G10" s="163" cm="1">
        <f t="array" ref="G10">_xlfn.XLOOKUP(1,(LSM!$A$2:$A$370=G$4)*(LSM!$T$2:$T$370=G$5)*(LSM!$B$2:$B$370=$D10),LSM!$E$2:$E$370,"")</f>
        <v>13.666700000000001</v>
      </c>
      <c r="H10" s="177" t="str" cm="1">
        <f t="array" ref="H10">_xlfn.XLOOKUP(1,(LSM!$A$2:$A$370=G$4)*(LSM!$T$2:$T$370=G$5)*(LSM!$B$2:$B$370=$D10),LSM!$F$2:$F$370,"")</f>
        <v>BC</v>
      </c>
      <c r="I10" s="176" cm="1">
        <f t="array" ref="I10">_xlfn.XLOOKUP(1,(LSM!$A$2:$A$370=I$4)*(LSM!$T$2:$T$370=I$5)*(LSM!$B$2:$B$370=$D10),LSM!$L$2:$L$370,"")</f>
        <v>60.633299999999998</v>
      </c>
      <c r="J10" s="56" t="str" cm="1">
        <f t="array" ref="J10">_xlfn.XLOOKUP(1,(LSM!$A$2:$A$370=I$4)*(LSM!$T$2:$T$370=I$5)*(LSM!$B$2:$B$370=$D10),LSM!$M$2:$M$370,"")</f>
        <v>A</v>
      </c>
      <c r="K10" s="176" cm="1">
        <f t="array" ref="K10">_xlfn.XLOOKUP(1,(LSM!$A$2:$A$370=K$4)*(LSM!$T$2:$T$370=K$5)*(LSM!$B$2:$B$370=$D10),LSM!$G$2:$G$370,"")</f>
        <v>0</v>
      </c>
      <c r="L10" s="177" cm="1">
        <f t="array" ref="L10">_xlfn.XLOOKUP(1,(LSM!$A$2:$A$370=K$4)*(LSM!$T$2:$T$370=K$5)*(LSM!$B$2:$B$370=$D10),LSM!$H$2:$H$370,"")</f>
        <v>0</v>
      </c>
      <c r="M10" s="176" cm="1">
        <f t="array" ref="M10">_xlfn.XLOOKUP(1,(LSM!$A$2:$A$370=M$4)*(LSM!$T$2:$T$370=M$5)*(LSM!$B$2:$B$370=$D10),LSM!$I$2:$I$370,"")</f>
        <v>0</v>
      </c>
      <c r="N10" s="56" cm="1">
        <f t="array" ref="N10">_xlfn.XLOOKUP(1,(LSM!$A$2:$A$370=M$4)*(LSM!$T$2:$T$370=M$5)*(LSM!$B$2:$B$370=$D10),LSM!$J$2:$J$370,"")</f>
        <v>0</v>
      </c>
      <c r="O10" s="163" cm="1">
        <f t="array" ref="O10">_xlfn.XLOOKUP(1,(LSM!$A$2:$A$370=O$4)*(LSM!$T$2:$T$370=O$5)*(LSM!$B$2:$B$370=$D10),LSM!$K$2:$K$370,"")</f>
        <v>0</v>
      </c>
      <c r="P10" s="163" cm="1">
        <f t="array" ref="P10">_xlfn.XLOOKUP(1,(LSM!$A$2:$A$370=P$4)*(LSM!$T$2:$T$370=P$5)*(LSM!$B$2:$B$370=$D10),LSM!$N$2:$N$370,"")</f>
        <v>0</v>
      </c>
      <c r="Q10" s="177" cm="1">
        <f t="array" ref="Q10">_xlfn.XLOOKUP(1,(LSM!$A$2:$A$370=P$4)*(LSM!$T$2:$T$370=P$5)*(LSM!$B$2:$B$370=$D10),LSM!$O$2:$O$370,"")</f>
        <v>0</v>
      </c>
      <c r="R10" s="163" cm="1">
        <f t="array" ref="R10">_xlfn.XLOOKUP(1,(LSM!$A$2:$A$370=R$4)*(LSM!$T$2:$T$370=R$5)*(LSM!$B$2:$B$370=$D10),LSM!$P$2:$P$370,"")</f>
        <v>0</v>
      </c>
      <c r="S10" s="56" cm="1">
        <f t="array" ref="S10">_xlfn.XLOOKUP(1,(LSM!$A$2:$A$370=R$4)*(LSM!$T$2:$T$370=R$5)*(LSM!$B$2:$B$370=$D10),LSM!$Q$2:$Q$370,"")</f>
        <v>0</v>
      </c>
      <c r="T10" s="163" cm="1">
        <f t="array" ref="T10">_xlfn.XLOOKUP(1,(LSM!$A$2:$A$370=T$4)*(LSM!$T$2:$T$370=T$5)*(LSM!$B$2:$B$370=$D10),LSM!$R$2:$R$370,"")</f>
        <v>0</v>
      </c>
      <c r="U10" s="177" cm="1">
        <f t="array" ref="U10">_xlfn.XLOOKUP(1,(LSM!$A$2:$A$370=T$4)*(LSM!$T$2:$T$370=T$5)*(LSM!$B$2:$B$370=$D10),LSM!$S$2:$S$370,"")</f>
        <v>0</v>
      </c>
    </row>
    <row r="11" spans="1:21" x14ac:dyDescent="0.3">
      <c r="A11" s="31" t="str">
        <f t="shared" si="0"/>
        <v>Dyna-Gro D54TC77</v>
      </c>
      <c r="B11" s="131" t="str">
        <f t="shared" si="1"/>
        <v>RR</v>
      </c>
      <c r="C11" s="131">
        <f t="shared" si="2"/>
        <v>0</v>
      </c>
      <c r="D11" s="273" t="s">
        <v>290</v>
      </c>
      <c r="E11" s="176" cm="1">
        <f t="array" ref="E11">_xlfn.XLOOKUP(1,(LSM!$A$2:$A$370=E$4)*(LSM!$T$2:$T$370=E$5)*(LSM!$B$2:$B$370=$D11),LSM!$C$2:$C$370,"")</f>
        <v>269.99</v>
      </c>
      <c r="F11" s="177" t="str" cm="1">
        <f t="array" ref="F11">_xlfn.XLOOKUP(1,(LSM!$A$2:$A$370=E$4)*(LSM!$T$2:$T$370=E$5)*(LSM!$B$2:$B$370=$D11),LSM!$D$2:$D$370,"")</f>
        <v>B-D</v>
      </c>
      <c r="G11" s="163" cm="1">
        <f t="array" ref="G11">_xlfn.XLOOKUP(1,(LSM!$A$2:$A$370=G$4)*(LSM!$T$2:$T$370=G$5)*(LSM!$B$2:$B$370=$D11),LSM!$E$2:$E$370,"")</f>
        <v>13.7</v>
      </c>
      <c r="H11" s="177" t="str" cm="1">
        <f t="array" ref="H11">_xlfn.XLOOKUP(1,(LSM!$A$2:$A$370=G$4)*(LSM!$T$2:$T$370=G$5)*(LSM!$B$2:$B$370=$D11),LSM!$F$2:$F$370,"")</f>
        <v>BC</v>
      </c>
      <c r="I11" s="176" cm="1">
        <f t="array" ref="I11">_xlfn.XLOOKUP(1,(LSM!$A$2:$A$370=I$4)*(LSM!$T$2:$T$370=I$5)*(LSM!$B$2:$B$370=$D11),LSM!$L$2:$L$370,"")</f>
        <v>60.533299999999997</v>
      </c>
      <c r="J11" s="56" t="str" cm="1">
        <f t="array" ref="J11">_xlfn.XLOOKUP(1,(LSM!$A$2:$A$370=I$4)*(LSM!$T$2:$T$370=I$5)*(LSM!$B$2:$B$370=$D11),LSM!$M$2:$M$370,"")</f>
        <v>A</v>
      </c>
      <c r="K11" s="176" cm="1">
        <f t="array" ref="K11">_xlfn.XLOOKUP(1,(LSM!$A$2:$A$370=K$4)*(LSM!$T$2:$T$370=K$5)*(LSM!$B$2:$B$370=$D11),LSM!$G$2:$G$370,"")</f>
        <v>0</v>
      </c>
      <c r="L11" s="177" cm="1">
        <f t="array" ref="L11">_xlfn.XLOOKUP(1,(LSM!$A$2:$A$370=K$4)*(LSM!$T$2:$T$370=K$5)*(LSM!$B$2:$B$370=$D11),LSM!$H$2:$H$370,"")</f>
        <v>0</v>
      </c>
      <c r="M11" s="176" cm="1">
        <f t="array" ref="M11">_xlfn.XLOOKUP(1,(LSM!$A$2:$A$370=M$4)*(LSM!$T$2:$T$370=M$5)*(LSM!$B$2:$B$370=$D11),LSM!$I$2:$I$370,"")</f>
        <v>0</v>
      </c>
      <c r="N11" s="56" cm="1">
        <f t="array" ref="N11">_xlfn.XLOOKUP(1,(LSM!$A$2:$A$370=M$4)*(LSM!$T$2:$T$370=M$5)*(LSM!$B$2:$B$370=$D11),LSM!$J$2:$J$370,"")</f>
        <v>0</v>
      </c>
      <c r="O11" s="163" cm="1">
        <f t="array" ref="O11">_xlfn.XLOOKUP(1,(LSM!$A$2:$A$370=O$4)*(LSM!$T$2:$T$370=O$5)*(LSM!$B$2:$B$370=$D11),LSM!$K$2:$K$370,"")</f>
        <v>0</v>
      </c>
      <c r="P11" s="163" cm="1">
        <f t="array" ref="P11">_xlfn.XLOOKUP(1,(LSM!$A$2:$A$370=P$4)*(LSM!$T$2:$T$370=P$5)*(LSM!$B$2:$B$370=$D11),LSM!$N$2:$N$370,"")</f>
        <v>0</v>
      </c>
      <c r="Q11" s="177" cm="1">
        <f t="array" ref="Q11">_xlfn.XLOOKUP(1,(LSM!$A$2:$A$370=P$4)*(LSM!$T$2:$T$370=P$5)*(LSM!$B$2:$B$370=$D11),LSM!$O$2:$O$370,"")</f>
        <v>0</v>
      </c>
      <c r="R11" s="163" cm="1">
        <f t="array" ref="R11">_xlfn.XLOOKUP(1,(LSM!$A$2:$A$370=R$4)*(LSM!$T$2:$T$370=R$5)*(LSM!$B$2:$B$370=$D11),LSM!$P$2:$P$370,"")</f>
        <v>0</v>
      </c>
      <c r="S11" s="56" cm="1">
        <f t="array" ref="S11">_xlfn.XLOOKUP(1,(LSM!$A$2:$A$370=R$4)*(LSM!$T$2:$T$370=R$5)*(LSM!$B$2:$B$370=$D11),LSM!$Q$2:$Q$370,"")</f>
        <v>0</v>
      </c>
      <c r="T11" s="163" cm="1">
        <f t="array" ref="T11">_xlfn.XLOOKUP(1,(LSM!$A$2:$A$370=T$4)*(LSM!$T$2:$T$370=T$5)*(LSM!$B$2:$B$370=$D11),LSM!$R$2:$R$370,"")</f>
        <v>0</v>
      </c>
      <c r="U11" s="177" cm="1">
        <f t="array" ref="U11">_xlfn.XLOOKUP(1,(LSM!$A$2:$A$370=T$4)*(LSM!$T$2:$T$370=T$5)*(LSM!$B$2:$B$370=$D11),LSM!$S$2:$S$370,"")</f>
        <v>0</v>
      </c>
    </row>
    <row r="12" spans="1:21" x14ac:dyDescent="0.3">
      <c r="A12" s="31" t="str">
        <f t="shared" si="0"/>
        <v>Revere 116-P44</v>
      </c>
      <c r="B12" s="131" t="str">
        <f t="shared" si="1"/>
        <v>RR</v>
      </c>
      <c r="C12" s="131" t="str">
        <f t="shared" si="2"/>
        <v>VT2P</v>
      </c>
      <c r="D12" s="273" t="s">
        <v>295</v>
      </c>
      <c r="E12" s="178" cm="1">
        <f t="array" ref="E12">_xlfn.XLOOKUP(1,(LSM!$A$2:$A$370=E$4)*(LSM!$T$2:$T$370=E$5)*(LSM!$B$2:$B$370=$D12),LSM!$C$2:$C$370,"")</f>
        <v>266.38</v>
      </c>
      <c r="F12" s="179" t="str" cm="1">
        <f t="array" ref="F12">_xlfn.XLOOKUP(1,(LSM!$A$2:$A$370=E$4)*(LSM!$T$2:$T$370=E$5)*(LSM!$B$2:$B$370=$D12),LSM!$D$2:$D$370,"")</f>
        <v>CD</v>
      </c>
      <c r="G12" s="164" cm="1">
        <f t="array" ref="G12">_xlfn.XLOOKUP(1,(LSM!$A$2:$A$370=G$4)*(LSM!$T$2:$T$370=G$5)*(LSM!$B$2:$B$370=$D12),LSM!$E$2:$E$370,"")</f>
        <v>16.100000000000001</v>
      </c>
      <c r="H12" s="179" t="str" cm="1">
        <f t="array" ref="H12">_xlfn.XLOOKUP(1,(LSM!$A$2:$A$370=G$4)*(LSM!$T$2:$T$370=G$5)*(LSM!$B$2:$B$370=$D12),LSM!$F$2:$F$370,"")</f>
        <v>A</v>
      </c>
      <c r="I12" s="178" cm="1">
        <f t="array" ref="I12">_xlfn.XLOOKUP(1,(LSM!$A$2:$A$370=I$4)*(LSM!$T$2:$T$370=I$5)*(LSM!$B$2:$B$370=$D12),LSM!$L$2:$L$370,"")</f>
        <v>60.6</v>
      </c>
      <c r="J12" s="167" t="str" cm="1">
        <f t="array" ref="J12">_xlfn.XLOOKUP(1,(LSM!$A$2:$A$370=I$4)*(LSM!$T$2:$T$370=I$5)*(LSM!$B$2:$B$370=$D12),LSM!$M$2:$M$370,"")</f>
        <v>A</v>
      </c>
      <c r="K12" s="178" cm="1">
        <f t="array" ref="K12">_xlfn.XLOOKUP(1,(LSM!$A$2:$A$370=K$4)*(LSM!$T$2:$T$370=K$5)*(LSM!$B$2:$B$370=$D12),LSM!$G$2:$G$370,"")</f>
        <v>0</v>
      </c>
      <c r="L12" s="179" cm="1">
        <f t="array" ref="L12">_xlfn.XLOOKUP(1,(LSM!$A$2:$A$370=K$4)*(LSM!$T$2:$T$370=K$5)*(LSM!$B$2:$B$370=$D12),LSM!$H$2:$H$370,"")</f>
        <v>0</v>
      </c>
      <c r="M12" s="178" cm="1">
        <f t="array" ref="M12">_xlfn.XLOOKUP(1,(LSM!$A$2:$A$370=M$4)*(LSM!$T$2:$T$370=M$5)*(LSM!$B$2:$B$370=$D12),LSM!$I$2:$I$370,"")</f>
        <v>0</v>
      </c>
      <c r="N12" s="167" cm="1">
        <f t="array" ref="N12">_xlfn.XLOOKUP(1,(LSM!$A$2:$A$370=M$4)*(LSM!$T$2:$T$370=M$5)*(LSM!$B$2:$B$370=$D12),LSM!$J$2:$J$370,"")</f>
        <v>0</v>
      </c>
      <c r="O12" s="164" cm="1">
        <f t="array" ref="O12">_xlfn.XLOOKUP(1,(LSM!$A$2:$A$370=O$4)*(LSM!$T$2:$T$370=O$5)*(LSM!$B$2:$B$370=$D12),LSM!$K$2:$K$370,"")</f>
        <v>0</v>
      </c>
      <c r="P12" s="164" cm="1">
        <f t="array" ref="P12">_xlfn.XLOOKUP(1,(LSM!$A$2:$A$370=P$4)*(LSM!$T$2:$T$370=P$5)*(LSM!$B$2:$B$370=$D12),LSM!$N$2:$N$370,"")</f>
        <v>0</v>
      </c>
      <c r="Q12" s="179" cm="1">
        <f t="array" ref="Q12">_xlfn.XLOOKUP(1,(LSM!$A$2:$A$370=P$4)*(LSM!$T$2:$T$370=P$5)*(LSM!$B$2:$B$370=$D12),LSM!$O$2:$O$370,"")</f>
        <v>0</v>
      </c>
      <c r="R12" s="164" cm="1">
        <f t="array" ref="R12">_xlfn.XLOOKUP(1,(LSM!$A$2:$A$370=R$4)*(LSM!$T$2:$T$370=R$5)*(LSM!$B$2:$B$370=$D12),LSM!$P$2:$P$370,"")</f>
        <v>0</v>
      </c>
      <c r="S12" s="167" cm="1">
        <f t="array" ref="S12">_xlfn.XLOOKUP(1,(LSM!$A$2:$A$370=R$4)*(LSM!$T$2:$T$370=R$5)*(LSM!$B$2:$B$370=$D12),LSM!$Q$2:$Q$370,"")</f>
        <v>0</v>
      </c>
      <c r="T12" s="164" cm="1">
        <f t="array" ref="T12">_xlfn.XLOOKUP(1,(LSM!$A$2:$A$370=T$4)*(LSM!$T$2:$T$370=T$5)*(LSM!$B$2:$B$370=$D12),LSM!$R$2:$R$370,"")</f>
        <v>0</v>
      </c>
      <c r="U12" s="179" cm="1">
        <f t="array" ref="U12">_xlfn.XLOOKUP(1,(LSM!$A$2:$A$370=T$4)*(LSM!$T$2:$T$370=T$5)*(LSM!$B$2:$B$370=$D12),LSM!$S$2:$S$370,"")</f>
        <v>0</v>
      </c>
    </row>
    <row r="13" spans="1:21" x14ac:dyDescent="0.3">
      <c r="A13" s="31" t="str">
        <f t="shared" si="0"/>
        <v>Gateway 4914TRE</v>
      </c>
      <c r="B13" s="131" t="str">
        <f t="shared" si="1"/>
        <v>RR</v>
      </c>
      <c r="C13" s="131" t="str">
        <f t="shared" si="2"/>
        <v>TRE</v>
      </c>
      <c r="D13" s="273" t="s">
        <v>292</v>
      </c>
      <c r="E13" s="178" cm="1">
        <f t="array" ref="E13">_xlfn.XLOOKUP(1,(LSM!$A$2:$A$370=E$4)*(LSM!$T$2:$T$370=E$5)*(LSM!$B$2:$B$370=$D13),LSM!$C$2:$C$370,"")</f>
        <v>256.86</v>
      </c>
      <c r="F13" s="179" t="str" cm="1">
        <f t="array" ref="F13">_xlfn.XLOOKUP(1,(LSM!$A$2:$A$370=E$4)*(LSM!$T$2:$T$370=E$5)*(LSM!$B$2:$B$370=$D13),LSM!$D$2:$D$370,"")</f>
        <v>D</v>
      </c>
      <c r="G13" s="164" cm="1">
        <f t="array" ref="G13">_xlfn.XLOOKUP(1,(LSM!$A$2:$A$370=G$4)*(LSM!$T$2:$T$370=G$5)*(LSM!$B$2:$B$370=$D13),LSM!$E$2:$E$370,"")</f>
        <v>12.966699999999999</v>
      </c>
      <c r="H13" s="179" t="str" cm="1">
        <f t="array" ref="H13">_xlfn.XLOOKUP(1,(LSM!$A$2:$A$370=G$4)*(LSM!$T$2:$T$370=G$5)*(LSM!$B$2:$B$370=$D13),LSM!$F$2:$F$370,"")</f>
        <v>CD</v>
      </c>
      <c r="I13" s="178" cm="1">
        <f t="array" ref="I13">_xlfn.XLOOKUP(1,(LSM!$A$2:$A$370=I$4)*(LSM!$T$2:$T$370=I$5)*(LSM!$B$2:$B$370=$D13),LSM!$L$2:$L$370,"")</f>
        <v>59.466700000000003</v>
      </c>
      <c r="J13" s="167" t="str" cm="1">
        <f t="array" ref="J13">_xlfn.XLOOKUP(1,(LSM!$A$2:$A$370=I$4)*(LSM!$T$2:$T$370=I$5)*(LSM!$B$2:$B$370=$D13),LSM!$M$2:$M$370,"")</f>
        <v>BC</v>
      </c>
      <c r="K13" s="178" cm="1">
        <f t="array" ref="K13">_xlfn.XLOOKUP(1,(LSM!$A$2:$A$370=K$4)*(LSM!$T$2:$T$370=K$5)*(LSM!$B$2:$B$370=$D13),LSM!$G$2:$G$370,"")</f>
        <v>0</v>
      </c>
      <c r="L13" s="179" cm="1">
        <f t="array" ref="L13">_xlfn.XLOOKUP(1,(LSM!$A$2:$A$370=K$4)*(LSM!$T$2:$T$370=K$5)*(LSM!$B$2:$B$370=$D13),LSM!$H$2:$H$370,"")</f>
        <v>0</v>
      </c>
      <c r="M13" s="178" cm="1">
        <f t="array" ref="M13">_xlfn.XLOOKUP(1,(LSM!$A$2:$A$370=M$4)*(LSM!$T$2:$T$370=M$5)*(LSM!$B$2:$B$370=$D13),LSM!$I$2:$I$370,"")</f>
        <v>0</v>
      </c>
      <c r="N13" s="167" cm="1">
        <f t="array" ref="N13">_xlfn.XLOOKUP(1,(LSM!$A$2:$A$370=M$4)*(LSM!$T$2:$T$370=M$5)*(LSM!$B$2:$B$370=$D13),LSM!$J$2:$J$370,"")</f>
        <v>0</v>
      </c>
      <c r="O13" s="164" cm="1">
        <f t="array" ref="O13">_xlfn.XLOOKUP(1,(LSM!$A$2:$A$370=O$4)*(LSM!$T$2:$T$370=O$5)*(LSM!$B$2:$B$370=$D13),LSM!$K$2:$K$370,"")</f>
        <v>0</v>
      </c>
      <c r="P13" s="164" cm="1">
        <f t="array" ref="P13">_xlfn.XLOOKUP(1,(LSM!$A$2:$A$370=P$4)*(LSM!$T$2:$T$370=P$5)*(LSM!$B$2:$B$370=$D13),LSM!$N$2:$N$370,"")</f>
        <v>0</v>
      </c>
      <c r="Q13" s="179" cm="1">
        <f t="array" ref="Q13">_xlfn.XLOOKUP(1,(LSM!$A$2:$A$370=P$4)*(LSM!$T$2:$T$370=P$5)*(LSM!$B$2:$B$370=$D13),LSM!$O$2:$O$370,"")</f>
        <v>0</v>
      </c>
      <c r="R13" s="164" cm="1">
        <f t="array" ref="R13">_xlfn.XLOOKUP(1,(LSM!$A$2:$A$370=R$4)*(LSM!$T$2:$T$370=R$5)*(LSM!$B$2:$B$370=$D13),LSM!$P$2:$P$370,"")</f>
        <v>0</v>
      </c>
      <c r="S13" s="167" cm="1">
        <f t="array" ref="S13">_xlfn.XLOOKUP(1,(LSM!$A$2:$A$370=R$4)*(LSM!$T$2:$T$370=R$5)*(LSM!$B$2:$B$370=$D13),LSM!$Q$2:$Q$370,"")</f>
        <v>0</v>
      </c>
      <c r="T13" s="164" cm="1">
        <f t="array" ref="T13">_xlfn.XLOOKUP(1,(LSM!$A$2:$A$370=T$4)*(LSM!$T$2:$T$370=T$5)*(LSM!$B$2:$B$370=$D13),LSM!$R$2:$R$370,"")</f>
        <v>0</v>
      </c>
      <c r="U13" s="179" cm="1">
        <f t="array" ref="U13">_xlfn.XLOOKUP(1,(LSM!$A$2:$A$370=T$4)*(LSM!$T$2:$T$370=T$5)*(LSM!$B$2:$B$370=$D13),LSM!$S$2:$S$370,"")</f>
        <v>0</v>
      </c>
    </row>
    <row r="14" spans="1:21" x14ac:dyDescent="0.3">
      <c r="A14" s="31" t="str">
        <f t="shared" si="0"/>
        <v>Dekalb DKC 114-99</v>
      </c>
      <c r="B14" s="131" t="str">
        <f t="shared" si="1"/>
        <v>RR</v>
      </c>
      <c r="C14" s="131" t="str">
        <f t="shared" si="2"/>
        <v>VT4P</v>
      </c>
      <c r="D14" s="273" t="s">
        <v>198</v>
      </c>
      <c r="E14" s="176" cm="1">
        <f t="array" ref="E14">_xlfn.XLOOKUP(1,(LSM!$A$2:$A$370=E$4)*(LSM!$T$2:$T$370=E$5)*(LSM!$B$2:$B$370=$D14),LSM!$C$2:$C$370,"")</f>
        <v>253.74</v>
      </c>
      <c r="F14" s="177" t="str" cm="1">
        <f t="array" ref="F14">_xlfn.XLOOKUP(1,(LSM!$A$2:$A$370=E$4)*(LSM!$T$2:$T$370=E$5)*(LSM!$B$2:$B$370=$D14),LSM!$D$2:$D$370,"")</f>
        <v>D</v>
      </c>
      <c r="G14" s="163" cm="1">
        <f t="array" ref="G14">_xlfn.XLOOKUP(1,(LSM!$A$2:$A$370=G$4)*(LSM!$T$2:$T$370=G$5)*(LSM!$B$2:$B$370=$D14),LSM!$E$2:$E$370,"")</f>
        <v>13.5</v>
      </c>
      <c r="H14" s="177" t="str" cm="1">
        <f t="array" ref="H14">_xlfn.XLOOKUP(1,(LSM!$A$2:$A$370=G$4)*(LSM!$T$2:$T$370=G$5)*(LSM!$B$2:$B$370=$D14),LSM!$F$2:$F$370,"")</f>
        <v>B-</v>
      </c>
      <c r="I14" s="176" cm="1">
        <f t="array" ref="I14">_xlfn.XLOOKUP(1,(LSM!$A$2:$A$370=I$4)*(LSM!$T$2:$T$370=I$5)*(LSM!$B$2:$B$370=$D14),LSM!$L$2:$L$370,"")</f>
        <v>60.433300000000003</v>
      </c>
      <c r="J14" s="56" t="str" cm="1">
        <f t="array" ref="J14">_xlfn.XLOOKUP(1,(LSM!$A$2:$A$370=I$4)*(LSM!$T$2:$T$370=I$5)*(LSM!$B$2:$B$370=$D14),LSM!$M$2:$M$370,"")</f>
        <v>A</v>
      </c>
      <c r="K14" s="176" cm="1">
        <f t="array" ref="K14">_xlfn.XLOOKUP(1,(LSM!$A$2:$A$370=K$4)*(LSM!$T$2:$T$370=K$5)*(LSM!$B$2:$B$370=$D14),LSM!$G$2:$G$370,"")</f>
        <v>0</v>
      </c>
      <c r="L14" s="177" cm="1">
        <f t="array" ref="L14">_xlfn.XLOOKUP(1,(LSM!$A$2:$A$370=K$4)*(LSM!$T$2:$T$370=K$5)*(LSM!$B$2:$B$370=$D14),LSM!$H$2:$H$370,"")</f>
        <v>0</v>
      </c>
      <c r="M14" s="176" cm="1">
        <f t="array" ref="M14">_xlfn.XLOOKUP(1,(LSM!$A$2:$A$370=M$4)*(LSM!$T$2:$T$370=M$5)*(LSM!$B$2:$B$370=$D14),LSM!$I$2:$I$370,"")</f>
        <v>0</v>
      </c>
      <c r="N14" s="56" cm="1">
        <f t="array" ref="N14">_xlfn.XLOOKUP(1,(LSM!$A$2:$A$370=M$4)*(LSM!$T$2:$T$370=M$5)*(LSM!$B$2:$B$370=$D14),LSM!$J$2:$J$370,"")</f>
        <v>0</v>
      </c>
      <c r="O14" s="163" cm="1">
        <f t="array" ref="O14">_xlfn.XLOOKUP(1,(LSM!$A$2:$A$370=O$4)*(LSM!$T$2:$T$370=O$5)*(LSM!$B$2:$B$370=$D14),LSM!$K$2:$K$370,"")</f>
        <v>0</v>
      </c>
      <c r="P14" s="163" cm="1">
        <f t="array" ref="P14">_xlfn.XLOOKUP(1,(LSM!$A$2:$A$370=P$4)*(LSM!$T$2:$T$370=P$5)*(LSM!$B$2:$B$370=$D14),LSM!$N$2:$N$370,"")</f>
        <v>0</v>
      </c>
      <c r="Q14" s="177" cm="1">
        <f t="array" ref="Q14">_xlfn.XLOOKUP(1,(LSM!$A$2:$A$370=P$4)*(LSM!$T$2:$T$370=P$5)*(LSM!$B$2:$B$370=$D14),LSM!$O$2:$O$370,"")</f>
        <v>0</v>
      </c>
      <c r="R14" s="163" cm="1">
        <f t="array" ref="R14">_xlfn.XLOOKUP(1,(LSM!$A$2:$A$370=R$4)*(LSM!$T$2:$T$370=R$5)*(LSM!$B$2:$B$370=$D14),LSM!$P$2:$P$370,"")</f>
        <v>0</v>
      </c>
      <c r="S14" s="56" cm="1">
        <f t="array" ref="S14">_xlfn.XLOOKUP(1,(LSM!$A$2:$A$370=R$4)*(LSM!$T$2:$T$370=R$5)*(LSM!$B$2:$B$370=$D14),LSM!$Q$2:$Q$370,"")</f>
        <v>0</v>
      </c>
      <c r="T14" s="163" cm="1">
        <f t="array" ref="T14">_xlfn.XLOOKUP(1,(LSM!$A$2:$A$370=T$4)*(LSM!$T$2:$T$370=T$5)*(LSM!$B$2:$B$370=$D14),LSM!$R$2:$R$370,"")</f>
        <v>0</v>
      </c>
      <c r="U14" s="177" cm="1">
        <f t="array" ref="U14">_xlfn.XLOOKUP(1,(LSM!$A$2:$A$370=T$4)*(LSM!$T$2:$T$370=T$5)*(LSM!$B$2:$B$370=$D14),LSM!$S$2:$S$370,"")</f>
        <v>0</v>
      </c>
    </row>
    <row r="15" spans="1:21" x14ac:dyDescent="0.3">
      <c r="A15" s="42" t="s">
        <v>127</v>
      </c>
      <c r="B15" s="42"/>
      <c r="C15" s="42"/>
      <c r="D15" s="41"/>
      <c r="E15" s="180" cm="1">
        <f t="array" ref="E15">_xlfn.XLOOKUP(1,(ANOVA!$L$2:$L$160=E$4)*(ANOVA!$Q$2:$Q$401=E$5)*(ANOVA!$M$2:$M$401=E$3),ANOVA!$A$2:$A$401,"")</f>
        <v>275.01</v>
      </c>
      <c r="F15" s="181"/>
      <c r="G15" s="194" cm="1">
        <f t="array" ref="G15">_xlfn.XLOOKUP(1,(ANOVA!$L$2:$L$160=G$4)*(ANOVA!$Q$2:$Q$401=G$5)*(ANOVA!$M$2:$M$401=G$3),ANOVA!$A$2:$A$401,"")</f>
        <v>13.622199999999999</v>
      </c>
      <c r="H15" s="181"/>
      <c r="I15" s="72" cm="1">
        <f t="array" ref="I15">_xlfn.XLOOKUP(1,(ANOVA!$L$2:$L$160=I$4)*(ANOVA!$Q$2:$Q$401=I$5)*(ANOVA!$M$2:$M$401=I$3),ANOVA!$A$2:$A$401,"")</f>
        <v>59.981499999999997</v>
      </c>
      <c r="J15" s="62"/>
      <c r="K15" s="180" t="str" cm="1">
        <f t="array" ref="K15">_xlfn.XLOOKUP(1,(ANOVA!$L$2:$L$160=K$4)*(ANOVA!$Q$2:$Q$401=K$5)*(ANOVA!$M$2:$M$401=K$3),ANOVA!$A$2:$A$401,"")</f>
        <v/>
      </c>
      <c r="L15" s="181"/>
      <c r="M15" s="72" t="str" cm="1">
        <f t="array" ref="M15">_xlfn.XLOOKUP(1,(ANOVA!$L$2:$L$160=M$4)*(ANOVA!$Q$2:$Q$401=M$5)*(ANOVA!$M$2:$M$401=M$3),ANOVA!$A$2:$A$401,"")</f>
        <v/>
      </c>
      <c r="N15" s="62"/>
      <c r="O15" s="190" cm="1">
        <f t="array" ref="O15">_xlfn.XLOOKUP(1,(ANOVA!$L$2:$L$160=O$4)*(ANOVA!$Q$2:$Q$401=O$5)*(ANOVA!$M$2:$M$401=O$3),ANOVA!$A$2:$A$401,"")</f>
        <v>0</v>
      </c>
      <c r="P15" s="194" t="str" cm="1">
        <f t="array" ref="P15">_xlfn.XLOOKUP(1,(ANOVA!$L$2:$L$160=P$4)*(ANOVA!$Q$2:$Q$401=P$5)*(ANOVA!$M$2:$M$401=P$3),ANOVA!$A$2:$A$401,"")</f>
        <v/>
      </c>
      <c r="Q15" s="181"/>
      <c r="R15" s="77" t="str" cm="1">
        <f t="array" ref="R15">_xlfn.XLOOKUP(1,(ANOVA!$L$2:$L$160=R$4)*(ANOVA!$Q$2:$Q$401=R$5)*(ANOVA!$M$2:$M$401=R$3),ANOVA!$A$2:$A$401,"")</f>
        <v/>
      </c>
      <c r="S15" s="62"/>
      <c r="T15" s="194" t="str" cm="1">
        <f t="array" ref="T15">_xlfn.XLOOKUP(1,(ANOVA!$L$2:$L$160=T$4)*(ANOVA!$Q$2:$Q$401=T$5)*(ANOVA!$M$2:$M$401=T$3),ANOVA!$A$2:$A$401,"")</f>
        <v/>
      </c>
      <c r="U15" s="181"/>
    </row>
    <row r="16" spans="1:21" x14ac:dyDescent="0.3">
      <c r="A16" s="33" t="s">
        <v>128</v>
      </c>
      <c r="B16" s="33"/>
      <c r="C16" s="33"/>
      <c r="D16" s="35"/>
      <c r="E16" s="182" cm="1">
        <f t="array" ref="E16">_xlfn.XLOOKUP(1,(ANOVA!$L$2:$L$160=E$4)*(ANOVA!$Q$2:$Q$401=E$5)*(ANOVA!$M$2:$M$401=E$3),ANOVA!$B$2:$B$401,"")</f>
        <v>6.1364999999999998</v>
      </c>
      <c r="F16" s="183"/>
      <c r="G16" s="195" cm="1">
        <f t="array" ref="G16">_xlfn.XLOOKUP(1,(ANOVA!$L$2:$L$160=G$4)*(ANOVA!$Q$2:$Q$401=G$5)*(ANOVA!$M$2:$M$401=G$3),ANOVA!$B$2:$B$401,"")</f>
        <v>0.2485</v>
      </c>
      <c r="H16" s="183"/>
      <c r="I16" s="168" cm="1">
        <f t="array" ref="I16">_xlfn.XLOOKUP(1,(ANOVA!$L$2:$L$160=I$4)*(ANOVA!$Q$2:$Q$401=I$5)*(ANOVA!$M$2:$M$401=I$3),ANOVA!$B$2:$B$401,"")</f>
        <v>0.25559999999999999</v>
      </c>
      <c r="J16" s="169"/>
      <c r="K16" s="182" t="str" cm="1">
        <f t="array" ref="K16">_xlfn.XLOOKUP(1,(ANOVA!$L$2:$L$160=K$4)*(ANOVA!$Q$2:$Q$401=K$5)*(ANOVA!$M$2:$M$401=K$3),ANOVA!$B$2:$B$401,"")</f>
        <v/>
      </c>
      <c r="L16" s="183"/>
      <c r="M16" s="168" t="str" cm="1">
        <f t="array" ref="M16">_xlfn.XLOOKUP(1,(ANOVA!$L$2:$L$160=M$4)*(ANOVA!$Q$2:$Q$401=M$5)*(ANOVA!$M$2:$M$401=M$3),ANOVA!$B$2:$B$401,"")</f>
        <v/>
      </c>
      <c r="N16" s="169"/>
      <c r="O16" s="191" cm="1">
        <f t="array" ref="O16">_xlfn.XLOOKUP(1,(ANOVA!$L$2:$L$160=O$4)*(ANOVA!$Q$2:$Q$401=O$5)*(ANOVA!$M$2:$M$401=O$3),ANOVA!$B$2:$B$401,"")</f>
        <v>0</v>
      </c>
      <c r="P16" s="195" t="str" cm="1">
        <f t="array" ref="P16">_xlfn.XLOOKUP(1,(ANOVA!$L$2:$L$160=P$4)*(ANOVA!$Q$2:$Q$401=P$5)*(ANOVA!$M$2:$M$401=P$3),ANOVA!$B$2:$B$401,"")</f>
        <v/>
      </c>
      <c r="Q16" s="183"/>
      <c r="R16" s="170" t="str" cm="1">
        <f t="array" ref="R16">_xlfn.XLOOKUP(1,(ANOVA!$L$2:$L$160=R$4)*(ANOVA!$Q$2:$Q$401=R$5)*(ANOVA!$M$2:$M$401=R$3),ANOVA!$B$2:$B$401,"")</f>
        <v/>
      </c>
      <c r="S16" s="169"/>
      <c r="T16" s="195" t="str" cm="1">
        <f t="array" ref="T16">_xlfn.XLOOKUP(1,(ANOVA!$L$2:$L$160=T$4)*(ANOVA!$Q$2:$Q$401=T$5)*(ANOVA!$M$2:$M$401=T$3),ANOVA!$B$2:$B$401,"")</f>
        <v/>
      </c>
      <c r="U16" s="183"/>
    </row>
    <row r="17" spans="1:21" ht="15" x14ac:dyDescent="0.45">
      <c r="A17" s="34" t="s">
        <v>129</v>
      </c>
      <c r="B17" s="134"/>
      <c r="C17" s="134"/>
      <c r="D17" s="22"/>
      <c r="E17" s="184" cm="1">
        <f t="array" ref="E17">_xlfn.XLOOKUP(1,(ANOVA!$L$2:$L$160=E$4)*(ANOVA!$Q$2:$Q$401=E$5)*(ANOVA!$M$2:$M$401=E$3),ANOVA!$C$2:$C$401,"")</f>
        <v>18.399999999999999</v>
      </c>
      <c r="F17" s="185"/>
      <c r="G17" s="196" cm="1">
        <f t="array" ref="G17">_xlfn.XLOOKUP(1,(ANOVA!$L$2:$L$160=G$4)*(ANOVA!$Q$2:$Q$401=G$5)*(ANOVA!$M$2:$M$401=G$3),ANOVA!$C$2:$C$401,"")</f>
        <v>0.74</v>
      </c>
      <c r="H17" s="185"/>
      <c r="I17" s="171" cm="1">
        <f t="array" ref="I17">_xlfn.XLOOKUP(1,(ANOVA!$L$2:$L$160=I$4)*(ANOVA!$Q$2:$Q$401=I$5)*(ANOVA!$M$2:$M$401=I$3),ANOVA!$C$2:$C$401,"")</f>
        <v>0.75</v>
      </c>
      <c r="J17" s="172"/>
      <c r="K17" s="184" t="str" cm="1">
        <f t="array" ref="K17">_xlfn.XLOOKUP(1,(ANOVA!$L$2:$L$160=K$4)*(ANOVA!$Q$2:$Q$401=K$5)*(ANOVA!$M$2:$M$401=K$3),ANOVA!$C$2:$C$401,"")</f>
        <v/>
      </c>
      <c r="L17" s="185"/>
      <c r="M17" s="171" t="str" cm="1">
        <f t="array" ref="M17">_xlfn.XLOOKUP(1,(ANOVA!$L$2:$L$160=M$4)*(ANOVA!$Q$2:$Q$401=M$5)*(ANOVA!$M$2:$M$401=M$3),ANOVA!$C$2:$C$401,"")</f>
        <v/>
      </c>
      <c r="N17" s="172"/>
      <c r="O17" s="192" cm="1">
        <f t="array" ref="O17">_xlfn.XLOOKUP(1,(ANOVA!$L$2:$L$160=O$4)*(ANOVA!$Q$2:$Q$401=O$5)*(ANOVA!$M$2:$M$401=O$3),ANOVA!$C$2:$C$401,"")</f>
        <v>0</v>
      </c>
      <c r="P17" s="196" t="str" cm="1">
        <f t="array" ref="P17">_xlfn.XLOOKUP(1,(ANOVA!$L$2:$L$160=P$4)*(ANOVA!$Q$2:$Q$401=P$5)*(ANOVA!$M$2:$M$401=P$3),ANOVA!$C$2:$C$401,"")</f>
        <v/>
      </c>
      <c r="Q17" s="185"/>
      <c r="R17" s="173" t="str" cm="1">
        <f t="array" ref="R17">_xlfn.XLOOKUP(1,(ANOVA!$L$2:$L$160=R$4)*(ANOVA!$Q$2:$Q$401=R$5)*(ANOVA!$M$2:$M$401=R$3),ANOVA!$C$2:$C$401,"")</f>
        <v/>
      </c>
      <c r="S17" s="172"/>
      <c r="T17" s="196" t="str" cm="1">
        <f t="array" ref="T17">_xlfn.XLOOKUP(1,(ANOVA!$L$2:$L$160=T$4)*(ANOVA!$Q$2:$Q$401=T$5)*(ANOVA!$M$2:$M$401=T$3),ANOVA!$C$2:$C$401,"")</f>
        <v/>
      </c>
      <c r="U17" s="185"/>
    </row>
    <row r="18" spans="1:21" ht="12.9" thickBot="1" x14ac:dyDescent="0.35">
      <c r="A18" s="245" t="s">
        <v>130</v>
      </c>
      <c r="B18" s="246"/>
      <c r="C18" s="246"/>
      <c r="D18" s="247"/>
      <c r="E18" s="242" cm="1">
        <f t="array" ref="E18">_xlfn.XLOOKUP(1,(ANOVA!$L$2:$L$160=E$4)*(ANOVA!$Q$2:$Q$401=E$5)*(ANOVA!$M$2:$M$401=E$3),ANOVA!$D$2:$D$401,"")</f>
        <v>3.8648718846999999</v>
      </c>
      <c r="F18" s="248"/>
      <c r="G18" s="242" cm="1">
        <f t="array" ref="G18">_xlfn.XLOOKUP(1,(ANOVA!$L$2:$L$160=G$4)*(ANOVA!$Q$2:$Q$401=G$5)*(ANOVA!$M$2:$M$401=G$3),ANOVA!$D$2:$D$401,"")</f>
        <v>3.1539026315999998</v>
      </c>
      <c r="H18" s="248"/>
      <c r="I18" s="249" cm="1">
        <f t="array" ref="I18">_xlfn.XLOOKUP(1,(ANOVA!$L$2:$L$160=I$4)*(ANOVA!$Q$2:$Q$401=I$5)*(ANOVA!$M$2:$M$401=I$3),ANOVA!$D$2:$D$401,"")</f>
        <v>0.71779920109999995</v>
      </c>
      <c r="J18" s="248"/>
      <c r="K18" s="184" t="str" cm="1">
        <f t="array" ref="K18">_xlfn.XLOOKUP(1,(ANOVA!$L$2:$L$160=K$4)*(ANOVA!$Q$2:$Q$401=K$5)*(ANOVA!$M$2:$M$401=K$3),ANOVA!$D$2:$D$401,"")</f>
        <v/>
      </c>
      <c r="L18" s="185"/>
      <c r="M18" s="171" t="str" cm="1">
        <f t="array" ref="M18">_xlfn.XLOOKUP(1,(ANOVA!$L$2:$L$160=M$4)*(ANOVA!$Q$2:$Q$401=M$5)*(ANOVA!$M$2:$M$401=M$3),ANOVA!$D$2:$D$401,"")</f>
        <v/>
      </c>
      <c r="N18" s="172"/>
      <c r="O18" s="192" cm="1">
        <f t="array" ref="O18">_xlfn.XLOOKUP(1,(ANOVA!$L$2:$L$160=O$4)*(ANOVA!$Q$2:$Q$401=O$5)*(ANOVA!$M$2:$M$401=O$3),ANOVA!$D$2:$D$401,"")</f>
        <v>0</v>
      </c>
      <c r="P18" s="196" t="str" cm="1">
        <f t="array" ref="P18">_xlfn.XLOOKUP(1,(ANOVA!$L$2:$L$160=P$4)*(ANOVA!$Q$2:$Q$401=P$5)*(ANOVA!$M$2:$M$401=P$3),ANOVA!$D$2:$D$401,"")</f>
        <v/>
      </c>
      <c r="Q18" s="185"/>
      <c r="R18" s="173" t="str" cm="1">
        <f t="array" ref="R18">_xlfn.XLOOKUP(1,(ANOVA!$L$2:$L$160=R$4)*(ANOVA!$Q$2:$Q$401=R$5)*(ANOVA!$M$2:$M$401=R$3),ANOVA!$D$2:$D$401,"")</f>
        <v/>
      </c>
      <c r="S18" s="172"/>
      <c r="T18" s="196" t="str" cm="1">
        <f t="array" ref="T18">_xlfn.XLOOKUP(1,(ANOVA!$L$2:$L$160=T$4)*(ANOVA!$Q$2:$Q$401=T$5)*(ANOVA!$M$2:$M$401=T$3),ANOVA!$D$2:$D$401,"")</f>
        <v/>
      </c>
      <c r="U18" s="185"/>
    </row>
    <row r="19" spans="1:21" x14ac:dyDescent="0.3">
      <c r="A19" s="6"/>
      <c r="B19" s="7"/>
      <c r="C19" s="7"/>
      <c r="D19" s="6"/>
      <c r="E19" s="68"/>
      <c r="F19" s="58"/>
      <c r="G19" s="73"/>
      <c r="H19" s="63"/>
      <c r="I19" s="74"/>
      <c r="J19" s="40"/>
      <c r="M19" s="78"/>
      <c r="N19" s="66"/>
      <c r="O19" s="10"/>
      <c r="P19" s="74"/>
      <c r="Q19" s="40"/>
      <c r="R19" s="74"/>
      <c r="S19" s="40"/>
      <c r="T19" s="74"/>
      <c r="U19" s="40"/>
    </row>
    <row r="20" spans="1:21" x14ac:dyDescent="0.3">
      <c r="A20" s="9"/>
      <c r="B20" s="7"/>
      <c r="C20" s="7"/>
      <c r="D20" s="6"/>
      <c r="E20" s="38"/>
      <c r="F20" s="39"/>
      <c r="I20" s="74"/>
      <c r="J20" s="40"/>
      <c r="K20" s="78"/>
      <c r="L20" s="66"/>
      <c r="M20" s="74"/>
      <c r="N20" s="40"/>
      <c r="O20" s="3"/>
      <c r="P20" s="74"/>
      <c r="Q20" s="40"/>
      <c r="R20" s="74"/>
      <c r="S20" s="40"/>
      <c r="T20" s="74"/>
      <c r="U20" s="40"/>
    </row>
    <row r="21" spans="1:21" ht="12.75" customHeight="1" x14ac:dyDescent="0.3">
      <c r="A21" s="9"/>
      <c r="B21" s="7"/>
      <c r="C21" s="7"/>
      <c r="D21" s="6"/>
      <c r="E21" s="38"/>
      <c r="F21" s="39"/>
      <c r="I21" s="74"/>
      <c r="J21" s="40"/>
      <c r="K21" s="79"/>
      <c r="L21" s="7"/>
      <c r="M21" s="74"/>
      <c r="N21" s="40"/>
      <c r="O21" s="3"/>
      <c r="P21" s="74"/>
      <c r="Q21" s="40"/>
      <c r="R21" s="74"/>
      <c r="S21" s="40"/>
      <c r="T21" s="74"/>
      <c r="U21" s="40"/>
    </row>
    <row r="22" spans="1:21" ht="12.75" customHeight="1" x14ac:dyDescent="0.3">
      <c r="A22" s="9"/>
      <c r="B22" s="7"/>
      <c r="C22" s="7"/>
      <c r="D22" s="6"/>
      <c r="E22" s="38"/>
      <c r="F22" s="39"/>
      <c r="I22" s="74"/>
      <c r="J22" s="40"/>
      <c r="M22" s="74"/>
      <c r="N22" s="40"/>
      <c r="O22" s="3"/>
      <c r="P22" s="74"/>
      <c r="Q22" s="40"/>
      <c r="R22" s="74"/>
      <c r="S22" s="40"/>
      <c r="T22" s="74"/>
      <c r="U22" s="40"/>
    </row>
    <row r="23" spans="1:21" ht="12.75" customHeight="1" x14ac:dyDescent="0.3">
      <c r="A23" s="9"/>
      <c r="B23" s="7"/>
      <c r="C23" s="7"/>
      <c r="D23" s="6"/>
      <c r="E23" s="38"/>
      <c r="F23" s="39"/>
      <c r="I23" s="74"/>
      <c r="J23" s="40"/>
      <c r="M23" s="74"/>
      <c r="N23" s="40"/>
      <c r="O23" s="3"/>
      <c r="P23" s="74"/>
      <c r="Q23" s="40"/>
      <c r="R23" s="74"/>
      <c r="S23" s="40"/>
      <c r="T23" s="74"/>
      <c r="U23" s="40"/>
    </row>
    <row r="24" spans="1:21" ht="12.75" customHeight="1" x14ac:dyDescent="0.3">
      <c r="A24" s="9"/>
      <c r="B24" s="7"/>
      <c r="C24" s="7"/>
      <c r="D24" s="6"/>
      <c r="E24" s="38"/>
      <c r="F24" s="39"/>
      <c r="I24" s="74"/>
      <c r="J24" s="40"/>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x14ac:dyDescent="0.3">
      <c r="A26" s="9"/>
      <c r="B26" s="7"/>
      <c r="C26" s="7"/>
      <c r="D26" s="6"/>
      <c r="E26" s="38"/>
      <c r="F26" s="39"/>
      <c r="I26" s="74"/>
      <c r="J26" s="40"/>
      <c r="M26" s="74"/>
      <c r="N26" s="40"/>
      <c r="O26" s="3"/>
      <c r="P26" s="74"/>
      <c r="Q26" s="40"/>
      <c r="R26" s="74"/>
      <c r="S26" s="40"/>
      <c r="T26" s="74"/>
      <c r="U26" s="40"/>
    </row>
    <row r="27" spans="1:21" s="1" customFormat="1" x14ac:dyDescent="0.3">
      <c r="A27" s="8"/>
      <c r="B27" s="7"/>
      <c r="C27" s="7"/>
      <c r="D27" s="6"/>
      <c r="E27" s="69"/>
      <c r="F27" s="59"/>
      <c r="H27" s="64"/>
      <c r="I27" s="74"/>
      <c r="J27" s="40"/>
      <c r="K27" s="75"/>
      <c r="L27" s="64"/>
      <c r="M27" s="75"/>
      <c r="N27" s="64"/>
      <c r="O27" s="3"/>
      <c r="P27" s="74"/>
      <c r="Q27" s="40"/>
      <c r="R27" s="74"/>
      <c r="S27" s="40"/>
      <c r="T27" s="74"/>
      <c r="U27" s="40"/>
    </row>
    <row r="28" spans="1:21" s="1" customFormat="1" x14ac:dyDescent="0.3">
      <c r="A28" s="9"/>
      <c r="B28" s="7"/>
      <c r="C28" s="7"/>
      <c r="D28" s="6"/>
      <c r="E28" s="38"/>
      <c r="F28" s="39"/>
      <c r="G28" s="75"/>
      <c r="H28" s="40"/>
      <c r="I28" s="71"/>
      <c r="J28" s="11"/>
      <c r="K28" s="74"/>
      <c r="L28" s="40"/>
      <c r="M28" s="74"/>
      <c r="N28" s="40"/>
      <c r="O28" s="3"/>
      <c r="P28" s="71"/>
      <c r="Q28" s="11"/>
      <c r="R28" s="71"/>
      <c r="S28" s="11"/>
      <c r="T28" s="71"/>
      <c r="U28" s="11"/>
    </row>
    <row r="29" spans="1:21" s="1" customFormat="1" ht="14.15" x14ac:dyDescent="0.3">
      <c r="A29" s="4"/>
      <c r="B29" s="7"/>
      <c r="C29" s="7"/>
      <c r="D29" s="6"/>
      <c r="E29" s="70"/>
      <c r="F29" s="60"/>
      <c r="G29" s="76"/>
      <c r="H29" s="65"/>
      <c r="I29" s="71"/>
      <c r="J29" s="11"/>
      <c r="K29" s="76"/>
      <c r="L29" s="65"/>
      <c r="M29" s="80"/>
      <c r="N29" s="67"/>
      <c r="O29" s="2"/>
      <c r="P29" s="71"/>
      <c r="Q29" s="11"/>
      <c r="R29" s="71"/>
      <c r="S29" s="11"/>
      <c r="T29" s="71"/>
      <c r="U29" s="11"/>
    </row>
    <row r="30" spans="1:21" s="1" customFormat="1" x14ac:dyDescent="0.3">
      <c r="A30"/>
      <c r="B30" s="46"/>
      <c r="C30" s="46"/>
      <c r="D30" s="13"/>
      <c r="E30" s="71"/>
      <c r="F30" s="11"/>
      <c r="G30" s="74"/>
      <c r="H30" s="40"/>
      <c r="I30" s="71"/>
      <c r="J30" s="11"/>
      <c r="K30" s="74"/>
      <c r="L30" s="40"/>
      <c r="M30" s="80"/>
      <c r="N30" s="67"/>
      <c r="O30" s="2"/>
      <c r="P30" s="71"/>
      <c r="Q30" s="11"/>
      <c r="R30" s="71"/>
      <c r="S30" s="11"/>
      <c r="T30" s="71"/>
      <c r="U30" s="11"/>
    </row>
    <row r="31" spans="1:21" s="1" customFormat="1" x14ac:dyDescent="0.3">
      <c r="A31"/>
      <c r="B31" s="40"/>
      <c r="C31" s="40"/>
      <c r="E31" s="71"/>
      <c r="F31" s="11"/>
      <c r="G31" s="74"/>
      <c r="H31" s="40"/>
      <c r="I31" s="71"/>
      <c r="J31" s="11"/>
      <c r="K31" s="74"/>
      <c r="L31" s="40"/>
      <c r="M31" s="80"/>
      <c r="N31" s="67"/>
      <c r="O31" s="2"/>
      <c r="P31" s="71"/>
      <c r="Q31" s="11"/>
      <c r="R31" s="71"/>
      <c r="S31" s="11"/>
      <c r="T31" s="71"/>
      <c r="U31" s="11"/>
    </row>
    <row r="32" spans="1:21" s="1" customFormat="1" x14ac:dyDescent="0.3">
      <c r="A32"/>
      <c r="B32" s="40"/>
      <c r="C32" s="40"/>
      <c r="E32" s="71"/>
      <c r="F32" s="11"/>
      <c r="G32" s="74"/>
      <c r="H32" s="40"/>
      <c r="I32" s="71"/>
      <c r="J32" s="11"/>
      <c r="K32" s="74"/>
      <c r="L32" s="40"/>
      <c r="M32" s="80"/>
      <c r="N32" s="67"/>
      <c r="O32" s="2"/>
      <c r="P32" s="71"/>
      <c r="Q32" s="11"/>
      <c r="R32" s="71"/>
      <c r="S32" s="11"/>
      <c r="T32" s="71"/>
      <c r="U32" s="11"/>
    </row>
    <row r="33" spans="1:21" s="1" customFormat="1" x14ac:dyDescent="0.3">
      <c r="A33"/>
      <c r="B33" s="40"/>
      <c r="C33" s="40"/>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165" t="s">
        <v>19</v>
      </c>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sheetData>
  <sortState xmlns:xlrd2="http://schemas.microsoft.com/office/spreadsheetml/2017/richdata2" ref="A6:U14">
    <sortCondition descending="1" ref="E6:E14"/>
  </sortState>
  <mergeCells count="9">
    <mergeCell ref="A1:U1"/>
    <mergeCell ref="E2:F2"/>
    <mergeCell ref="G2:H2"/>
    <mergeCell ref="I2:J2"/>
    <mergeCell ref="K2:L2"/>
    <mergeCell ref="M2:N2"/>
    <mergeCell ref="P2:Q2"/>
    <mergeCell ref="R2:S2"/>
    <mergeCell ref="T2:U2"/>
  </mergeCells>
  <conditionalFormatting sqref="A6:D14">
    <cfRule type="expression" dxfId="147" priority="5">
      <formula>MOD(ROW(),2)=0</formula>
    </cfRule>
  </conditionalFormatting>
  <conditionalFormatting sqref="E6:E14">
    <cfRule type="top10" dxfId="146" priority="26" stopIfTrue="1" percent="1" rank="25"/>
    <cfRule type="aboveAverage" dxfId="145" priority="2327" stopIfTrue="1"/>
  </conditionalFormatting>
  <conditionalFormatting sqref="E6:U14">
    <cfRule type="expression" dxfId="144" priority="2328">
      <formula>MOD(ROW(),2)=0</formula>
    </cfRule>
  </conditionalFormatting>
  <conditionalFormatting sqref="F6:F14 H6:H14 J6:J14 L6:L14 N6:N14 Q6:Q14 S6:S14 U6:U14">
    <cfRule type="containsText" priority="12" stopIfTrue="1" operator="containsText" text="AA">
      <formula>NOT(ISERROR(SEARCH("AA",F6)))</formula>
    </cfRule>
    <cfRule type="containsText" dxfId="143" priority="13" stopIfTrue="1" operator="containsText" text="A">
      <formula>NOT(ISERROR(SEARCH("A",F6)))</formula>
    </cfRule>
  </conditionalFormatting>
  <conditionalFormatting sqref="G6:G14">
    <cfRule type="top10" dxfId="142" priority="1" stopIfTrue="1" percent="1" rank="25"/>
    <cfRule type="aboveAverage" dxfId="141" priority="2" stopIfTrue="1"/>
    <cfRule type="top10" dxfId="140" priority="2329" percent="1" rank="25"/>
    <cfRule type="aboveAverage" dxfId="139" priority="2330" stopIfTrue="1"/>
  </conditionalFormatting>
  <conditionalFormatting sqref="I6:I14">
    <cfRule type="top10" dxfId="138" priority="3" stopIfTrue="1" percent="1" rank="25"/>
    <cfRule type="aboveAverage" dxfId="137" priority="4" stopIfTrue="1"/>
    <cfRule type="top10" dxfId="136" priority="2331" percent="1" rank="25"/>
    <cfRule type="aboveAverage" dxfId="135" priority="2332" stopIfTrue="1"/>
  </conditionalFormatting>
  <conditionalFormatting sqref="K6:K14">
    <cfRule type="top10" dxfId="134" priority="2333" percent="1" rank="25"/>
    <cfRule type="aboveAverage" dxfId="133" priority="2334" stopIfTrue="1"/>
  </conditionalFormatting>
  <conditionalFormatting sqref="M6:M14">
    <cfRule type="top10" dxfId="132" priority="2335" percent="1" rank="25"/>
    <cfRule type="aboveAverage" dxfId="131" priority="2336" stopIfTrue="1"/>
  </conditionalFormatting>
  <conditionalFormatting sqref="O6:O14">
    <cfRule type="top10" dxfId="130" priority="2337" stopIfTrue="1" percent="1" rank="25"/>
    <cfRule type="aboveAverage" dxfId="129" priority="2338" stopIfTrue="1"/>
  </conditionalFormatting>
  <conditionalFormatting sqref="P6:P14">
    <cfRule type="top10" dxfId="128" priority="2339" stopIfTrue="1" percent="1" rank="25"/>
    <cfRule type="aboveAverage" dxfId="127" priority="2340" stopIfTrue="1"/>
    <cfRule type="top10" dxfId="126" priority="2341" percent="1" rank="25"/>
    <cfRule type="aboveAverage" dxfId="125" priority="2342" stopIfTrue="1"/>
  </conditionalFormatting>
  <conditionalFormatting sqref="R6:R14">
    <cfRule type="top10" dxfId="124" priority="2343" stopIfTrue="1" percent="1" rank="25"/>
    <cfRule type="aboveAverage" dxfId="123" priority="2344" stopIfTrue="1"/>
    <cfRule type="top10" dxfId="122" priority="2345" percent="1" rank="25"/>
    <cfRule type="aboveAverage" dxfId="121" priority="2346" stopIfTrue="1"/>
  </conditionalFormatting>
  <conditionalFormatting sqref="T6:T14">
    <cfRule type="top10" dxfId="120" priority="2347" stopIfTrue="1" percent="1" rank="25"/>
    <cfRule type="aboveAverage" dxfId="119" priority="2348" stopIfTrue="1"/>
    <cfRule type="top10" dxfId="118" priority="2349" percent="1" rank="25"/>
    <cfRule type="aboveAverage" dxfId="117" priority="2350" stopIfTrue="1"/>
  </conditionalFormatting>
  <pageMargins left="0.5" right="0.5" top="0.5" bottom="0.5" header="0.3" footer="0.3"/>
  <pageSetup paperSize="5" scale="89"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D90C1-648E-45F6-B00A-A4F448635D9E}">
  <sheetPr>
    <tabColor theme="6" tint="0.59999389629810485"/>
    <pageSetUpPr fitToPage="1"/>
  </sheetPr>
  <dimension ref="A1:U37"/>
  <sheetViews>
    <sheetView zoomScaleNormal="100" workbookViewId="0">
      <selection activeCell="G6" sqref="G6:G16"/>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hidden="1" customWidth="1"/>
    <col min="12" max="12" width="5.07421875" style="40" hidden="1" customWidth="1"/>
    <col min="13" max="13" width="5.07421875" style="80" hidden="1" customWidth="1"/>
    <col min="14" max="14" width="5.07421875" style="67" hidden="1" customWidth="1"/>
    <col min="15" max="15" width="9.61328125" style="2" hidden="1"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369</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197" t="s">
        <v>61</v>
      </c>
      <c r="P2" s="295" t="s">
        <v>46</v>
      </c>
      <c r="Q2" s="296"/>
      <c r="R2" s="297" t="s">
        <v>47</v>
      </c>
      <c r="S2" s="297"/>
      <c r="T2" s="295" t="s">
        <v>48</v>
      </c>
      <c r="U2" s="296"/>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29" t="s">
        <v>227</v>
      </c>
      <c r="Q3" s="230"/>
      <c r="R3" s="231" t="s">
        <v>228</v>
      </c>
      <c r="S3" s="231"/>
      <c r="T3" s="229" t="s">
        <v>229</v>
      </c>
      <c r="U3" s="230"/>
    </row>
    <row r="4" spans="1:21" ht="12.55" hidden="1" customHeight="1" x14ac:dyDescent="0.3">
      <c r="A4" s="223"/>
      <c r="B4" s="224"/>
      <c r="C4" s="34"/>
      <c r="D4" s="225"/>
      <c r="E4" s="226" t="s">
        <v>194</v>
      </c>
      <c r="F4" s="227"/>
      <c r="G4" s="226" t="s">
        <v>194</v>
      </c>
      <c r="H4" s="227"/>
      <c r="I4" s="226" t="s">
        <v>194</v>
      </c>
      <c r="J4" s="228"/>
      <c r="K4" s="226" t="s">
        <v>194</v>
      </c>
      <c r="L4" s="227"/>
      <c r="M4" s="226" t="s">
        <v>194</v>
      </c>
      <c r="N4" s="228"/>
      <c r="O4" s="226" t="s">
        <v>194</v>
      </c>
      <c r="P4" s="226" t="s">
        <v>100</v>
      </c>
      <c r="Q4" s="230"/>
      <c r="R4" s="226" t="s">
        <v>100</v>
      </c>
      <c r="S4" s="231"/>
      <c r="T4" s="226" t="s">
        <v>100</v>
      </c>
      <c r="U4" s="230"/>
    </row>
    <row r="5" spans="1:21" ht="12.55" hidden="1" customHeight="1" x14ac:dyDescent="0.3">
      <c r="A5" s="223"/>
      <c r="B5" s="224"/>
      <c r="C5" s="34"/>
      <c r="D5" s="225"/>
      <c r="E5" s="226" t="s">
        <v>234</v>
      </c>
      <c r="F5" s="227"/>
      <c r="G5" s="226" t="s">
        <v>234</v>
      </c>
      <c r="H5" s="227"/>
      <c r="I5" s="226" t="s">
        <v>234</v>
      </c>
      <c r="J5" s="228"/>
      <c r="K5" s="226" t="s">
        <v>234</v>
      </c>
      <c r="L5" s="227"/>
      <c r="M5" s="226" t="s">
        <v>234</v>
      </c>
      <c r="N5" s="228"/>
      <c r="O5" s="226" t="s">
        <v>234</v>
      </c>
      <c r="P5" s="226" t="s">
        <v>234</v>
      </c>
      <c r="Q5" s="230"/>
      <c r="R5" s="226" t="s">
        <v>234</v>
      </c>
      <c r="S5" s="231"/>
      <c r="T5" s="226" t="s">
        <v>234</v>
      </c>
      <c r="U5" s="230"/>
    </row>
    <row r="6" spans="1:21" ht="12.55" customHeight="1" x14ac:dyDescent="0.3">
      <c r="A6" s="50" t="str">
        <f t="shared" ref="A6:A16" si="0">VLOOKUP(D6,VL_2020,2,FALSE)</f>
        <v>Innvictis A1776VT2P</v>
      </c>
      <c r="B6" s="130" t="str">
        <f t="shared" ref="B6:B16" si="1">VLOOKUP(D6,VL_2020,3,FALSE)</f>
        <v>RR</v>
      </c>
      <c r="C6" s="130" t="str">
        <f t="shared" ref="C6:C16" si="2">VLOOKUP(D6,VL_2020,4,FALSE)</f>
        <v>VT2P</v>
      </c>
      <c r="D6" s="273" t="s">
        <v>299</v>
      </c>
      <c r="E6" s="199" cm="1">
        <f t="array" ref="E6">_xlfn.XLOOKUP(1,(LSM!$A$2:$A$370=E$4)*(LSM!$T$2:$T$370=E$5)*(LSM!$B$2:$B$370=$D6),LSM!$C$2:$C$370,"")</f>
        <v>293.06</v>
      </c>
      <c r="F6" s="200" t="str" cm="1">
        <f t="array" ref="F6">_xlfn.XLOOKUP(1,(LSM!$A$2:$A$370=E$4)*(LSM!$T$2:$T$370=E$5)*(LSM!$B$2:$B$370=$D6),LSM!$D$2:$D$370,"")</f>
        <v>A</v>
      </c>
      <c r="G6" s="201" cm="1">
        <f t="array" ref="G6">_xlfn.XLOOKUP(1,(LSM!$A$2:$A$370=G$4)*(LSM!$T$2:$T$370=G$5)*(LSM!$B$2:$B$370=$D6),LSM!$E$2:$E$370,"")</f>
        <v>14.933299999999999</v>
      </c>
      <c r="H6" s="200" t="str" cm="1">
        <f t="array" ref="H6">_xlfn.XLOOKUP(1,(LSM!$A$2:$A$370=G$4)*(LSM!$T$2:$T$370=G$5)*(LSM!$B$2:$B$370=$D6),LSM!$F$2:$F$370,"")</f>
        <v>A</v>
      </c>
      <c r="I6" s="244" cm="1">
        <f t="array" ref="I6">_xlfn.XLOOKUP(1,(LSM!$A$2:$A$370=I$4)*(LSM!$T$2:$T$370=I$5)*(LSM!$B$2:$B$370=$D6),LSM!$L$2:$L$370,"")</f>
        <v>57.9</v>
      </c>
      <c r="J6" s="202" t="str" cm="1">
        <f t="array" ref="J6">_xlfn.XLOOKUP(1,(LSM!$A$2:$A$370=I$4)*(LSM!$T$2:$T$370=I$5)*(LSM!$B$2:$B$370=$D6),LSM!$M$2:$M$370,"")</f>
        <v>E</v>
      </c>
      <c r="K6" s="199" cm="1">
        <f t="array" ref="K6">_xlfn.XLOOKUP(1,(LSM!$A$2:$A$370=K$4)*(LSM!$T$2:$T$370=K$5)*(LSM!$B$2:$B$370=$D6),LSM!$G$2:$G$370,"")</f>
        <v>0</v>
      </c>
      <c r="L6" s="200" cm="1">
        <f t="array" ref="L6">_xlfn.XLOOKUP(1,(LSM!$A$2:$A$370=K$4)*(LSM!$T$2:$T$370=K$5)*(LSM!$B$2:$B$370=$D6),LSM!$H$2:$H$370,"")</f>
        <v>0</v>
      </c>
      <c r="M6" s="199" cm="1">
        <f t="array" ref="M6">_xlfn.XLOOKUP(1,(LSM!$A$2:$A$370=M$4)*(LSM!$T$2:$T$370=M$5)*(LSM!$B$2:$B$370=$D6),LSM!$I$2:$I$370,"")</f>
        <v>0</v>
      </c>
      <c r="N6" s="202" cm="1">
        <f t="array" ref="N6">_xlfn.XLOOKUP(1,(LSM!$A$2:$A$370=M$4)*(LSM!$T$2:$T$370=M$5)*(LSM!$B$2:$B$370=$D6),LSM!$J$2:$J$370,"")</f>
        <v>0</v>
      </c>
      <c r="O6" s="201" cm="1">
        <f t="array" ref="O6">_xlfn.XLOOKUP(1,(LSM!$A$2:$A$370=O$4)*(LSM!$T$2:$T$370=O$5)*(LSM!$B$2:$B$370=$D6),LSM!$K$2:$K$370,"")</f>
        <v>0</v>
      </c>
      <c r="P6" s="201" cm="1">
        <f t="array" ref="P6">_xlfn.XLOOKUP(1,(LSM!$A$2:$A$370=P$4)*(LSM!$T$2:$T$370=P$5)*(LSM!$B$2:$B$370=$D6),LSM!$N$2:$N$370,"")</f>
        <v>0</v>
      </c>
      <c r="Q6" s="200" cm="1">
        <f t="array" ref="Q6">_xlfn.XLOOKUP(1,(LSM!$A$2:$A$370=P$4)*(LSM!$T$2:$T$370=P$5)*(LSM!$B$2:$B$370=$D6),LSM!$O$2:$O$370,"")</f>
        <v>0</v>
      </c>
      <c r="R6" s="201" cm="1">
        <f t="array" ref="R6">_xlfn.XLOOKUP(1,(LSM!$A$2:$A$370=R$4)*(LSM!$T$2:$T$370=R$5)*(LSM!$B$2:$B$370=$D6),LSM!$P$2:$P$370,"")</f>
        <v>0</v>
      </c>
      <c r="S6" s="202" cm="1">
        <f t="array" ref="S6">_xlfn.XLOOKUP(1,(LSM!$A$2:$A$370=R$4)*(LSM!$T$2:$T$370=R$5)*(LSM!$B$2:$B$370=$D6),LSM!$Q$2:$Q$370,"")</f>
        <v>0</v>
      </c>
      <c r="T6" s="201" cm="1">
        <f t="array" ref="T6">_xlfn.XLOOKUP(1,(LSM!$A$2:$A$370=T$4)*(LSM!$T$2:$T$370=T$5)*(LSM!$B$2:$B$370=$D6),LSM!$R$2:$R$370,"")</f>
        <v>0</v>
      </c>
      <c r="U6" s="200" cm="1">
        <f t="array" ref="U6">_xlfn.XLOOKUP(1,(LSM!$A$2:$A$370=T$4)*(LSM!$T$2:$T$370=T$5)*(LSM!$B$2:$B$370=$D6),LSM!$S$2:$S$370,"")</f>
        <v>0</v>
      </c>
    </row>
    <row r="7" spans="1:21" ht="12.55" customHeight="1" x14ac:dyDescent="0.3">
      <c r="A7" s="31" t="str">
        <f t="shared" si="0"/>
        <v>Integra 6915 VT2P</v>
      </c>
      <c r="B7" s="131" t="str">
        <f t="shared" si="1"/>
        <v>RR</v>
      </c>
      <c r="C7" s="131" t="str">
        <f t="shared" si="2"/>
        <v>VT2P</v>
      </c>
      <c r="D7" s="273" t="s">
        <v>300</v>
      </c>
      <c r="E7" s="178" cm="1">
        <f t="array" ref="E7">_xlfn.XLOOKUP(1,(LSM!$A$2:$A$370=E$4)*(LSM!$T$2:$T$370=E$5)*(LSM!$B$2:$B$370=$D7),LSM!$C$2:$C$370,"")</f>
        <v>281.07</v>
      </c>
      <c r="F7" s="179" t="str" cm="1">
        <f t="array" ref="F7">_xlfn.XLOOKUP(1,(LSM!$A$2:$A$370=E$4)*(LSM!$T$2:$T$370=E$5)*(LSM!$B$2:$B$370=$D7),LSM!$D$2:$D$370,"")</f>
        <v>AB</v>
      </c>
      <c r="G7" s="164" cm="1">
        <f t="array" ref="G7">_xlfn.XLOOKUP(1,(LSM!$A$2:$A$370=G$4)*(LSM!$T$2:$T$370=G$5)*(LSM!$B$2:$B$370=$D7),LSM!$E$2:$E$370,"")</f>
        <v>13.933299999999999</v>
      </c>
      <c r="H7" s="179" t="str" cm="1">
        <f t="array" ref="H7">_xlfn.XLOOKUP(1,(LSM!$A$2:$A$370=G$4)*(LSM!$T$2:$T$370=G$5)*(LSM!$B$2:$B$370=$D7),LSM!$F$2:$F$370,"")</f>
        <v>B-D</v>
      </c>
      <c r="I7" s="102" cm="1">
        <f t="array" ref="I7">_xlfn.XLOOKUP(1,(LSM!$A$2:$A$370=I$4)*(LSM!$T$2:$T$370=I$5)*(LSM!$B$2:$B$370=$D7),LSM!$L$2:$L$370,"")</f>
        <v>58.566699999999997</v>
      </c>
      <c r="J7" s="167" t="str" cm="1">
        <f t="array" ref="J7">_xlfn.XLOOKUP(1,(LSM!$A$2:$A$370=I$4)*(LSM!$T$2:$T$370=I$5)*(LSM!$B$2:$B$370=$D7),LSM!$M$2:$M$370,"")</f>
        <v>DE</v>
      </c>
      <c r="K7" s="178" cm="1">
        <f t="array" ref="K7">_xlfn.XLOOKUP(1,(LSM!$A$2:$A$370=K$4)*(LSM!$T$2:$T$370=K$5)*(LSM!$B$2:$B$370=$D7),LSM!$G$2:$G$370,"")</f>
        <v>0</v>
      </c>
      <c r="L7" s="179" cm="1">
        <f t="array" ref="L7">_xlfn.XLOOKUP(1,(LSM!$A$2:$A$370=K$4)*(LSM!$T$2:$T$370=K$5)*(LSM!$B$2:$B$370=$D7),LSM!$H$2:$H$370,"")</f>
        <v>0</v>
      </c>
      <c r="M7" s="178" cm="1">
        <f t="array" ref="M7">_xlfn.XLOOKUP(1,(LSM!$A$2:$A$370=M$4)*(LSM!$T$2:$T$370=M$5)*(LSM!$B$2:$B$370=$D7),LSM!$I$2:$I$370,"")</f>
        <v>0</v>
      </c>
      <c r="N7" s="167" cm="1">
        <f t="array" ref="N7">_xlfn.XLOOKUP(1,(LSM!$A$2:$A$370=M$4)*(LSM!$T$2:$T$370=M$5)*(LSM!$B$2:$B$370=$D7),LSM!$J$2:$J$370,"")</f>
        <v>0</v>
      </c>
      <c r="O7" s="164" cm="1">
        <f t="array" ref="O7">_xlfn.XLOOKUP(1,(LSM!$A$2:$A$370=O$4)*(LSM!$T$2:$T$370=O$5)*(LSM!$B$2:$B$370=$D7),LSM!$K$2:$K$370,"")</f>
        <v>0</v>
      </c>
      <c r="P7" s="164" cm="1">
        <f t="array" ref="P7">_xlfn.XLOOKUP(1,(LSM!$A$2:$A$370=P$4)*(LSM!$T$2:$T$370=P$5)*(LSM!$B$2:$B$370=$D7),LSM!$N$2:$N$370,"")</f>
        <v>0</v>
      </c>
      <c r="Q7" s="179" cm="1">
        <f t="array" ref="Q7">_xlfn.XLOOKUP(1,(LSM!$A$2:$A$370=P$4)*(LSM!$T$2:$T$370=P$5)*(LSM!$B$2:$B$370=$D7),LSM!$O$2:$O$370,"")</f>
        <v>0</v>
      </c>
      <c r="R7" s="164" cm="1">
        <f t="array" ref="R7">_xlfn.XLOOKUP(1,(LSM!$A$2:$A$370=R$4)*(LSM!$T$2:$T$370=R$5)*(LSM!$B$2:$B$370=$D7),LSM!$P$2:$P$370,"")</f>
        <v>0</v>
      </c>
      <c r="S7" s="167" cm="1">
        <f t="array" ref="S7">_xlfn.XLOOKUP(1,(LSM!$A$2:$A$370=R$4)*(LSM!$T$2:$T$370=R$5)*(LSM!$B$2:$B$370=$D7),LSM!$Q$2:$Q$370,"")</f>
        <v>0</v>
      </c>
      <c r="T7" s="164" cm="1">
        <f t="array" ref="T7">_xlfn.XLOOKUP(1,(LSM!$A$2:$A$370=T$4)*(LSM!$T$2:$T$370=T$5)*(LSM!$B$2:$B$370=$D7),LSM!$R$2:$R$370,"")</f>
        <v>0</v>
      </c>
      <c r="U7" s="179" cm="1">
        <f t="array" ref="U7">_xlfn.XLOOKUP(1,(LSM!$A$2:$A$370=T$4)*(LSM!$T$2:$T$370=T$5)*(LSM!$B$2:$B$370=$D7),LSM!$S$2:$S$370,"")</f>
        <v>0</v>
      </c>
    </row>
    <row r="8" spans="1:21" x14ac:dyDescent="0.3">
      <c r="A8" s="31" t="str">
        <f t="shared" si="0"/>
        <v>Dekalb DKC68-35</v>
      </c>
      <c r="B8" s="131" t="str">
        <f t="shared" si="1"/>
        <v>RR</v>
      </c>
      <c r="C8" s="131" t="str">
        <f t="shared" si="2"/>
        <v>GENVT2P</v>
      </c>
      <c r="D8" s="273" t="s">
        <v>296</v>
      </c>
      <c r="E8" s="178" cm="1">
        <f t="array" ref="E8">_xlfn.XLOOKUP(1,(LSM!$A$2:$A$370=E$4)*(LSM!$T$2:$T$370=E$5)*(LSM!$B$2:$B$370=$D8),LSM!$C$2:$C$370,"")</f>
        <v>276.14</v>
      </c>
      <c r="F8" s="179" t="str" cm="1">
        <f t="array" ref="F8">_xlfn.XLOOKUP(1,(LSM!$A$2:$A$370=E$4)*(LSM!$T$2:$T$370=E$5)*(LSM!$B$2:$B$370=$D8),LSM!$D$2:$D$370,"")</f>
        <v>A-C</v>
      </c>
      <c r="G8" s="164" cm="1">
        <f t="array" ref="G8">_xlfn.XLOOKUP(1,(LSM!$A$2:$A$370=G$4)*(LSM!$T$2:$T$370=G$5)*(LSM!$B$2:$B$370=$D8),LSM!$E$2:$E$370,"")</f>
        <v>14.666700000000001</v>
      </c>
      <c r="H8" s="179" t="str" cm="1">
        <f t="array" ref="H8">_xlfn.XLOOKUP(1,(LSM!$A$2:$A$370=G$4)*(LSM!$T$2:$T$370=G$5)*(LSM!$B$2:$B$370=$D8),LSM!$F$2:$F$370,"")</f>
        <v>AB</v>
      </c>
      <c r="I8" s="102" cm="1">
        <f t="array" ref="I8">_xlfn.XLOOKUP(1,(LSM!$A$2:$A$370=I$4)*(LSM!$T$2:$T$370=I$5)*(LSM!$B$2:$B$370=$D8),LSM!$L$2:$L$370,"")</f>
        <v>60.366700000000002</v>
      </c>
      <c r="J8" s="167" t="str" cm="1">
        <f t="array" ref="J8">_xlfn.XLOOKUP(1,(LSM!$A$2:$A$370=I$4)*(LSM!$T$2:$T$370=I$5)*(LSM!$B$2:$B$370=$D8),LSM!$M$2:$M$370,"")</f>
        <v>AB</v>
      </c>
      <c r="K8" s="178" cm="1">
        <f t="array" ref="K8">_xlfn.XLOOKUP(1,(LSM!$A$2:$A$370=K$4)*(LSM!$T$2:$T$370=K$5)*(LSM!$B$2:$B$370=$D8),LSM!$G$2:$G$370,"")</f>
        <v>0</v>
      </c>
      <c r="L8" s="179" cm="1">
        <f t="array" ref="L8">_xlfn.XLOOKUP(1,(LSM!$A$2:$A$370=K$4)*(LSM!$T$2:$T$370=K$5)*(LSM!$B$2:$B$370=$D8),LSM!$H$2:$H$370,"")</f>
        <v>0</v>
      </c>
      <c r="M8" s="178" cm="1">
        <f t="array" ref="M8">_xlfn.XLOOKUP(1,(LSM!$A$2:$A$370=M$4)*(LSM!$T$2:$T$370=M$5)*(LSM!$B$2:$B$370=$D8),LSM!$I$2:$I$370,"")</f>
        <v>0</v>
      </c>
      <c r="N8" s="167" cm="1">
        <f t="array" ref="N8">_xlfn.XLOOKUP(1,(LSM!$A$2:$A$370=M$4)*(LSM!$T$2:$T$370=M$5)*(LSM!$B$2:$B$370=$D8),LSM!$J$2:$J$370,"")</f>
        <v>0</v>
      </c>
      <c r="O8" s="164" cm="1">
        <f t="array" ref="O8">_xlfn.XLOOKUP(1,(LSM!$A$2:$A$370=O$4)*(LSM!$T$2:$T$370=O$5)*(LSM!$B$2:$B$370=$D8),LSM!$K$2:$K$370,"")</f>
        <v>0</v>
      </c>
      <c r="P8" s="164" cm="1">
        <f t="array" ref="P8">_xlfn.XLOOKUP(1,(LSM!$A$2:$A$370=P$4)*(LSM!$T$2:$T$370=P$5)*(LSM!$B$2:$B$370=$D8),LSM!$N$2:$N$370,"")</f>
        <v>0</v>
      </c>
      <c r="Q8" s="179" cm="1">
        <f t="array" ref="Q8">_xlfn.XLOOKUP(1,(LSM!$A$2:$A$370=P$4)*(LSM!$T$2:$T$370=P$5)*(LSM!$B$2:$B$370=$D8),LSM!$O$2:$O$370,"")</f>
        <v>0</v>
      </c>
      <c r="R8" s="164" cm="1">
        <f t="array" ref="R8">_xlfn.XLOOKUP(1,(LSM!$A$2:$A$370=R$4)*(LSM!$T$2:$T$370=R$5)*(LSM!$B$2:$B$370=$D8),LSM!$P$2:$P$370,"")</f>
        <v>0</v>
      </c>
      <c r="S8" s="167" cm="1">
        <f t="array" ref="S8">_xlfn.XLOOKUP(1,(LSM!$A$2:$A$370=R$4)*(LSM!$T$2:$T$370=R$5)*(LSM!$B$2:$B$370=$D8),LSM!$Q$2:$Q$370,"")</f>
        <v>0</v>
      </c>
      <c r="T8" s="164" cm="1">
        <f t="array" ref="T8">_xlfn.XLOOKUP(1,(LSM!$A$2:$A$370=T$4)*(LSM!$T$2:$T$370=T$5)*(LSM!$B$2:$B$370=$D8),LSM!$R$2:$R$370,"")</f>
        <v>0</v>
      </c>
      <c r="U8" s="179" cm="1">
        <f t="array" ref="U8">_xlfn.XLOOKUP(1,(LSM!$A$2:$A$370=T$4)*(LSM!$T$2:$T$370=T$5)*(LSM!$B$2:$B$370=$D8),LSM!$S$2:$S$370,"")</f>
        <v>0</v>
      </c>
    </row>
    <row r="9" spans="1:21" x14ac:dyDescent="0.3">
      <c r="A9" s="31" t="str">
        <f t="shared" si="0"/>
        <v>Gateway 3919TRE</v>
      </c>
      <c r="B9" s="131" t="str">
        <f t="shared" si="1"/>
        <v>RR</v>
      </c>
      <c r="C9" s="131" t="str">
        <f t="shared" si="2"/>
        <v>TRE</v>
      </c>
      <c r="D9" s="273" t="s">
        <v>297</v>
      </c>
      <c r="E9" s="178" cm="1">
        <f t="array" ref="E9">_xlfn.XLOOKUP(1,(LSM!$A$2:$A$370=E$4)*(LSM!$T$2:$T$370=E$5)*(LSM!$B$2:$B$370=$D9),LSM!$C$2:$C$370,"")</f>
        <v>271.88</v>
      </c>
      <c r="F9" s="179" t="str" cm="1">
        <f t="array" ref="F9">_xlfn.XLOOKUP(1,(LSM!$A$2:$A$370=E$4)*(LSM!$T$2:$T$370=E$5)*(LSM!$B$2:$B$370=$D9),LSM!$D$2:$D$370,"")</f>
        <v>BC</v>
      </c>
      <c r="G9" s="164" cm="1">
        <f t="array" ref="G9">_xlfn.XLOOKUP(1,(LSM!$A$2:$A$370=G$4)*(LSM!$T$2:$T$370=G$5)*(LSM!$B$2:$B$370=$D9),LSM!$E$2:$E$370,"")</f>
        <v>13.6333</v>
      </c>
      <c r="H9" s="179" t="str" cm="1">
        <f t="array" ref="H9">_xlfn.XLOOKUP(1,(LSM!$A$2:$A$370=G$4)*(LSM!$T$2:$T$370=G$5)*(LSM!$B$2:$B$370=$D9),LSM!$F$2:$F$370,"")</f>
        <v>CD</v>
      </c>
      <c r="I9" s="102" cm="1">
        <f t="array" ref="I9">_xlfn.XLOOKUP(1,(LSM!$A$2:$A$370=I$4)*(LSM!$T$2:$T$370=I$5)*(LSM!$B$2:$B$370=$D9),LSM!$L$2:$L$370,"")</f>
        <v>58.3</v>
      </c>
      <c r="J9" s="167" t="str" cm="1">
        <f t="array" ref="J9">_xlfn.XLOOKUP(1,(LSM!$A$2:$A$370=I$4)*(LSM!$T$2:$T$370=I$5)*(LSM!$B$2:$B$370=$D9),LSM!$M$2:$M$370,"")</f>
        <v>E</v>
      </c>
      <c r="K9" s="178" cm="1">
        <f t="array" ref="K9">_xlfn.XLOOKUP(1,(LSM!$A$2:$A$370=K$4)*(LSM!$T$2:$T$370=K$5)*(LSM!$B$2:$B$370=$D9),LSM!$G$2:$G$370,"")</f>
        <v>0</v>
      </c>
      <c r="L9" s="179" cm="1">
        <f t="array" ref="L9">_xlfn.XLOOKUP(1,(LSM!$A$2:$A$370=K$4)*(LSM!$T$2:$T$370=K$5)*(LSM!$B$2:$B$370=$D9),LSM!$H$2:$H$370,"")</f>
        <v>0</v>
      </c>
      <c r="M9" s="178" cm="1">
        <f t="array" ref="M9">_xlfn.XLOOKUP(1,(LSM!$A$2:$A$370=M$4)*(LSM!$T$2:$T$370=M$5)*(LSM!$B$2:$B$370=$D9),LSM!$I$2:$I$370,"")</f>
        <v>0</v>
      </c>
      <c r="N9" s="167" cm="1">
        <f t="array" ref="N9">_xlfn.XLOOKUP(1,(LSM!$A$2:$A$370=M$4)*(LSM!$T$2:$T$370=M$5)*(LSM!$B$2:$B$370=$D9),LSM!$J$2:$J$370,"")</f>
        <v>0</v>
      </c>
      <c r="O9" s="164" cm="1">
        <f t="array" ref="O9">_xlfn.XLOOKUP(1,(LSM!$A$2:$A$370=O$4)*(LSM!$T$2:$T$370=O$5)*(LSM!$B$2:$B$370=$D9),LSM!$K$2:$K$370,"")</f>
        <v>0</v>
      </c>
      <c r="P9" s="164" cm="1">
        <f t="array" ref="P9">_xlfn.XLOOKUP(1,(LSM!$A$2:$A$370=P$4)*(LSM!$T$2:$T$370=P$5)*(LSM!$B$2:$B$370=$D9),LSM!$N$2:$N$370,"")</f>
        <v>0</v>
      </c>
      <c r="Q9" s="179" cm="1">
        <f t="array" ref="Q9">_xlfn.XLOOKUP(1,(LSM!$A$2:$A$370=P$4)*(LSM!$T$2:$T$370=P$5)*(LSM!$B$2:$B$370=$D9),LSM!$O$2:$O$370,"")</f>
        <v>0</v>
      </c>
      <c r="R9" s="164" cm="1">
        <f t="array" ref="R9">_xlfn.XLOOKUP(1,(LSM!$A$2:$A$370=R$4)*(LSM!$T$2:$T$370=R$5)*(LSM!$B$2:$B$370=$D9),LSM!$P$2:$P$370,"")</f>
        <v>0</v>
      </c>
      <c r="S9" s="167" cm="1">
        <f t="array" ref="S9">_xlfn.XLOOKUP(1,(LSM!$A$2:$A$370=R$4)*(LSM!$T$2:$T$370=R$5)*(LSM!$B$2:$B$370=$D9),LSM!$Q$2:$Q$370,"")</f>
        <v>0</v>
      </c>
      <c r="T9" s="164" cm="1">
        <f t="array" ref="T9">_xlfn.XLOOKUP(1,(LSM!$A$2:$A$370=T$4)*(LSM!$T$2:$T$370=T$5)*(LSM!$B$2:$B$370=$D9),LSM!$R$2:$R$370,"")</f>
        <v>0</v>
      </c>
      <c r="U9" s="179" cm="1">
        <f t="array" ref="U9">_xlfn.XLOOKUP(1,(LSM!$A$2:$A$370=T$4)*(LSM!$T$2:$T$370=T$5)*(LSM!$B$2:$B$370=$D9),LSM!$S$2:$S$370,"")</f>
        <v>0</v>
      </c>
    </row>
    <row r="10" spans="1:21" x14ac:dyDescent="0.3">
      <c r="A10" s="31" t="str">
        <f t="shared" si="0"/>
        <v>Innvictis A1993T</v>
      </c>
      <c r="B10" s="131" t="str">
        <f t="shared" si="1"/>
        <v>RR</v>
      </c>
      <c r="C10" s="131" t="str">
        <f t="shared" si="2"/>
        <v>TRE</v>
      </c>
      <c r="D10" s="273" t="s">
        <v>134</v>
      </c>
      <c r="E10" s="176" cm="1">
        <f t="array" ref="E10">_xlfn.XLOOKUP(1,(LSM!$A$2:$A$370=E$4)*(LSM!$T$2:$T$370=E$5)*(LSM!$B$2:$B$370=$D10),LSM!$C$2:$C$370,"")</f>
        <v>268.76</v>
      </c>
      <c r="F10" s="177" t="str" cm="1">
        <f t="array" ref="F10">_xlfn.XLOOKUP(1,(LSM!$A$2:$A$370=E$4)*(LSM!$T$2:$T$370=E$5)*(LSM!$B$2:$B$370=$D10),LSM!$D$2:$D$370,"")</f>
        <v>B-D</v>
      </c>
      <c r="G10" s="163" cm="1">
        <f t="array" ref="G10">_xlfn.XLOOKUP(1,(LSM!$A$2:$A$370=G$4)*(LSM!$T$2:$T$370=G$5)*(LSM!$B$2:$B$370=$D10),LSM!$E$2:$E$370,"")</f>
        <v>13.566700000000001</v>
      </c>
      <c r="H10" s="177" t="str" cm="1">
        <f t="array" ref="H10">_xlfn.XLOOKUP(1,(LSM!$A$2:$A$370=G$4)*(LSM!$T$2:$T$370=G$5)*(LSM!$B$2:$B$370=$D10),LSM!$F$2:$F$370,"")</f>
        <v>D</v>
      </c>
      <c r="I10" s="57" cm="1">
        <f t="array" ref="I10">_xlfn.XLOOKUP(1,(LSM!$A$2:$A$370=I$4)*(LSM!$T$2:$T$370=I$5)*(LSM!$B$2:$B$370=$D10),LSM!$L$2:$L$370,"")</f>
        <v>57.833300000000001</v>
      </c>
      <c r="J10" s="56" t="str" cm="1">
        <f t="array" ref="J10">_xlfn.XLOOKUP(1,(LSM!$A$2:$A$370=I$4)*(LSM!$T$2:$T$370=I$5)*(LSM!$B$2:$B$370=$D10),LSM!$M$2:$M$370,"")</f>
        <v>E</v>
      </c>
      <c r="K10" s="176" cm="1">
        <f t="array" ref="K10">_xlfn.XLOOKUP(1,(LSM!$A$2:$A$370=K$4)*(LSM!$T$2:$T$370=K$5)*(LSM!$B$2:$B$370=$D10),LSM!$G$2:$G$370,"")</f>
        <v>0</v>
      </c>
      <c r="L10" s="177" cm="1">
        <f t="array" ref="L10">_xlfn.XLOOKUP(1,(LSM!$A$2:$A$370=K$4)*(LSM!$T$2:$T$370=K$5)*(LSM!$B$2:$B$370=$D10),LSM!$H$2:$H$370,"")</f>
        <v>0</v>
      </c>
      <c r="M10" s="176" cm="1">
        <f t="array" ref="M10">_xlfn.XLOOKUP(1,(LSM!$A$2:$A$370=M$4)*(LSM!$T$2:$T$370=M$5)*(LSM!$B$2:$B$370=$D10),LSM!$I$2:$I$370,"")</f>
        <v>0</v>
      </c>
      <c r="N10" s="56" cm="1">
        <f t="array" ref="N10">_xlfn.XLOOKUP(1,(LSM!$A$2:$A$370=M$4)*(LSM!$T$2:$T$370=M$5)*(LSM!$B$2:$B$370=$D10),LSM!$J$2:$J$370,"")</f>
        <v>0</v>
      </c>
      <c r="O10" s="163" cm="1">
        <f t="array" ref="O10">_xlfn.XLOOKUP(1,(LSM!$A$2:$A$370=O$4)*(LSM!$T$2:$T$370=O$5)*(LSM!$B$2:$B$370=$D10),LSM!$K$2:$K$370,"")</f>
        <v>0</v>
      </c>
      <c r="P10" s="163" cm="1">
        <f t="array" ref="P10">_xlfn.XLOOKUP(1,(LSM!$A$2:$A$370=P$4)*(LSM!$T$2:$T$370=P$5)*(LSM!$B$2:$B$370=$D10),LSM!$N$2:$N$370,"")</f>
        <v>0</v>
      </c>
      <c r="Q10" s="177" cm="1">
        <f t="array" ref="Q10">_xlfn.XLOOKUP(1,(LSM!$A$2:$A$370=P$4)*(LSM!$T$2:$T$370=P$5)*(LSM!$B$2:$B$370=$D10),LSM!$O$2:$O$370,"")</f>
        <v>0</v>
      </c>
      <c r="R10" s="163" cm="1">
        <f t="array" ref="R10">_xlfn.XLOOKUP(1,(LSM!$A$2:$A$370=R$4)*(LSM!$T$2:$T$370=R$5)*(LSM!$B$2:$B$370=$D10),LSM!$P$2:$P$370,"")</f>
        <v>0</v>
      </c>
      <c r="S10" s="56" cm="1">
        <f t="array" ref="S10">_xlfn.XLOOKUP(1,(LSM!$A$2:$A$370=R$4)*(LSM!$T$2:$T$370=R$5)*(LSM!$B$2:$B$370=$D10),LSM!$Q$2:$Q$370,"")</f>
        <v>0</v>
      </c>
      <c r="T10" s="163" cm="1">
        <f t="array" ref="T10">_xlfn.XLOOKUP(1,(LSM!$A$2:$A$370=T$4)*(LSM!$T$2:$T$370=T$5)*(LSM!$B$2:$B$370=$D10),LSM!$R$2:$R$370,"")</f>
        <v>0</v>
      </c>
      <c r="U10" s="177" cm="1">
        <f t="array" ref="U10">_xlfn.XLOOKUP(1,(LSM!$A$2:$A$370=T$4)*(LSM!$T$2:$T$370=T$5)*(LSM!$B$2:$B$370=$D10),LSM!$S$2:$S$370,"")</f>
        <v>0</v>
      </c>
    </row>
    <row r="11" spans="1:21" x14ac:dyDescent="0.3">
      <c r="A11" s="31" t="str">
        <f t="shared" si="0"/>
        <v>Pioneer P18216PWE</v>
      </c>
      <c r="B11" s="131" t="str">
        <f t="shared" si="1"/>
        <v>RR, LL, ENL, FOP</v>
      </c>
      <c r="C11" s="131" t="str">
        <f t="shared" si="2"/>
        <v>VT2P, HX1</v>
      </c>
      <c r="D11" s="273" t="s">
        <v>202</v>
      </c>
      <c r="E11" s="178" cm="1">
        <f t="array" ref="E11">_xlfn.XLOOKUP(1,(LSM!$A$2:$A$370=E$4)*(LSM!$T$2:$T$370=E$5)*(LSM!$B$2:$B$370=$D11),LSM!$C$2:$C$370,"")</f>
        <v>265.83</v>
      </c>
      <c r="F11" s="179" t="str" cm="1">
        <f t="array" ref="F11">_xlfn.XLOOKUP(1,(LSM!$A$2:$A$370=E$4)*(LSM!$T$2:$T$370=E$5)*(LSM!$B$2:$B$370=$D11),LSM!$D$2:$D$370,"")</f>
        <v>B-D</v>
      </c>
      <c r="G11" s="164" cm="1">
        <f t="array" ref="G11">_xlfn.XLOOKUP(1,(LSM!$A$2:$A$370=G$4)*(LSM!$T$2:$T$370=G$5)*(LSM!$B$2:$B$370=$D11),LSM!$E$2:$E$370,"")</f>
        <v>14.2</v>
      </c>
      <c r="H11" s="179" t="str" cm="1">
        <f t="array" ref="H11">_xlfn.XLOOKUP(1,(LSM!$A$2:$A$370=G$4)*(LSM!$T$2:$T$370=G$5)*(LSM!$B$2:$B$370=$D11),LSM!$F$2:$F$370,"")</f>
        <v>A-D</v>
      </c>
      <c r="I11" s="102" cm="1">
        <f t="array" ref="I11">_xlfn.XLOOKUP(1,(LSM!$A$2:$A$370=I$4)*(LSM!$T$2:$T$370=I$5)*(LSM!$B$2:$B$370=$D11),LSM!$L$2:$L$370,"")</f>
        <v>59.2</v>
      </c>
      <c r="J11" s="167" t="str" cm="1">
        <f t="array" ref="J11">_xlfn.XLOOKUP(1,(LSM!$A$2:$A$370=I$4)*(LSM!$T$2:$T$370=I$5)*(LSM!$B$2:$B$370=$D11),LSM!$M$2:$M$370,"")</f>
        <v>CD</v>
      </c>
      <c r="K11" s="178" cm="1">
        <f t="array" ref="K11">_xlfn.XLOOKUP(1,(LSM!$A$2:$A$370=K$4)*(LSM!$T$2:$T$370=K$5)*(LSM!$B$2:$B$370=$D11),LSM!$G$2:$G$370,"")</f>
        <v>0</v>
      </c>
      <c r="L11" s="179" cm="1">
        <f t="array" ref="L11">_xlfn.XLOOKUP(1,(LSM!$A$2:$A$370=K$4)*(LSM!$T$2:$T$370=K$5)*(LSM!$B$2:$B$370=$D11),LSM!$H$2:$H$370,"")</f>
        <v>0</v>
      </c>
      <c r="M11" s="178" cm="1">
        <f t="array" ref="M11">_xlfn.XLOOKUP(1,(LSM!$A$2:$A$370=M$4)*(LSM!$T$2:$T$370=M$5)*(LSM!$B$2:$B$370=$D11),LSM!$I$2:$I$370,"")</f>
        <v>0</v>
      </c>
      <c r="N11" s="167" cm="1">
        <f t="array" ref="N11">_xlfn.XLOOKUP(1,(LSM!$A$2:$A$370=M$4)*(LSM!$T$2:$T$370=M$5)*(LSM!$B$2:$B$370=$D11),LSM!$J$2:$J$370,"")</f>
        <v>0</v>
      </c>
      <c r="O11" s="164" cm="1">
        <f t="array" ref="O11">_xlfn.XLOOKUP(1,(LSM!$A$2:$A$370=O$4)*(LSM!$T$2:$T$370=O$5)*(LSM!$B$2:$B$370=$D11),LSM!$K$2:$K$370,"")</f>
        <v>0</v>
      </c>
      <c r="P11" s="164" cm="1">
        <f t="array" ref="P11">_xlfn.XLOOKUP(1,(LSM!$A$2:$A$370=P$4)*(LSM!$T$2:$T$370=P$5)*(LSM!$B$2:$B$370=$D11),LSM!$N$2:$N$370,"")</f>
        <v>0</v>
      </c>
      <c r="Q11" s="179" cm="1">
        <f t="array" ref="Q11">_xlfn.XLOOKUP(1,(LSM!$A$2:$A$370=P$4)*(LSM!$T$2:$T$370=P$5)*(LSM!$B$2:$B$370=$D11),LSM!$O$2:$O$370,"")</f>
        <v>0</v>
      </c>
      <c r="R11" s="164" cm="1">
        <f t="array" ref="R11">_xlfn.XLOOKUP(1,(LSM!$A$2:$A$370=R$4)*(LSM!$T$2:$T$370=R$5)*(LSM!$B$2:$B$370=$D11),LSM!$P$2:$P$370,"")</f>
        <v>0</v>
      </c>
      <c r="S11" s="167" cm="1">
        <f t="array" ref="S11">_xlfn.XLOOKUP(1,(LSM!$A$2:$A$370=R$4)*(LSM!$T$2:$T$370=R$5)*(LSM!$B$2:$B$370=$D11),LSM!$Q$2:$Q$370,"")</f>
        <v>0</v>
      </c>
      <c r="T11" s="164" cm="1">
        <f t="array" ref="T11">_xlfn.XLOOKUP(1,(LSM!$A$2:$A$370=T$4)*(LSM!$T$2:$T$370=T$5)*(LSM!$B$2:$B$370=$D11),LSM!$R$2:$R$370,"")</f>
        <v>0</v>
      </c>
      <c r="U11" s="179" cm="1">
        <f t="array" ref="U11">_xlfn.XLOOKUP(1,(LSM!$A$2:$A$370=T$4)*(LSM!$T$2:$T$370=T$5)*(LSM!$B$2:$B$370=$D11),LSM!$S$2:$S$370,"")</f>
        <v>0</v>
      </c>
    </row>
    <row r="12" spans="1:21" x14ac:dyDescent="0.3">
      <c r="A12" s="31" t="str">
        <f t="shared" si="0"/>
        <v>Great Heart HT-7720TRE</v>
      </c>
      <c r="B12" s="131" t="str">
        <f t="shared" si="1"/>
        <v>TRE</v>
      </c>
      <c r="C12" s="131" t="str">
        <f t="shared" si="2"/>
        <v>TRE</v>
      </c>
      <c r="D12" s="273" t="s">
        <v>298</v>
      </c>
      <c r="E12" s="178" cm="1">
        <f t="array" ref="E12">_xlfn.XLOOKUP(1,(LSM!$A$2:$A$370=E$4)*(LSM!$T$2:$T$370=E$5)*(LSM!$B$2:$B$370=$D12),LSM!$C$2:$C$370,"")</f>
        <v>265.77</v>
      </c>
      <c r="F12" s="179" t="str" cm="1">
        <f t="array" ref="F12">_xlfn.XLOOKUP(1,(LSM!$A$2:$A$370=E$4)*(LSM!$T$2:$T$370=E$5)*(LSM!$B$2:$B$370=$D12),LSM!$D$2:$D$370,"")</f>
        <v>B-D</v>
      </c>
      <c r="G12" s="164" cm="1">
        <f t="array" ref="G12">_xlfn.XLOOKUP(1,(LSM!$A$2:$A$370=G$4)*(LSM!$T$2:$T$370=G$5)*(LSM!$B$2:$B$370=$D12),LSM!$E$2:$E$370,"")</f>
        <v>13.566700000000001</v>
      </c>
      <c r="H12" s="179" t="str" cm="1">
        <f t="array" ref="H12">_xlfn.XLOOKUP(1,(LSM!$A$2:$A$370=G$4)*(LSM!$T$2:$T$370=G$5)*(LSM!$B$2:$B$370=$D12),LSM!$F$2:$F$370,"")</f>
        <v>D</v>
      </c>
      <c r="I12" s="102" cm="1">
        <f t="array" ref="I12">_xlfn.XLOOKUP(1,(LSM!$A$2:$A$370=I$4)*(LSM!$T$2:$T$370=I$5)*(LSM!$B$2:$B$370=$D12),LSM!$L$2:$L$370,"")</f>
        <v>58.533299999999997</v>
      </c>
      <c r="J12" s="167" t="str" cm="1">
        <f t="array" ref="J12">_xlfn.XLOOKUP(1,(LSM!$A$2:$A$370=I$4)*(LSM!$T$2:$T$370=I$5)*(LSM!$B$2:$B$370=$D12),LSM!$M$2:$M$370,"")</f>
        <v>DE</v>
      </c>
      <c r="K12" s="178" cm="1">
        <f t="array" ref="K12">_xlfn.XLOOKUP(1,(LSM!$A$2:$A$370=K$4)*(LSM!$T$2:$T$370=K$5)*(LSM!$B$2:$B$370=$D12),LSM!$G$2:$G$370,"")</f>
        <v>0</v>
      </c>
      <c r="L12" s="179" cm="1">
        <f t="array" ref="L12">_xlfn.XLOOKUP(1,(LSM!$A$2:$A$370=K$4)*(LSM!$T$2:$T$370=K$5)*(LSM!$B$2:$B$370=$D12),LSM!$H$2:$H$370,"")</f>
        <v>0</v>
      </c>
      <c r="M12" s="178" cm="1">
        <f t="array" ref="M12">_xlfn.XLOOKUP(1,(LSM!$A$2:$A$370=M$4)*(LSM!$T$2:$T$370=M$5)*(LSM!$B$2:$B$370=$D12),LSM!$I$2:$I$370,"")</f>
        <v>0</v>
      </c>
      <c r="N12" s="167" cm="1">
        <f t="array" ref="N12">_xlfn.XLOOKUP(1,(LSM!$A$2:$A$370=M$4)*(LSM!$T$2:$T$370=M$5)*(LSM!$B$2:$B$370=$D12),LSM!$J$2:$J$370,"")</f>
        <v>0</v>
      </c>
      <c r="O12" s="164" cm="1">
        <f t="array" ref="O12">_xlfn.XLOOKUP(1,(LSM!$A$2:$A$370=O$4)*(LSM!$T$2:$T$370=O$5)*(LSM!$B$2:$B$370=$D12),LSM!$K$2:$K$370,"")</f>
        <v>0</v>
      </c>
      <c r="P12" s="164" cm="1">
        <f t="array" ref="P12">_xlfn.XLOOKUP(1,(LSM!$A$2:$A$370=P$4)*(LSM!$T$2:$T$370=P$5)*(LSM!$B$2:$B$370=$D12),LSM!$N$2:$N$370,"")</f>
        <v>0</v>
      </c>
      <c r="Q12" s="179" cm="1">
        <f t="array" ref="Q12">_xlfn.XLOOKUP(1,(LSM!$A$2:$A$370=P$4)*(LSM!$T$2:$T$370=P$5)*(LSM!$B$2:$B$370=$D12),LSM!$O$2:$O$370,"")</f>
        <v>0</v>
      </c>
      <c r="R12" s="164" cm="1">
        <f t="array" ref="R12">_xlfn.XLOOKUP(1,(LSM!$A$2:$A$370=R$4)*(LSM!$T$2:$T$370=R$5)*(LSM!$B$2:$B$370=$D12),LSM!$P$2:$P$370,"")</f>
        <v>0</v>
      </c>
      <c r="S12" s="167" cm="1">
        <f t="array" ref="S12">_xlfn.XLOOKUP(1,(LSM!$A$2:$A$370=R$4)*(LSM!$T$2:$T$370=R$5)*(LSM!$B$2:$B$370=$D12),LSM!$Q$2:$Q$370,"")</f>
        <v>0</v>
      </c>
      <c r="T12" s="164" cm="1">
        <f t="array" ref="T12">_xlfn.XLOOKUP(1,(LSM!$A$2:$A$370=T$4)*(LSM!$T$2:$T$370=T$5)*(LSM!$B$2:$B$370=$D12),LSM!$R$2:$R$370,"")</f>
        <v>0</v>
      </c>
      <c r="U12" s="179" cm="1">
        <f t="array" ref="U12">_xlfn.XLOOKUP(1,(LSM!$A$2:$A$370=T$4)*(LSM!$T$2:$T$370=T$5)*(LSM!$B$2:$B$370=$D12),LSM!$S$2:$S$370,"")</f>
        <v>0</v>
      </c>
    </row>
    <row r="13" spans="1:21" x14ac:dyDescent="0.3">
      <c r="A13" s="31" t="str">
        <f t="shared" si="0"/>
        <v>Revere 1839 </v>
      </c>
      <c r="B13" s="131" t="str">
        <f t="shared" si="1"/>
        <v>RR</v>
      </c>
      <c r="C13" s="131" t="str">
        <f t="shared" si="2"/>
        <v>TRE</v>
      </c>
      <c r="D13" s="273" t="s">
        <v>301</v>
      </c>
      <c r="E13" s="178" cm="1">
        <f t="array" ref="E13">_xlfn.XLOOKUP(1,(LSM!$A$2:$A$370=E$4)*(LSM!$T$2:$T$370=E$5)*(LSM!$B$2:$B$370=$D13),LSM!$C$2:$C$370,"")</f>
        <v>264.73</v>
      </c>
      <c r="F13" s="179" t="str" cm="1">
        <f t="array" ref="F13">_xlfn.XLOOKUP(1,(LSM!$A$2:$A$370=E$4)*(LSM!$T$2:$T$370=E$5)*(LSM!$B$2:$B$370=$D13),LSM!$D$2:$D$370,"")</f>
        <v>B-D</v>
      </c>
      <c r="G13" s="164" cm="1">
        <f t="array" ref="G13">_xlfn.XLOOKUP(1,(LSM!$A$2:$A$370=G$4)*(LSM!$T$2:$T$370=G$5)*(LSM!$B$2:$B$370=$D13),LSM!$E$2:$E$370,"")</f>
        <v>13.566700000000001</v>
      </c>
      <c r="H13" s="179" t="str" cm="1">
        <f t="array" ref="H13">_xlfn.XLOOKUP(1,(LSM!$A$2:$A$370=G$4)*(LSM!$T$2:$T$370=G$5)*(LSM!$B$2:$B$370=$D13),LSM!$F$2:$F$370,"")</f>
        <v>D</v>
      </c>
      <c r="I13" s="102" cm="1">
        <f t="array" ref="I13">_xlfn.XLOOKUP(1,(LSM!$A$2:$A$370=I$4)*(LSM!$T$2:$T$370=I$5)*(LSM!$B$2:$B$370=$D13),LSM!$L$2:$L$370,"")</f>
        <v>58.033299999999997</v>
      </c>
      <c r="J13" s="167" t="str" cm="1">
        <f t="array" ref="J13">_xlfn.XLOOKUP(1,(LSM!$A$2:$A$370=I$4)*(LSM!$T$2:$T$370=I$5)*(LSM!$B$2:$B$370=$D13),LSM!$M$2:$M$370,"")</f>
        <v>E</v>
      </c>
      <c r="K13" s="178" cm="1">
        <f t="array" ref="K13">_xlfn.XLOOKUP(1,(LSM!$A$2:$A$370=K$4)*(LSM!$T$2:$T$370=K$5)*(LSM!$B$2:$B$370=$D13),LSM!$G$2:$G$370,"")</f>
        <v>0</v>
      </c>
      <c r="L13" s="179" cm="1">
        <f t="array" ref="L13">_xlfn.XLOOKUP(1,(LSM!$A$2:$A$370=K$4)*(LSM!$T$2:$T$370=K$5)*(LSM!$B$2:$B$370=$D13),LSM!$H$2:$H$370,"")</f>
        <v>0</v>
      </c>
      <c r="M13" s="178" cm="1">
        <f t="array" ref="M13">_xlfn.XLOOKUP(1,(LSM!$A$2:$A$370=M$4)*(LSM!$T$2:$T$370=M$5)*(LSM!$B$2:$B$370=$D13),LSM!$I$2:$I$370,"")</f>
        <v>0</v>
      </c>
      <c r="N13" s="167" cm="1">
        <f t="array" ref="N13">_xlfn.XLOOKUP(1,(LSM!$A$2:$A$370=M$4)*(LSM!$T$2:$T$370=M$5)*(LSM!$B$2:$B$370=$D13),LSM!$J$2:$J$370,"")</f>
        <v>0</v>
      </c>
      <c r="O13" s="164" cm="1">
        <f t="array" ref="O13">_xlfn.XLOOKUP(1,(LSM!$A$2:$A$370=O$4)*(LSM!$T$2:$T$370=O$5)*(LSM!$B$2:$B$370=$D13),LSM!$K$2:$K$370,"")</f>
        <v>0</v>
      </c>
      <c r="P13" s="164" cm="1">
        <f t="array" ref="P13">_xlfn.XLOOKUP(1,(LSM!$A$2:$A$370=P$4)*(LSM!$T$2:$T$370=P$5)*(LSM!$B$2:$B$370=$D13),LSM!$N$2:$N$370,"")</f>
        <v>0</v>
      </c>
      <c r="Q13" s="179" cm="1">
        <f t="array" ref="Q13">_xlfn.XLOOKUP(1,(LSM!$A$2:$A$370=P$4)*(LSM!$T$2:$T$370=P$5)*(LSM!$B$2:$B$370=$D13),LSM!$O$2:$O$370,"")</f>
        <v>0</v>
      </c>
      <c r="R13" s="164" cm="1">
        <f t="array" ref="R13">_xlfn.XLOOKUP(1,(LSM!$A$2:$A$370=R$4)*(LSM!$T$2:$T$370=R$5)*(LSM!$B$2:$B$370=$D13),LSM!$P$2:$P$370,"")</f>
        <v>0</v>
      </c>
      <c r="S13" s="167" cm="1">
        <f t="array" ref="S13">_xlfn.XLOOKUP(1,(LSM!$A$2:$A$370=R$4)*(LSM!$T$2:$T$370=R$5)*(LSM!$B$2:$B$370=$D13),LSM!$Q$2:$Q$370,"")</f>
        <v>0</v>
      </c>
      <c r="T13" s="164" cm="1">
        <f t="array" ref="T13">_xlfn.XLOOKUP(1,(LSM!$A$2:$A$370=T$4)*(LSM!$T$2:$T$370=T$5)*(LSM!$B$2:$B$370=$D13),LSM!$R$2:$R$370,"")</f>
        <v>0</v>
      </c>
      <c r="U13" s="179" cm="1">
        <f t="array" ref="U13">_xlfn.XLOOKUP(1,(LSM!$A$2:$A$370=T$4)*(LSM!$T$2:$T$370=T$5)*(LSM!$B$2:$B$370=$D13),LSM!$S$2:$S$370,"")</f>
        <v>0</v>
      </c>
    </row>
    <row r="14" spans="1:21" x14ac:dyDescent="0.3">
      <c r="A14" s="31" t="str">
        <f t="shared" si="0"/>
        <v>Innvictis A1792T</v>
      </c>
      <c r="B14" s="131" t="str">
        <f t="shared" si="1"/>
        <v>RR</v>
      </c>
      <c r="C14" s="131" t="str">
        <f t="shared" si="2"/>
        <v>TRE</v>
      </c>
      <c r="D14" s="273" t="s">
        <v>133</v>
      </c>
      <c r="E14" s="176" cm="1">
        <f t="array" ref="E14">_xlfn.XLOOKUP(1,(LSM!$A$2:$A$370=E$4)*(LSM!$T$2:$T$370=E$5)*(LSM!$B$2:$B$370=$D14),LSM!$C$2:$C$370,"")</f>
        <v>263.16000000000003</v>
      </c>
      <c r="F14" s="177" t="str" cm="1">
        <f t="array" ref="F14">_xlfn.XLOOKUP(1,(LSM!$A$2:$A$370=E$4)*(LSM!$T$2:$T$370=E$5)*(LSM!$B$2:$B$370=$D14),LSM!$D$2:$D$370,"")</f>
        <v>CD</v>
      </c>
      <c r="G14" s="163" cm="1">
        <f t="array" ref="G14">_xlfn.XLOOKUP(1,(LSM!$A$2:$A$370=G$4)*(LSM!$T$2:$T$370=G$5)*(LSM!$B$2:$B$370=$D14),LSM!$E$2:$E$370,"")</f>
        <v>14.433299999999999</v>
      </c>
      <c r="H14" s="177" t="str" cm="1">
        <f t="array" ref="H14">_xlfn.XLOOKUP(1,(LSM!$A$2:$A$370=G$4)*(LSM!$T$2:$T$370=G$5)*(LSM!$B$2:$B$370=$D14),LSM!$F$2:$F$370,"")</f>
        <v>AB</v>
      </c>
      <c r="I14" s="57" cm="1">
        <f t="array" ref="I14">_xlfn.XLOOKUP(1,(LSM!$A$2:$A$370=I$4)*(LSM!$T$2:$T$370=I$5)*(LSM!$B$2:$B$370=$D14),LSM!$L$2:$L$370,"")</f>
        <v>60.933300000000003</v>
      </c>
      <c r="J14" s="56" t="str" cm="1">
        <f t="array" ref="J14">_xlfn.XLOOKUP(1,(LSM!$A$2:$A$370=I$4)*(LSM!$T$2:$T$370=I$5)*(LSM!$B$2:$B$370=$D14),LSM!$M$2:$M$370,"")</f>
        <v>A</v>
      </c>
      <c r="K14" s="176" cm="1">
        <f t="array" ref="K14">_xlfn.XLOOKUP(1,(LSM!$A$2:$A$370=K$4)*(LSM!$T$2:$T$370=K$5)*(LSM!$B$2:$B$370=$D14),LSM!$G$2:$G$370,"")</f>
        <v>0</v>
      </c>
      <c r="L14" s="177" cm="1">
        <f t="array" ref="L14">_xlfn.XLOOKUP(1,(LSM!$A$2:$A$370=K$4)*(LSM!$T$2:$T$370=K$5)*(LSM!$B$2:$B$370=$D14),LSM!$H$2:$H$370,"")</f>
        <v>0</v>
      </c>
      <c r="M14" s="176" cm="1">
        <f t="array" ref="M14">_xlfn.XLOOKUP(1,(LSM!$A$2:$A$370=M$4)*(LSM!$T$2:$T$370=M$5)*(LSM!$B$2:$B$370=$D14),LSM!$I$2:$I$370,"")</f>
        <v>0</v>
      </c>
      <c r="N14" s="56" cm="1">
        <f t="array" ref="N14">_xlfn.XLOOKUP(1,(LSM!$A$2:$A$370=M$4)*(LSM!$T$2:$T$370=M$5)*(LSM!$B$2:$B$370=$D14),LSM!$J$2:$J$370,"")</f>
        <v>0</v>
      </c>
      <c r="O14" s="163" cm="1">
        <f t="array" ref="O14">_xlfn.XLOOKUP(1,(LSM!$A$2:$A$370=O$4)*(LSM!$T$2:$T$370=O$5)*(LSM!$B$2:$B$370=$D14),LSM!$K$2:$K$370,"")</f>
        <v>0</v>
      </c>
      <c r="P14" s="163" cm="1">
        <f t="array" ref="P14">_xlfn.XLOOKUP(1,(LSM!$A$2:$A$370=P$4)*(LSM!$T$2:$T$370=P$5)*(LSM!$B$2:$B$370=$D14),LSM!$N$2:$N$370,"")</f>
        <v>0</v>
      </c>
      <c r="Q14" s="177" cm="1">
        <f t="array" ref="Q14">_xlfn.XLOOKUP(1,(LSM!$A$2:$A$370=P$4)*(LSM!$T$2:$T$370=P$5)*(LSM!$B$2:$B$370=$D14),LSM!$O$2:$O$370,"")</f>
        <v>0</v>
      </c>
      <c r="R14" s="163" cm="1">
        <f t="array" ref="R14">_xlfn.XLOOKUP(1,(LSM!$A$2:$A$370=R$4)*(LSM!$T$2:$T$370=R$5)*(LSM!$B$2:$B$370=$D14),LSM!$P$2:$P$370,"")</f>
        <v>0</v>
      </c>
      <c r="S14" s="56" cm="1">
        <f t="array" ref="S14">_xlfn.XLOOKUP(1,(LSM!$A$2:$A$370=R$4)*(LSM!$T$2:$T$370=R$5)*(LSM!$B$2:$B$370=$D14),LSM!$Q$2:$Q$370,"")</f>
        <v>0</v>
      </c>
      <c r="T14" s="163" cm="1">
        <f t="array" ref="T14">_xlfn.XLOOKUP(1,(LSM!$A$2:$A$370=T$4)*(LSM!$T$2:$T$370=T$5)*(LSM!$B$2:$B$370=$D14),LSM!$R$2:$R$370,"")</f>
        <v>0</v>
      </c>
      <c r="U14" s="177" cm="1">
        <f t="array" ref="U14">_xlfn.XLOOKUP(1,(LSM!$A$2:$A$370=T$4)*(LSM!$T$2:$T$370=T$5)*(LSM!$B$2:$B$370=$D14),LSM!$S$2:$S$370,"")</f>
        <v>0</v>
      </c>
    </row>
    <row r="15" spans="1:21" x14ac:dyDescent="0.3">
      <c r="A15" s="31" t="str">
        <f t="shared" si="0"/>
        <v>Dyna-Gro D60TC45RIB</v>
      </c>
      <c r="B15" s="131" t="str">
        <f t="shared" si="1"/>
        <v>RR</v>
      </c>
      <c r="C15" s="131" t="str">
        <f t="shared" si="2"/>
        <v>TRE</v>
      </c>
      <c r="D15" s="273" t="s">
        <v>203</v>
      </c>
      <c r="E15" s="176" cm="1">
        <f t="array" ref="E15">_xlfn.XLOOKUP(1,(LSM!$A$2:$A$370=E$4)*(LSM!$T$2:$T$370=E$5)*(LSM!$B$2:$B$370=$D15),LSM!$C$2:$C$370,"")</f>
        <v>262.43</v>
      </c>
      <c r="F15" s="177" t="str" cm="1">
        <f t="array" ref="F15">_xlfn.XLOOKUP(1,(LSM!$A$2:$A$370=E$4)*(LSM!$T$2:$T$370=E$5)*(LSM!$B$2:$B$370=$D15),LSM!$D$2:$D$370,"")</f>
        <v>CD</v>
      </c>
      <c r="G15" s="163" cm="1">
        <f t="array" ref="G15">_xlfn.XLOOKUP(1,(LSM!$A$2:$A$370=G$4)*(LSM!$T$2:$T$370=G$5)*(LSM!$B$2:$B$370=$D15),LSM!$E$2:$E$370,"")</f>
        <v>14.2667</v>
      </c>
      <c r="H15" s="177" t="str" cm="1">
        <f t="array" ref="H15">_xlfn.XLOOKUP(1,(LSM!$A$2:$A$370=G$4)*(LSM!$T$2:$T$370=G$5)*(LSM!$B$2:$B$370=$D15),LSM!$F$2:$F$370,"")</f>
        <v>A-D</v>
      </c>
      <c r="I15" s="57" cm="1">
        <f t="array" ref="I15">_xlfn.XLOOKUP(1,(LSM!$A$2:$A$370=I$4)*(LSM!$T$2:$T$370=I$5)*(LSM!$B$2:$B$370=$D15),LSM!$L$2:$L$370,"")</f>
        <v>58.4</v>
      </c>
      <c r="J15" s="56" t="str" cm="1">
        <f t="array" ref="J15">_xlfn.XLOOKUP(1,(LSM!$A$2:$A$370=I$4)*(LSM!$T$2:$T$370=I$5)*(LSM!$B$2:$B$370=$D15),LSM!$M$2:$M$370,"")</f>
        <v>E</v>
      </c>
      <c r="K15" s="176" cm="1">
        <f t="array" ref="K15">_xlfn.XLOOKUP(1,(LSM!$A$2:$A$370=K$4)*(LSM!$T$2:$T$370=K$5)*(LSM!$B$2:$B$370=$D15),LSM!$G$2:$G$370,"")</f>
        <v>0</v>
      </c>
      <c r="L15" s="177" cm="1">
        <f t="array" ref="L15">_xlfn.XLOOKUP(1,(LSM!$A$2:$A$370=K$4)*(LSM!$T$2:$T$370=K$5)*(LSM!$B$2:$B$370=$D15),LSM!$H$2:$H$370,"")</f>
        <v>0</v>
      </c>
      <c r="M15" s="176" cm="1">
        <f t="array" ref="M15">_xlfn.XLOOKUP(1,(LSM!$A$2:$A$370=M$4)*(LSM!$T$2:$T$370=M$5)*(LSM!$B$2:$B$370=$D15),LSM!$I$2:$I$370,"")</f>
        <v>0</v>
      </c>
      <c r="N15" s="56" cm="1">
        <f t="array" ref="N15">_xlfn.XLOOKUP(1,(LSM!$A$2:$A$370=M$4)*(LSM!$T$2:$T$370=M$5)*(LSM!$B$2:$B$370=$D15),LSM!$J$2:$J$370,"")</f>
        <v>0</v>
      </c>
      <c r="O15" s="163" cm="1">
        <f t="array" ref="O15">_xlfn.XLOOKUP(1,(LSM!$A$2:$A$370=O$4)*(LSM!$T$2:$T$370=O$5)*(LSM!$B$2:$B$370=$D15),LSM!$K$2:$K$370,"")</f>
        <v>0</v>
      </c>
      <c r="P15" s="163" cm="1">
        <f t="array" ref="P15">_xlfn.XLOOKUP(1,(LSM!$A$2:$A$370=P$4)*(LSM!$T$2:$T$370=P$5)*(LSM!$B$2:$B$370=$D15),LSM!$N$2:$N$370,"")</f>
        <v>0</v>
      </c>
      <c r="Q15" s="177" cm="1">
        <f t="array" ref="Q15">_xlfn.XLOOKUP(1,(LSM!$A$2:$A$370=P$4)*(LSM!$T$2:$T$370=P$5)*(LSM!$B$2:$B$370=$D15),LSM!$O$2:$O$370,"")</f>
        <v>0</v>
      </c>
      <c r="R15" s="163" cm="1">
        <f t="array" ref="R15">_xlfn.XLOOKUP(1,(LSM!$A$2:$A$370=R$4)*(LSM!$T$2:$T$370=R$5)*(LSM!$B$2:$B$370=$D15),LSM!$P$2:$P$370,"")</f>
        <v>0</v>
      </c>
      <c r="S15" s="56" cm="1">
        <f t="array" ref="S15">_xlfn.XLOOKUP(1,(LSM!$A$2:$A$370=R$4)*(LSM!$T$2:$T$370=R$5)*(LSM!$B$2:$B$370=$D15),LSM!$Q$2:$Q$370,"")</f>
        <v>0</v>
      </c>
      <c r="T15" s="163" cm="1">
        <f t="array" ref="T15">_xlfn.XLOOKUP(1,(LSM!$A$2:$A$370=T$4)*(LSM!$T$2:$T$370=T$5)*(LSM!$B$2:$B$370=$D15),LSM!$R$2:$R$370,"")</f>
        <v>0</v>
      </c>
      <c r="U15" s="177" cm="1">
        <f t="array" ref="U15">_xlfn.XLOOKUP(1,(LSM!$A$2:$A$370=T$4)*(LSM!$T$2:$T$370=T$5)*(LSM!$B$2:$B$370=$D15),LSM!$S$2:$S$370,"")</f>
        <v>0</v>
      </c>
    </row>
    <row r="16" spans="1:21" ht="12.9" thickBot="1" x14ac:dyDescent="0.35">
      <c r="A16" s="31" t="str">
        <f t="shared" si="0"/>
        <v>Dekalb DKC 119-30</v>
      </c>
      <c r="B16" s="131" t="str">
        <f t="shared" si="1"/>
        <v>RR</v>
      </c>
      <c r="C16" s="131" t="str">
        <f t="shared" si="2"/>
        <v>VT4P</v>
      </c>
      <c r="D16" s="274" t="s">
        <v>201</v>
      </c>
      <c r="E16" s="176" cm="1">
        <f t="array" ref="E16">_xlfn.XLOOKUP(1,(LSM!$A$2:$A$370=E$4)*(LSM!$T$2:$T$370=E$5)*(LSM!$B$2:$B$370=$D16),LSM!$C$2:$C$370,"")</f>
        <v>253.66</v>
      </c>
      <c r="F16" s="177" t="str" cm="1">
        <f t="array" ref="F16">_xlfn.XLOOKUP(1,(LSM!$A$2:$A$370=E$4)*(LSM!$T$2:$T$370=E$5)*(LSM!$B$2:$B$370=$D16),LSM!$D$2:$D$370,"")</f>
        <v>D</v>
      </c>
      <c r="G16" s="163" cm="1">
        <f t="array" ref="G16">_xlfn.XLOOKUP(1,(LSM!$A$2:$A$370=G$4)*(LSM!$T$2:$T$370=G$5)*(LSM!$B$2:$B$370=$D16),LSM!$E$2:$E$370,"")</f>
        <v>14.4</v>
      </c>
      <c r="H16" s="177" t="str" cm="1">
        <f t="array" ref="H16">_xlfn.XLOOKUP(1,(LSM!$A$2:$A$370=G$4)*(LSM!$T$2:$T$370=G$5)*(LSM!$B$2:$B$370=$D16),LSM!$F$2:$F$370,"")</f>
        <v>A-C</v>
      </c>
      <c r="I16" s="57" cm="1">
        <f t="array" ref="I16">_xlfn.XLOOKUP(1,(LSM!$A$2:$A$370=I$4)*(LSM!$T$2:$T$370=I$5)*(LSM!$B$2:$B$370=$D16),LSM!$L$2:$L$370,"")</f>
        <v>59.6</v>
      </c>
      <c r="J16" s="56" t="str" cm="1">
        <f t="array" ref="J16">_xlfn.XLOOKUP(1,(LSM!$A$2:$A$370=I$4)*(LSM!$T$2:$T$370=I$5)*(LSM!$B$2:$B$370=$D16),LSM!$M$2:$M$370,"")</f>
        <v>BC</v>
      </c>
      <c r="K16" s="176" cm="1">
        <f t="array" ref="K16">_xlfn.XLOOKUP(1,(LSM!$A$2:$A$370=K$4)*(LSM!$T$2:$T$370=K$5)*(LSM!$B$2:$B$370=$D16),LSM!$G$2:$G$370,"")</f>
        <v>0</v>
      </c>
      <c r="L16" s="177" cm="1">
        <f t="array" ref="L16">_xlfn.XLOOKUP(1,(LSM!$A$2:$A$370=K$4)*(LSM!$T$2:$T$370=K$5)*(LSM!$B$2:$B$370=$D16),LSM!$H$2:$H$370,"")</f>
        <v>0</v>
      </c>
      <c r="M16" s="176" cm="1">
        <f t="array" ref="M16">_xlfn.XLOOKUP(1,(LSM!$A$2:$A$370=M$4)*(LSM!$T$2:$T$370=M$5)*(LSM!$B$2:$B$370=$D16),LSM!$I$2:$I$370,"")</f>
        <v>0</v>
      </c>
      <c r="N16" s="56" cm="1">
        <f t="array" ref="N16">_xlfn.XLOOKUP(1,(LSM!$A$2:$A$370=M$4)*(LSM!$T$2:$T$370=M$5)*(LSM!$B$2:$B$370=$D16),LSM!$J$2:$J$370,"")</f>
        <v>0</v>
      </c>
      <c r="O16" s="163" cm="1">
        <f t="array" ref="O16">_xlfn.XLOOKUP(1,(LSM!$A$2:$A$370=O$4)*(LSM!$T$2:$T$370=O$5)*(LSM!$B$2:$B$370=$D16),LSM!$K$2:$K$370,"")</f>
        <v>0</v>
      </c>
      <c r="P16" s="163" cm="1">
        <f t="array" ref="P16">_xlfn.XLOOKUP(1,(LSM!$A$2:$A$370=P$4)*(LSM!$T$2:$T$370=P$5)*(LSM!$B$2:$B$370=$D16),LSM!$N$2:$N$370,"")</f>
        <v>0</v>
      </c>
      <c r="Q16" s="177" cm="1">
        <f t="array" ref="Q16">_xlfn.XLOOKUP(1,(LSM!$A$2:$A$370=P$4)*(LSM!$T$2:$T$370=P$5)*(LSM!$B$2:$B$370=$D16),LSM!$O$2:$O$370,"")</f>
        <v>0</v>
      </c>
      <c r="R16" s="163" cm="1">
        <f t="array" ref="R16">_xlfn.XLOOKUP(1,(LSM!$A$2:$A$370=R$4)*(LSM!$T$2:$T$370=R$5)*(LSM!$B$2:$B$370=$D16),LSM!$P$2:$P$370,"")</f>
        <v>0</v>
      </c>
      <c r="S16" s="56" cm="1">
        <f t="array" ref="S16">_xlfn.XLOOKUP(1,(LSM!$A$2:$A$370=R$4)*(LSM!$T$2:$T$370=R$5)*(LSM!$B$2:$B$370=$D16),LSM!$Q$2:$Q$370,"")</f>
        <v>0</v>
      </c>
      <c r="T16" s="163" cm="1">
        <f t="array" ref="T16">_xlfn.XLOOKUP(1,(LSM!$A$2:$A$370=T$4)*(LSM!$T$2:$T$370=T$5)*(LSM!$B$2:$B$370=$D16),LSM!$R$2:$R$370,"")</f>
        <v>0</v>
      </c>
      <c r="U16" s="177" cm="1">
        <f t="array" ref="U16">_xlfn.XLOOKUP(1,(LSM!$A$2:$A$370=T$4)*(LSM!$T$2:$T$370=T$5)*(LSM!$B$2:$B$370=$D16),LSM!$S$2:$S$370,"")</f>
        <v>0</v>
      </c>
    </row>
    <row r="17" spans="1:21" x14ac:dyDescent="0.3">
      <c r="A17" s="42" t="s">
        <v>127</v>
      </c>
      <c r="B17" s="42"/>
      <c r="C17" s="42"/>
      <c r="D17" s="41"/>
      <c r="E17" s="180" cm="1">
        <f t="array" ref="E17">_xlfn.XLOOKUP(1,(ANOVA!$L$2:$L$160=E$4)*(ANOVA!$Q$2:$Q$401=E$5)*(ANOVA!$M$2:$M$401=E$3),ANOVA!$A$2:$A$401,"")</f>
        <v>269.68</v>
      </c>
      <c r="F17" s="181"/>
      <c r="G17" s="194" cm="1">
        <f t="array" ref="G17">_xlfn.XLOOKUP(1,(ANOVA!$L$2:$L$160=G$4)*(ANOVA!$Q$2:$Q$401=G$5)*(ANOVA!$M$2:$M$401=G$3),ANOVA!$A$2:$A$401,"")</f>
        <v>14.1061</v>
      </c>
      <c r="H17" s="181"/>
      <c r="I17" s="72" cm="1">
        <f t="array" ref="I17">_xlfn.XLOOKUP(1,(ANOVA!$L$2:$L$160=I$4)*(ANOVA!$Q$2:$Q$401=I$5)*(ANOVA!$M$2:$M$401=I$3),ANOVA!$A$2:$A$401,"")</f>
        <v>58.878799999999998</v>
      </c>
      <c r="J17" s="62"/>
      <c r="K17" s="180" t="str" cm="1">
        <f t="array" ref="K17">_xlfn.XLOOKUP(1,(ANOVA!$L$2:$L$160=K$4)*(ANOVA!$Q$2:$Q$401=K$5)*(ANOVA!$M$2:$M$401=K$3),ANOVA!$A$2:$A$401,"")</f>
        <v/>
      </c>
      <c r="L17" s="181"/>
      <c r="M17" s="72" t="str" cm="1">
        <f t="array" ref="M17">_xlfn.XLOOKUP(1,(ANOVA!$L$2:$L$160=M$4)*(ANOVA!$Q$2:$Q$401=M$5)*(ANOVA!$M$2:$M$401=M$3),ANOVA!$A$2:$A$401,"")</f>
        <v/>
      </c>
      <c r="N17" s="62"/>
      <c r="O17" s="190" cm="1">
        <f t="array" ref="O17">_xlfn.XLOOKUP(1,(ANOVA!$L$2:$L$160=O$4)*(ANOVA!$Q$2:$Q$401=O$5)*(ANOVA!$M$2:$M$401=O$3),ANOVA!$A$2:$A$401,"")</f>
        <v>0</v>
      </c>
      <c r="P17" s="194" t="str" cm="1">
        <f t="array" ref="P17">_xlfn.XLOOKUP(1,(ANOVA!$L$2:$L$160=P$4)*(ANOVA!$Q$2:$Q$401=P$5)*(ANOVA!$M$2:$M$401=P$3),ANOVA!$A$2:$A$401,"")</f>
        <v/>
      </c>
      <c r="Q17" s="181"/>
      <c r="R17" s="77" t="str" cm="1">
        <f t="array" ref="R17">_xlfn.XLOOKUP(1,(ANOVA!$L$2:$L$160=R$4)*(ANOVA!$Q$2:$Q$401=R$5)*(ANOVA!$M$2:$M$401=R$3),ANOVA!$A$2:$A$401,"")</f>
        <v/>
      </c>
      <c r="S17" s="62"/>
      <c r="T17" s="194" t="str" cm="1">
        <f t="array" ref="T17">_xlfn.XLOOKUP(1,(ANOVA!$L$2:$L$160=T$4)*(ANOVA!$Q$2:$Q$401=T$5)*(ANOVA!$M$2:$M$401=T$3),ANOVA!$A$2:$A$401,"")</f>
        <v/>
      </c>
      <c r="U17" s="181"/>
    </row>
    <row r="18" spans="1:21" x14ac:dyDescent="0.3">
      <c r="A18" s="33" t="s">
        <v>128</v>
      </c>
      <c r="B18" s="33"/>
      <c r="C18" s="33"/>
      <c r="D18" s="35"/>
      <c r="E18" s="182" cm="1">
        <f t="array" ref="E18">_xlfn.XLOOKUP(1,(ANOVA!$L$2:$L$160=E$4)*(ANOVA!$Q$2:$Q$401=E$5)*(ANOVA!$M$2:$M$401=E$3),ANOVA!$B$2:$B$401,"")</f>
        <v>5.8506</v>
      </c>
      <c r="F18" s="183"/>
      <c r="G18" s="195" cm="1">
        <f t="array" ref="G18">_xlfn.XLOOKUP(1,(ANOVA!$L$2:$L$160=G$4)*(ANOVA!$Q$2:$Q$401=G$5)*(ANOVA!$M$2:$M$401=G$3),ANOVA!$B$2:$B$401,"")</f>
        <v>0.26740000000000003</v>
      </c>
      <c r="H18" s="183"/>
      <c r="I18" s="168" cm="1">
        <f t="array" ref="I18">_xlfn.XLOOKUP(1,(ANOVA!$L$2:$L$160=I$4)*(ANOVA!$Q$2:$Q$401=I$5)*(ANOVA!$M$2:$M$401=I$3),ANOVA!$B$2:$B$401,"")</f>
        <v>0.26690000000000003</v>
      </c>
      <c r="J18" s="169"/>
      <c r="K18" s="182" t="str" cm="1">
        <f t="array" ref="K18">_xlfn.XLOOKUP(1,(ANOVA!$L$2:$L$160=K$4)*(ANOVA!$Q$2:$Q$401=K$5)*(ANOVA!$M$2:$M$401=K$3),ANOVA!$B$2:$B$401,"")</f>
        <v/>
      </c>
      <c r="L18" s="183"/>
      <c r="M18" s="168" t="str" cm="1">
        <f t="array" ref="M18">_xlfn.XLOOKUP(1,(ANOVA!$L$2:$L$160=M$4)*(ANOVA!$Q$2:$Q$401=M$5)*(ANOVA!$M$2:$M$401=M$3),ANOVA!$B$2:$B$401,"")</f>
        <v/>
      </c>
      <c r="N18" s="169"/>
      <c r="O18" s="191" cm="1">
        <f t="array" ref="O18">_xlfn.XLOOKUP(1,(ANOVA!$L$2:$L$160=O$4)*(ANOVA!$Q$2:$Q$401=O$5)*(ANOVA!$M$2:$M$401=O$3),ANOVA!$B$2:$B$401,"")</f>
        <v>0</v>
      </c>
      <c r="P18" s="195" t="str" cm="1">
        <f t="array" ref="P18">_xlfn.XLOOKUP(1,(ANOVA!$L$2:$L$160=P$4)*(ANOVA!$Q$2:$Q$401=P$5)*(ANOVA!$M$2:$M$401=P$3),ANOVA!$B$2:$B$401,"")</f>
        <v/>
      </c>
      <c r="Q18" s="183"/>
      <c r="R18" s="170" t="str" cm="1">
        <f t="array" ref="R18">_xlfn.XLOOKUP(1,(ANOVA!$L$2:$L$160=R$4)*(ANOVA!$Q$2:$Q$401=R$5)*(ANOVA!$M$2:$M$401=R$3),ANOVA!$B$2:$B$401,"")</f>
        <v/>
      </c>
      <c r="S18" s="169"/>
      <c r="T18" s="195" t="str" cm="1">
        <f t="array" ref="T18">_xlfn.XLOOKUP(1,(ANOVA!$L$2:$L$160=T$4)*(ANOVA!$Q$2:$Q$401=T$5)*(ANOVA!$M$2:$M$401=T$3),ANOVA!$B$2:$B$401,"")</f>
        <v/>
      </c>
      <c r="U18" s="183"/>
    </row>
    <row r="19" spans="1:21" ht="15" x14ac:dyDescent="0.45">
      <c r="A19" s="34" t="s">
        <v>129</v>
      </c>
      <c r="B19" s="134"/>
      <c r="C19" s="134"/>
      <c r="D19" s="22"/>
      <c r="E19" s="184" cm="1">
        <f t="array" ref="E19">_xlfn.XLOOKUP(1,(ANOVA!$L$2:$L$160=E$4)*(ANOVA!$Q$2:$Q$401=E$5)*(ANOVA!$M$2:$M$401=E$3),ANOVA!$C$2:$C$401,"")</f>
        <v>16.7</v>
      </c>
      <c r="F19" s="185"/>
      <c r="G19" s="196" cm="1">
        <f t="array" ref="G19">_xlfn.XLOOKUP(1,(ANOVA!$L$2:$L$160=G$4)*(ANOVA!$Q$2:$Q$401=G$5)*(ANOVA!$M$2:$M$401=G$3),ANOVA!$C$2:$C$401,"")</f>
        <v>0.79</v>
      </c>
      <c r="H19" s="185"/>
      <c r="I19" s="171" cm="1">
        <f t="array" ref="I19">_xlfn.XLOOKUP(1,(ANOVA!$L$2:$L$160=I$4)*(ANOVA!$Q$2:$Q$401=I$5)*(ANOVA!$M$2:$M$401=I$3),ANOVA!$C$2:$C$401,"")</f>
        <v>0.79</v>
      </c>
      <c r="J19" s="172"/>
      <c r="K19" s="184" t="str" cm="1">
        <f t="array" ref="K19">_xlfn.XLOOKUP(1,(ANOVA!$L$2:$L$160=K$4)*(ANOVA!$Q$2:$Q$401=K$5)*(ANOVA!$M$2:$M$401=K$3),ANOVA!$C$2:$C$401,"")</f>
        <v/>
      </c>
      <c r="L19" s="185"/>
      <c r="M19" s="171" t="str" cm="1">
        <f t="array" ref="M19">_xlfn.XLOOKUP(1,(ANOVA!$L$2:$L$160=M$4)*(ANOVA!$Q$2:$Q$401=M$5)*(ANOVA!$M$2:$M$401=M$3),ANOVA!$C$2:$C$401,"")</f>
        <v/>
      </c>
      <c r="N19" s="172"/>
      <c r="O19" s="192" cm="1">
        <f t="array" ref="O19">_xlfn.XLOOKUP(1,(ANOVA!$L$2:$L$160=O$4)*(ANOVA!$Q$2:$Q$401=O$5)*(ANOVA!$M$2:$M$401=O$3),ANOVA!$C$2:$C$401,"")</f>
        <v>0</v>
      </c>
      <c r="P19" s="196" t="str" cm="1">
        <f t="array" ref="P19">_xlfn.XLOOKUP(1,(ANOVA!$L$2:$L$160=P$4)*(ANOVA!$Q$2:$Q$401=P$5)*(ANOVA!$M$2:$M$401=P$3),ANOVA!$C$2:$C$401,"")</f>
        <v/>
      </c>
      <c r="Q19" s="185"/>
      <c r="R19" s="173" t="str" cm="1">
        <f t="array" ref="R19">_xlfn.XLOOKUP(1,(ANOVA!$L$2:$L$160=R$4)*(ANOVA!$Q$2:$Q$401=R$5)*(ANOVA!$M$2:$M$401=R$3),ANOVA!$C$2:$C$401,"")</f>
        <v/>
      </c>
      <c r="S19" s="172"/>
      <c r="T19" s="196" t="str" cm="1">
        <f t="array" ref="T19">_xlfn.XLOOKUP(1,(ANOVA!$L$2:$L$160=T$4)*(ANOVA!$Q$2:$Q$401=T$5)*(ANOVA!$M$2:$M$401=T$3),ANOVA!$C$2:$C$401,"")</f>
        <v/>
      </c>
      <c r="U19" s="185"/>
    </row>
    <row r="20" spans="1:21" ht="12.9" thickBot="1" x14ac:dyDescent="0.35">
      <c r="A20" s="245" t="s">
        <v>130</v>
      </c>
      <c r="B20" s="246"/>
      <c r="C20" s="246"/>
      <c r="D20" s="247"/>
      <c r="E20" s="242" cm="1">
        <f t="array" ref="E20">_xlfn.XLOOKUP(1,(ANOVA!$L$2:$L$160=E$4)*(ANOVA!$Q$2:$Q$401=E$5)*(ANOVA!$M$2:$M$401=E$3),ANOVA!$D$2:$D$401,"")</f>
        <v>3.6100695326999999</v>
      </c>
      <c r="F20" s="248"/>
      <c r="G20" s="242" cm="1">
        <f t="array" ref="G20">_xlfn.XLOOKUP(1,(ANOVA!$L$2:$L$160=G$4)*(ANOVA!$Q$2:$Q$401=G$5)*(ANOVA!$M$2:$M$401=G$3),ANOVA!$D$2:$D$401,"")</f>
        <v>3.2836277214999998</v>
      </c>
      <c r="H20" s="248"/>
      <c r="I20" s="249" cm="1">
        <f t="array" ref="I20">_xlfn.XLOOKUP(1,(ANOVA!$L$2:$L$160=I$4)*(ANOVA!$Q$2:$Q$401=I$5)*(ANOVA!$M$2:$M$401=I$3),ANOVA!$D$2:$D$401,"")</f>
        <v>0.78501639639999998</v>
      </c>
      <c r="J20" s="248"/>
      <c r="K20" s="184" t="str" cm="1">
        <f t="array" ref="K20">_xlfn.XLOOKUP(1,(ANOVA!$L$2:$L$160=K$4)*(ANOVA!$Q$2:$Q$401=K$5)*(ANOVA!$M$2:$M$401=K$3),ANOVA!$D$2:$D$401,"")</f>
        <v/>
      </c>
      <c r="L20" s="185"/>
      <c r="M20" s="171" t="str" cm="1">
        <f t="array" ref="M20">_xlfn.XLOOKUP(1,(ANOVA!$L$2:$L$160=M$4)*(ANOVA!$Q$2:$Q$401=M$5)*(ANOVA!$M$2:$M$401=M$3),ANOVA!$D$2:$D$401,"")</f>
        <v/>
      </c>
      <c r="N20" s="172"/>
      <c r="O20" s="192" cm="1">
        <f t="array" ref="O20">_xlfn.XLOOKUP(1,(ANOVA!$L$2:$L$160=O$4)*(ANOVA!$Q$2:$Q$401=O$5)*(ANOVA!$M$2:$M$401=O$3),ANOVA!$D$2:$D$401,"")</f>
        <v>0</v>
      </c>
      <c r="P20" s="196" t="str" cm="1">
        <f t="array" ref="P20">_xlfn.XLOOKUP(1,(ANOVA!$L$2:$L$160=P$4)*(ANOVA!$Q$2:$Q$401=P$5)*(ANOVA!$M$2:$M$401=P$3),ANOVA!$D$2:$D$401,"")</f>
        <v/>
      </c>
      <c r="Q20" s="185"/>
      <c r="R20" s="173" t="str" cm="1">
        <f t="array" ref="R20">_xlfn.XLOOKUP(1,(ANOVA!$L$2:$L$160=R$4)*(ANOVA!$Q$2:$Q$401=R$5)*(ANOVA!$M$2:$M$401=R$3),ANOVA!$D$2:$D$401,"")</f>
        <v/>
      </c>
      <c r="S20" s="172"/>
      <c r="T20" s="196" t="str" cm="1">
        <f t="array" ref="T20">_xlfn.XLOOKUP(1,(ANOVA!$L$2:$L$160=T$4)*(ANOVA!$Q$2:$Q$401=T$5)*(ANOVA!$M$2:$M$401=T$3),ANOVA!$D$2:$D$401,"")</f>
        <v/>
      </c>
      <c r="U20" s="185"/>
    </row>
    <row r="21" spans="1:21" x14ac:dyDescent="0.3">
      <c r="A21" s="6"/>
      <c r="B21" s="7"/>
      <c r="C21" s="7"/>
      <c r="D21" s="6"/>
      <c r="E21" s="68"/>
      <c r="F21" s="58"/>
      <c r="G21" s="73"/>
      <c r="H21" s="63"/>
      <c r="I21" s="74"/>
      <c r="J21" s="40"/>
      <c r="M21" s="78"/>
      <c r="N21" s="66"/>
      <c r="O21" s="10"/>
      <c r="P21" s="74"/>
      <c r="Q21" s="40"/>
      <c r="R21" s="74"/>
      <c r="S21" s="40"/>
      <c r="T21" s="74"/>
      <c r="U21" s="40"/>
    </row>
    <row r="22" spans="1:21" x14ac:dyDescent="0.3">
      <c r="A22" s="9"/>
      <c r="B22" s="7"/>
      <c r="C22" s="7"/>
      <c r="D22" s="6"/>
      <c r="E22" s="38"/>
      <c r="F22" s="39"/>
      <c r="I22" s="74"/>
      <c r="J22" s="40"/>
      <c r="K22" s="78"/>
      <c r="L22" s="66"/>
      <c r="M22" s="74"/>
      <c r="N22" s="40"/>
      <c r="O22" s="3"/>
      <c r="P22" s="74"/>
      <c r="Q22" s="40"/>
      <c r="R22" s="74"/>
      <c r="S22" s="40"/>
      <c r="T22" s="74"/>
      <c r="U22" s="40"/>
    </row>
    <row r="23" spans="1:21" ht="12.75" customHeight="1" x14ac:dyDescent="0.3">
      <c r="A23" s="9"/>
      <c r="B23" s="7"/>
      <c r="C23" s="7"/>
      <c r="D23" s="6"/>
      <c r="E23" s="38"/>
      <c r="F23" s="39"/>
      <c r="I23" s="74"/>
      <c r="J23" s="40"/>
      <c r="K23" s="79"/>
      <c r="L23" s="7"/>
      <c r="M23" s="74"/>
      <c r="N23" s="40"/>
      <c r="O23" s="3"/>
      <c r="P23" s="74"/>
      <c r="Q23" s="40"/>
      <c r="R23" s="74"/>
      <c r="S23" s="40"/>
      <c r="T23" s="74"/>
      <c r="U23" s="40"/>
    </row>
    <row r="24" spans="1:21" ht="12.75" customHeight="1" x14ac:dyDescent="0.3">
      <c r="A24" s="9"/>
      <c r="B24" s="7"/>
      <c r="C24" s="7"/>
      <c r="D24" s="6"/>
      <c r="E24" s="38"/>
      <c r="F24" s="39"/>
      <c r="I24" s="74"/>
      <c r="J24" s="40"/>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ht="12.75" customHeight="1" x14ac:dyDescent="0.3">
      <c r="A26" s="9"/>
      <c r="B26" s="7"/>
      <c r="C26" s="7"/>
      <c r="D26" s="6"/>
      <c r="E26" s="38"/>
      <c r="F26" s="39"/>
      <c r="I26" s="74"/>
      <c r="J26" s="40"/>
      <c r="M26" s="74"/>
      <c r="N26" s="40"/>
      <c r="O26" s="3"/>
      <c r="P26" s="74"/>
      <c r="Q26" s="40"/>
      <c r="R26" s="74"/>
      <c r="S26" s="40"/>
      <c r="T26" s="74"/>
      <c r="U26" s="40"/>
    </row>
    <row r="27" spans="1:21" ht="12.75" customHeight="1" x14ac:dyDescent="0.3">
      <c r="A27" s="9"/>
      <c r="B27" s="7"/>
      <c r="C27" s="7"/>
      <c r="D27" s="6"/>
      <c r="E27" s="38"/>
      <c r="F27" s="39"/>
      <c r="I27" s="74"/>
      <c r="J27" s="40"/>
      <c r="M27" s="74"/>
      <c r="N27" s="40"/>
      <c r="O27" s="3"/>
      <c r="P27" s="74"/>
      <c r="Q27" s="40"/>
      <c r="R27" s="74"/>
      <c r="S27" s="40"/>
      <c r="T27" s="74"/>
      <c r="U27" s="40"/>
    </row>
    <row r="28" spans="1:21" x14ac:dyDescent="0.3">
      <c r="A28" s="9"/>
      <c r="B28" s="7"/>
      <c r="C28" s="7"/>
      <c r="D28" s="6"/>
      <c r="E28" s="38"/>
      <c r="F28" s="39"/>
      <c r="I28" s="74"/>
      <c r="J28" s="40"/>
      <c r="M28" s="74"/>
      <c r="N28" s="40"/>
      <c r="O28" s="3"/>
      <c r="P28" s="74"/>
      <c r="Q28" s="40"/>
      <c r="R28" s="74"/>
      <c r="S28" s="40"/>
      <c r="T28" s="74"/>
      <c r="U28" s="40"/>
    </row>
    <row r="29" spans="1:21" s="1" customFormat="1" x14ac:dyDescent="0.3">
      <c r="A29" s="8"/>
      <c r="B29" s="7"/>
      <c r="C29" s="7"/>
      <c r="D29" s="6"/>
      <c r="E29" s="69"/>
      <c r="F29" s="59"/>
      <c r="H29" s="64"/>
      <c r="I29" s="74"/>
      <c r="J29" s="40"/>
      <c r="K29" s="75"/>
      <c r="L29" s="64"/>
      <c r="M29" s="75"/>
      <c r="N29" s="64"/>
      <c r="O29" s="3"/>
      <c r="P29" s="74"/>
      <c r="Q29" s="40"/>
      <c r="R29" s="74"/>
      <c r="S29" s="40"/>
      <c r="T29" s="74"/>
      <c r="U29" s="40"/>
    </row>
    <row r="30" spans="1:21" s="1" customFormat="1" x14ac:dyDescent="0.3">
      <c r="A30" s="9"/>
      <c r="B30" s="7"/>
      <c r="C30" s="7"/>
      <c r="D30" s="6"/>
      <c r="E30" s="38"/>
      <c r="F30" s="39"/>
      <c r="G30" s="75"/>
      <c r="H30" s="40"/>
      <c r="I30" s="71"/>
      <c r="J30" s="11"/>
      <c r="K30" s="74"/>
      <c r="L30" s="40"/>
      <c r="M30" s="74"/>
      <c r="N30" s="40"/>
      <c r="O30" s="3"/>
      <c r="P30" s="71"/>
      <c r="Q30" s="11"/>
      <c r="R30" s="71"/>
      <c r="S30" s="11"/>
      <c r="T30" s="71"/>
      <c r="U30" s="11"/>
    </row>
    <row r="31" spans="1:21" s="1" customFormat="1" ht="14.15" x14ac:dyDescent="0.3">
      <c r="A31" s="4"/>
      <c r="B31" s="7"/>
      <c r="C31" s="7"/>
      <c r="D31" s="6"/>
      <c r="E31" s="70"/>
      <c r="F31" s="60"/>
      <c r="G31" s="76"/>
      <c r="H31" s="65"/>
      <c r="I31" s="71"/>
      <c r="J31" s="11"/>
      <c r="K31" s="76"/>
      <c r="L31" s="65"/>
      <c r="M31" s="80"/>
      <c r="N31" s="67"/>
      <c r="O31" s="2"/>
      <c r="P31" s="71"/>
      <c r="Q31" s="11"/>
      <c r="R31" s="71"/>
      <c r="S31" s="11"/>
      <c r="T31" s="71"/>
      <c r="U31" s="11"/>
    </row>
    <row r="32" spans="1:21" s="1" customFormat="1" x14ac:dyDescent="0.3">
      <c r="A32"/>
      <c r="B32" s="46"/>
      <c r="C32" s="46"/>
      <c r="D32" s="13"/>
      <c r="E32" s="71"/>
      <c r="F32" s="11"/>
      <c r="G32" s="74"/>
      <c r="H32" s="40"/>
      <c r="I32" s="71"/>
      <c r="J32" s="11"/>
      <c r="K32" s="74"/>
      <c r="L32" s="40"/>
      <c r="M32" s="80"/>
      <c r="N32" s="67"/>
      <c r="O32" s="2"/>
      <c r="P32" s="71"/>
      <c r="Q32" s="11"/>
      <c r="R32" s="71"/>
      <c r="S32" s="11"/>
      <c r="T32" s="71"/>
      <c r="U32" s="11"/>
    </row>
    <row r="33" spans="1:21" s="1" customFormat="1" x14ac:dyDescent="0.3">
      <c r="A33"/>
      <c r="B33" s="40"/>
      <c r="C33" s="40"/>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71"/>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row r="36" spans="1:21" s="1" customFormat="1" x14ac:dyDescent="0.3">
      <c r="A36"/>
      <c r="B36" s="40"/>
      <c r="C36" s="40"/>
      <c r="E36" s="71"/>
      <c r="F36" s="11"/>
      <c r="G36" s="74"/>
      <c r="H36" s="40"/>
      <c r="I36" s="71"/>
      <c r="J36" s="11"/>
      <c r="K36" s="74"/>
      <c r="L36" s="40"/>
      <c r="M36" s="80"/>
      <c r="N36" s="67"/>
      <c r="O36" s="2"/>
      <c r="P36" s="165" t="s">
        <v>19</v>
      </c>
      <c r="Q36" s="11"/>
      <c r="R36" s="71"/>
      <c r="S36" s="11"/>
      <c r="T36" s="71"/>
      <c r="U36" s="11"/>
    </row>
    <row r="37" spans="1:21" s="1" customFormat="1" x14ac:dyDescent="0.3">
      <c r="A37"/>
      <c r="B37" s="40"/>
      <c r="C37" s="40"/>
      <c r="E37" s="71"/>
      <c r="F37" s="11"/>
      <c r="G37" s="74"/>
      <c r="H37" s="40"/>
      <c r="I37" s="71"/>
      <c r="J37" s="11"/>
      <c r="K37" s="74"/>
      <c r="L37" s="40"/>
      <c r="M37" s="80"/>
      <c r="N37" s="67"/>
      <c r="O37" s="2"/>
      <c r="P37" s="71"/>
      <c r="Q37" s="11"/>
      <c r="R37" s="71"/>
      <c r="S37" s="11"/>
      <c r="T37" s="71"/>
      <c r="U37" s="11"/>
    </row>
  </sheetData>
  <sortState xmlns:xlrd2="http://schemas.microsoft.com/office/spreadsheetml/2017/richdata2" ref="A6:U16">
    <sortCondition descending="1" ref="E6:E16"/>
  </sortState>
  <mergeCells count="9">
    <mergeCell ref="A1:U1"/>
    <mergeCell ref="E2:F2"/>
    <mergeCell ref="G2:H2"/>
    <mergeCell ref="I2:J2"/>
    <mergeCell ref="K2:L2"/>
    <mergeCell ref="M2:N2"/>
    <mergeCell ref="P2:Q2"/>
    <mergeCell ref="R2:S2"/>
    <mergeCell ref="T2:U2"/>
  </mergeCells>
  <conditionalFormatting sqref="A6:D16">
    <cfRule type="expression" dxfId="116" priority="1">
      <formula>MOD(ROW(),2)=0</formula>
    </cfRule>
  </conditionalFormatting>
  <conditionalFormatting sqref="E6:E16">
    <cfRule type="top10" dxfId="115" priority="5" percent="1" rank="25"/>
    <cfRule type="aboveAverage" dxfId="114" priority="6" stopIfTrue="1"/>
  </conditionalFormatting>
  <conditionalFormatting sqref="E6:U16">
    <cfRule type="expression" dxfId="113" priority="22">
      <formula>MOD(ROW(),2)=0</formula>
    </cfRule>
  </conditionalFormatting>
  <conditionalFormatting sqref="F6:F16 H6:H16 J6:J16 L6:L16 N6:N16 Q6:Q16 S6:S16 U6:U16">
    <cfRule type="containsText" priority="2" stopIfTrue="1" operator="containsText" text="AA">
      <formula>NOT(ISERROR(SEARCH("AA",F6)))</formula>
    </cfRule>
    <cfRule type="containsText" dxfId="112" priority="3" stopIfTrue="1" operator="containsText" text="A">
      <formula>NOT(ISERROR(SEARCH("A",F6)))</formula>
    </cfRule>
  </conditionalFormatting>
  <conditionalFormatting sqref="G6:G16">
    <cfRule type="top10" dxfId="111" priority="7" percent="1" rank="25"/>
    <cfRule type="aboveAverage" dxfId="110" priority="8" stopIfTrue="1"/>
  </conditionalFormatting>
  <conditionalFormatting sqref="I6:I16">
    <cfRule type="top10" dxfId="109" priority="9" percent="1" rank="25"/>
    <cfRule type="aboveAverage" dxfId="108" priority="10" stopIfTrue="1"/>
  </conditionalFormatting>
  <conditionalFormatting sqref="K6:K16">
    <cfRule type="top10" dxfId="107" priority="11" percent="1" rank="25"/>
    <cfRule type="aboveAverage" dxfId="106" priority="12" stopIfTrue="1"/>
  </conditionalFormatting>
  <conditionalFormatting sqref="M6:M16">
    <cfRule type="top10" dxfId="105" priority="13" percent="1" rank="25"/>
    <cfRule type="aboveAverage" dxfId="104" priority="14" stopIfTrue="1"/>
  </conditionalFormatting>
  <conditionalFormatting sqref="O6:O16">
    <cfRule type="top10" dxfId="103" priority="4" stopIfTrue="1" percent="1" rank="25"/>
    <cfRule type="aboveAverage" dxfId="102" priority="15" stopIfTrue="1"/>
  </conditionalFormatting>
  <conditionalFormatting sqref="P6:P16">
    <cfRule type="top10" dxfId="101" priority="16" stopIfTrue="1" percent="1" rank="25"/>
    <cfRule type="aboveAverage" dxfId="100" priority="17" stopIfTrue="1"/>
  </conditionalFormatting>
  <conditionalFormatting sqref="R6:R16">
    <cfRule type="top10" dxfId="99" priority="18" stopIfTrue="1" percent="1" rank="25"/>
    <cfRule type="aboveAverage" dxfId="98" priority="19" stopIfTrue="1"/>
  </conditionalFormatting>
  <conditionalFormatting sqref="T6:T16">
    <cfRule type="top10" dxfId="97" priority="20" stopIfTrue="1" percent="1" rank="25"/>
    <cfRule type="aboveAverage" dxfId="96" priority="21" stopIfTrue="1"/>
  </conditionalFormatting>
  <pageMargins left="0.5" right="0.5" top="0.5" bottom="0.5" header="0.3" footer="0.3"/>
  <pageSetup paperSize="5" scale="89"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7B16E-0B74-4E8B-A2B2-BB335D92903C}">
  <sheetPr>
    <tabColor theme="6" tint="0.59999389629810485"/>
  </sheetPr>
  <dimension ref="A1:U36"/>
  <sheetViews>
    <sheetView zoomScaleNormal="100" workbookViewId="0">
      <pane ySplit="2" topLeftCell="A3" activePane="bottomLeft" state="frozen"/>
      <selection activeCell="P2" sqref="P1:U1048576"/>
      <selection pane="bottomLeft" activeCell="O17" sqref="O17:O20"/>
    </sheetView>
  </sheetViews>
  <sheetFormatPr defaultRowHeight="12.45" x14ac:dyDescent="0.3"/>
  <cols>
    <col min="1" max="1" width="30.61328125" customWidth="1"/>
    <col min="2" max="3" width="17.23046875" style="40" customWidth="1"/>
    <col min="4" max="4" width="9.84375" style="1" customWidth="1"/>
    <col min="5" max="5" width="7.5351562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370</v>
      </c>
      <c r="B1" s="292"/>
      <c r="C1" s="292"/>
      <c r="D1" s="292"/>
      <c r="E1" s="292"/>
      <c r="F1" s="292"/>
      <c r="G1" s="292"/>
      <c r="H1" s="292"/>
      <c r="I1" s="292"/>
      <c r="J1" s="292"/>
      <c r="K1" s="292"/>
      <c r="L1" s="292"/>
      <c r="M1" s="292"/>
      <c r="N1" s="292"/>
      <c r="O1" s="292"/>
      <c r="P1" s="292"/>
      <c r="Q1" s="292"/>
      <c r="R1" s="292"/>
      <c r="S1" s="292"/>
      <c r="T1" s="292"/>
      <c r="U1" s="292"/>
    </row>
    <row r="2" spans="1:21" ht="51.55" customHeight="1" thickBot="1" x14ac:dyDescent="0.35">
      <c r="A2" s="24" t="s">
        <v>95</v>
      </c>
      <c r="B2" s="133" t="s">
        <v>93</v>
      </c>
      <c r="C2" s="161" t="s">
        <v>94</v>
      </c>
      <c r="D2" s="23"/>
      <c r="E2" s="298" t="s">
        <v>42</v>
      </c>
      <c r="F2" s="299"/>
      <c r="G2" s="300" t="s">
        <v>43</v>
      </c>
      <c r="H2" s="300"/>
      <c r="I2" s="293" t="s">
        <v>66</v>
      </c>
      <c r="J2" s="294"/>
      <c r="K2" s="298" t="s">
        <v>44</v>
      </c>
      <c r="L2" s="299"/>
      <c r="M2" s="300" t="s">
        <v>45</v>
      </c>
      <c r="N2" s="300"/>
      <c r="O2" s="254" t="s">
        <v>61</v>
      </c>
      <c r="P2" s="297" t="s">
        <v>46</v>
      </c>
      <c r="Q2" s="296"/>
      <c r="R2" s="297" t="s">
        <v>47</v>
      </c>
      <c r="S2" s="297"/>
      <c r="T2" s="295" t="s">
        <v>48</v>
      </c>
      <c r="U2" s="297"/>
    </row>
    <row r="3" spans="1:21" ht="12.25" hidden="1" customHeight="1" x14ac:dyDescent="0.3">
      <c r="A3" s="223"/>
      <c r="B3" s="224"/>
      <c r="C3" s="34"/>
      <c r="D3" s="225"/>
      <c r="E3" s="226" t="s">
        <v>219</v>
      </c>
      <c r="F3" s="227"/>
      <c r="G3" s="228" t="s">
        <v>230</v>
      </c>
      <c r="H3" s="228"/>
      <c r="I3" s="226" t="s">
        <v>223</v>
      </c>
      <c r="J3" s="227"/>
      <c r="K3" s="226" t="s">
        <v>231</v>
      </c>
      <c r="L3" s="227"/>
      <c r="M3" s="228" t="s">
        <v>232</v>
      </c>
      <c r="N3" s="228"/>
      <c r="O3" s="229" t="s">
        <v>226</v>
      </c>
      <c r="P3" s="231" t="s">
        <v>227</v>
      </c>
      <c r="Q3" s="230"/>
      <c r="R3" s="231" t="s">
        <v>228</v>
      </c>
      <c r="S3" s="231"/>
      <c r="T3" s="229" t="s">
        <v>229</v>
      </c>
      <c r="U3" s="231"/>
    </row>
    <row r="4" spans="1:21" ht="12.25" hidden="1" customHeight="1" x14ac:dyDescent="0.3">
      <c r="A4" s="223"/>
      <c r="B4" s="224"/>
      <c r="C4" s="34"/>
      <c r="D4" s="225"/>
      <c r="E4" s="226" t="s">
        <v>196</v>
      </c>
      <c r="F4" s="227"/>
      <c r="G4" s="226" t="s">
        <v>196</v>
      </c>
      <c r="H4" s="228"/>
      <c r="I4" s="226" t="s">
        <v>196</v>
      </c>
      <c r="J4" s="227"/>
      <c r="K4" s="226" t="s">
        <v>196</v>
      </c>
      <c r="L4" s="227"/>
      <c r="M4" s="226" t="s">
        <v>196</v>
      </c>
      <c r="N4" s="228"/>
      <c r="O4" s="226" t="s">
        <v>196</v>
      </c>
      <c r="P4" s="228" t="s">
        <v>100</v>
      </c>
      <c r="Q4" s="230"/>
      <c r="R4" s="226" t="s">
        <v>100</v>
      </c>
      <c r="S4" s="231"/>
      <c r="T4" s="226" t="s">
        <v>100</v>
      </c>
      <c r="U4" s="231"/>
    </row>
    <row r="5" spans="1:21" ht="12.25" hidden="1" customHeight="1" x14ac:dyDescent="0.3">
      <c r="A5" s="223"/>
      <c r="B5" s="224"/>
      <c r="C5" s="34"/>
      <c r="D5" s="225"/>
      <c r="E5" s="226" t="s">
        <v>221</v>
      </c>
      <c r="F5" s="227"/>
      <c r="G5" s="226" t="s">
        <v>221</v>
      </c>
      <c r="H5" s="228"/>
      <c r="I5" s="226" t="s">
        <v>221</v>
      </c>
      <c r="J5" s="227"/>
      <c r="K5" s="226" t="s">
        <v>221</v>
      </c>
      <c r="L5" s="227"/>
      <c r="M5" s="226" t="s">
        <v>221</v>
      </c>
      <c r="N5" s="228"/>
      <c r="O5" s="226" t="s">
        <v>221</v>
      </c>
      <c r="P5" s="228" t="s">
        <v>221</v>
      </c>
      <c r="Q5" s="230"/>
      <c r="R5" s="226" t="s">
        <v>221</v>
      </c>
      <c r="S5" s="231"/>
      <c r="T5" s="226" t="s">
        <v>221</v>
      </c>
      <c r="U5" s="231"/>
    </row>
    <row r="6" spans="1:21" ht="12.9" thickTop="1" x14ac:dyDescent="0.3">
      <c r="A6" s="50" t="str">
        <f t="shared" ref="A6:A16" si="0">VLOOKUP(D6,VL_2020,2,FALSE)</f>
        <v>Dyna-Gro D52TC66RIB</v>
      </c>
      <c r="B6" s="130" t="str">
        <f t="shared" ref="B6:B16" si="1">VLOOKUP(D6,VL_2020,3,FALSE)</f>
        <v>RR</v>
      </c>
      <c r="C6" s="130" t="str">
        <f t="shared" ref="C6:C16" si="2">VLOOKUP(D6,VL_2020,4,FALSE)</f>
        <v>TRE</v>
      </c>
      <c r="D6" s="272" t="s">
        <v>190</v>
      </c>
      <c r="E6" s="178" cm="1">
        <f t="array" ref="E6">_xlfn.XLOOKUP(1,(LSM!$A$2:$A$370=E$4)*(LSM!$T$2:$T$370=E$5)*(LSM!$B$2:$B$370=$D6),LSM!$C$2:$C$370,"")</f>
        <v>255.26</v>
      </c>
      <c r="F6" s="200" t="str" cm="1">
        <f t="array" ref="F6">_xlfn.XLOOKUP(1,(LSM!$A$2:$A$370=E$4)*(LSM!$T$2:$T$370=E$5)*(LSM!$B$2:$B$370=$D6),LSM!$D$2:$D$370,"")</f>
        <v>A</v>
      </c>
      <c r="G6" s="164" cm="1">
        <f t="array" ref="G6">_xlfn.XLOOKUP(1,(LSM!$A$2:$A$370=G$4)*(LSM!$T$2:$T$370=G$5)*(LSM!$B$2:$B$370=$D6),LSM!$E$2:$E$370,"")</f>
        <v>14.533300000000001</v>
      </c>
      <c r="H6" s="202" t="str" cm="1">
        <f t="array" ref="H6">_xlfn.XLOOKUP(1,(LSM!$A$2:$A$370=G$4)*(LSM!$T$2:$T$370=G$5)*(LSM!$B$2:$B$370=$D6),LSM!$F$2:$F$370,"")</f>
        <v>C</v>
      </c>
      <c r="I6" s="178" cm="1">
        <f t="array" ref="I6">_xlfn.XLOOKUP(1,(LSM!$A$2:$A$370=I$4)*(LSM!$T$2:$T$370=I$5)*(LSM!$B$2:$B$370=$D6),LSM!$L$2:$L$370,"")</f>
        <v>57.8</v>
      </c>
      <c r="J6" s="200" t="str" cm="1">
        <f t="array" ref="J6">_xlfn.XLOOKUP(1,(LSM!$A$2:$A$370=I$4)*(LSM!$T$2:$T$370=I$5)*(LSM!$B$2:$B$370=$D6),LSM!$M$2:$M$370,"")</f>
        <v>A-C</v>
      </c>
      <c r="K6" s="178" cm="1">
        <f t="array" ref="K6">_xlfn.XLOOKUP(1,(LSM!$A$2:$A$370=K$4)*(LSM!$T$2:$T$370=K$5)*(LSM!$B$2:$B$370=$D6),LSM!$G$2:$G$370,"")</f>
        <v>87.333299999999994</v>
      </c>
      <c r="L6" s="200" t="str" cm="1">
        <f t="array" ref="L6">_xlfn.XLOOKUP(1,(LSM!$A$2:$A$370=K$4)*(LSM!$T$2:$T$370=K$5)*(LSM!$B$2:$B$370=$D6),LSM!$H$2:$H$370,"")</f>
        <v>A</v>
      </c>
      <c r="M6" s="178" cm="1">
        <f t="array" ref="M6">_xlfn.XLOOKUP(1,(LSM!$A$2:$A$370=M$4)*(LSM!$T$2:$T$370=M$5)*(LSM!$B$2:$B$370=$D6),LSM!$I$2:$I$370,"")</f>
        <v>37.666699999999999</v>
      </c>
      <c r="N6" s="202" t="str" cm="1">
        <f t="array" ref="N6">_xlfn.XLOOKUP(1,(LSM!$A$2:$A$370=M$4)*(LSM!$T$2:$T$370=M$5)*(LSM!$B$2:$B$370=$D6),LSM!$J$2:$J$370,"")</f>
        <v>A</v>
      </c>
      <c r="O6" s="178" cm="1">
        <f t="array" ref="O6">_xlfn.XLOOKUP(1,(LSM!$A$2:$A$370=O$4)*(LSM!$T$2:$T$370=O$5)*(LSM!$B$2:$B$370=$D6),LSM!$K$2:$K$370,"")</f>
        <v>0</v>
      </c>
      <c r="P6" s="203" cm="1">
        <f t="array" ref="P6">_xlfn.XLOOKUP(1,(LSM!$A$2:$A$370=P$4)*(LSM!$T$2:$T$370=P$5)*(LSM!$B$2:$B$370=$D6),LSM!$N$2:$N$370,"")</f>
        <v>0</v>
      </c>
      <c r="Q6" s="200" cm="1">
        <f t="array" ref="Q6">_xlfn.XLOOKUP(1,(LSM!$A$2:$A$370=P$4)*(LSM!$T$2:$T$370=P$5)*(LSM!$B$2:$B$370=$D6),LSM!$O$2:$O$370,"")</f>
        <v>0</v>
      </c>
      <c r="R6" s="201" cm="1">
        <f t="array" ref="R6">_xlfn.XLOOKUP(1,(LSM!$A$2:$A$370=R$4)*(LSM!$T$2:$T$370=R$5)*(LSM!$B$2:$B$370=$D6),LSM!$P$2:$P$370,"")</f>
        <v>0</v>
      </c>
      <c r="S6" s="202" cm="1">
        <f t="array" ref="S6">_xlfn.XLOOKUP(1,(LSM!$A$2:$A$370=R$4)*(LSM!$T$2:$T$370=R$5)*(LSM!$B$2:$B$370=$D6),LSM!$Q$2:$Q$370,"")</f>
        <v>0</v>
      </c>
      <c r="T6" s="201" cm="1">
        <f t="array" ref="T6">_xlfn.XLOOKUP(1,(LSM!$A$2:$A$370=T$4)*(LSM!$T$2:$T$370=T$5)*(LSM!$B$2:$B$370=$D6),LSM!$R$2:$R$370,"")</f>
        <v>0</v>
      </c>
      <c r="U6" s="202" cm="1">
        <f t="array" ref="U6">_xlfn.XLOOKUP(1,(LSM!$A$2:$A$370=T$4)*(LSM!$T$2:$T$370=T$5)*(LSM!$B$2:$B$370=$D6),LSM!$S$2:$S$370,"")</f>
        <v>0</v>
      </c>
    </row>
    <row r="7" spans="1:21" x14ac:dyDescent="0.3">
      <c r="A7" s="31" t="str">
        <f t="shared" si="0"/>
        <v>Great Heart HT-7335TRE</v>
      </c>
      <c r="B7" s="131" t="str">
        <f t="shared" si="1"/>
        <v>TRE</v>
      </c>
      <c r="C7" s="131" t="str">
        <f t="shared" si="2"/>
        <v>TRE</v>
      </c>
      <c r="D7" s="273" t="s">
        <v>188</v>
      </c>
      <c r="E7" s="178" cm="1">
        <f t="array" ref="E7">_xlfn.XLOOKUP(1,(LSM!$A$2:$A$370=E$4)*(LSM!$T$2:$T$370=E$5)*(LSM!$B$2:$B$370=$D7),LSM!$C$2:$C$370,"")</f>
        <v>247.34</v>
      </c>
      <c r="F7" s="179" t="str" cm="1">
        <f t="array" ref="F7">_xlfn.XLOOKUP(1,(LSM!$A$2:$A$370=E$4)*(LSM!$T$2:$T$370=E$5)*(LSM!$B$2:$B$370=$D7),LSM!$D$2:$D$370,"")</f>
        <v>A</v>
      </c>
      <c r="G7" s="164" cm="1">
        <f t="array" ref="G7">_xlfn.XLOOKUP(1,(LSM!$A$2:$A$370=G$4)*(LSM!$T$2:$T$370=G$5)*(LSM!$B$2:$B$370=$D7),LSM!$E$2:$E$370,"")</f>
        <v>16.566700000000001</v>
      </c>
      <c r="H7" s="167" t="str" cm="1">
        <f t="array" ref="H7">_xlfn.XLOOKUP(1,(LSM!$A$2:$A$370=G$4)*(LSM!$T$2:$T$370=G$5)*(LSM!$B$2:$B$370=$D7),LSM!$F$2:$F$370,"")</f>
        <v>A</v>
      </c>
      <c r="I7" s="178" cm="1">
        <f t="array" ref="I7">_xlfn.XLOOKUP(1,(LSM!$A$2:$A$370=I$4)*(LSM!$T$2:$T$370=I$5)*(LSM!$B$2:$B$370=$D7),LSM!$L$2:$L$370,"")</f>
        <v>58.366700000000002</v>
      </c>
      <c r="J7" s="179" t="str" cm="1">
        <f t="array" ref="J7">_xlfn.XLOOKUP(1,(LSM!$A$2:$A$370=I$4)*(LSM!$T$2:$T$370=I$5)*(LSM!$B$2:$B$370=$D7),LSM!$M$2:$M$370,"")</f>
        <v>AB</v>
      </c>
      <c r="K7" s="178" cm="1">
        <f t="array" ref="K7">_xlfn.XLOOKUP(1,(LSM!$A$2:$A$370=K$4)*(LSM!$T$2:$T$370=K$5)*(LSM!$B$2:$B$370=$D7),LSM!$G$2:$G$370,"")</f>
        <v>99</v>
      </c>
      <c r="L7" s="179" t="str" cm="1">
        <f t="array" ref="L7">_xlfn.XLOOKUP(1,(LSM!$A$2:$A$370=K$4)*(LSM!$T$2:$T$370=K$5)*(LSM!$B$2:$B$370=$D7),LSM!$H$2:$H$370,"")</f>
        <v>A</v>
      </c>
      <c r="M7" s="178" cm="1">
        <f t="array" ref="M7">_xlfn.XLOOKUP(1,(LSM!$A$2:$A$370=M$4)*(LSM!$T$2:$T$370=M$5)*(LSM!$B$2:$B$370=$D7),LSM!$I$2:$I$370,"")</f>
        <v>42.666699999999999</v>
      </c>
      <c r="N7" s="167" t="str" cm="1">
        <f t="array" ref="N7">_xlfn.XLOOKUP(1,(LSM!$A$2:$A$370=M$4)*(LSM!$T$2:$T$370=M$5)*(LSM!$B$2:$B$370=$D7),LSM!$J$2:$J$370,"")</f>
        <v>A</v>
      </c>
      <c r="O7" s="178" cm="1">
        <f t="array" ref="O7">_xlfn.XLOOKUP(1,(LSM!$A$2:$A$370=O$4)*(LSM!$T$2:$T$370=O$5)*(LSM!$B$2:$B$370=$D7),LSM!$K$2:$K$370,"")</f>
        <v>0</v>
      </c>
      <c r="P7" s="253" cm="1">
        <f t="array" ref="P7">_xlfn.XLOOKUP(1,(LSM!$A$2:$A$370=P$4)*(LSM!$T$2:$T$370=P$5)*(LSM!$B$2:$B$370=$D7),LSM!$N$2:$N$370,"")</f>
        <v>0</v>
      </c>
      <c r="Q7" s="179" cm="1">
        <f t="array" ref="Q7">_xlfn.XLOOKUP(1,(LSM!$A$2:$A$370=P$4)*(LSM!$T$2:$T$370=P$5)*(LSM!$B$2:$B$370=$D7),LSM!$O$2:$O$370,"")</f>
        <v>0</v>
      </c>
      <c r="R7" s="164" cm="1">
        <f t="array" ref="R7">_xlfn.XLOOKUP(1,(LSM!$A$2:$A$370=R$4)*(LSM!$T$2:$T$370=R$5)*(LSM!$B$2:$B$370=$D7),LSM!$P$2:$P$370,"")</f>
        <v>0</v>
      </c>
      <c r="S7" s="167" cm="1">
        <f t="array" ref="S7">_xlfn.XLOOKUP(1,(LSM!$A$2:$A$370=R$4)*(LSM!$T$2:$T$370=R$5)*(LSM!$B$2:$B$370=$D7),LSM!$Q$2:$Q$370,"")</f>
        <v>0</v>
      </c>
      <c r="T7" s="164" cm="1">
        <f t="array" ref="T7">_xlfn.XLOOKUP(1,(LSM!$A$2:$A$370=T$4)*(LSM!$T$2:$T$370=T$5)*(LSM!$B$2:$B$370=$D7),LSM!$R$2:$R$370,"")</f>
        <v>0</v>
      </c>
      <c r="U7" s="167" cm="1">
        <f t="array" ref="U7">_xlfn.XLOOKUP(1,(LSM!$A$2:$A$370=T$4)*(LSM!$T$2:$T$370=T$5)*(LSM!$B$2:$B$370=$D7),LSM!$S$2:$S$370,"")</f>
        <v>0</v>
      </c>
    </row>
    <row r="8" spans="1:21" x14ac:dyDescent="0.3">
      <c r="A8" s="101" t="str">
        <f t="shared" si="0"/>
        <v>Innvictis A1254T</v>
      </c>
      <c r="B8" s="132" t="str">
        <f t="shared" si="1"/>
        <v>RR</v>
      </c>
      <c r="C8" s="132" t="str">
        <f t="shared" si="2"/>
        <v>TRE</v>
      </c>
      <c r="D8" s="273" t="s">
        <v>189</v>
      </c>
      <c r="E8" s="178" cm="1">
        <f t="array" ref="E8">_xlfn.XLOOKUP(1,(LSM!$A$2:$A$370=E$4)*(LSM!$T$2:$T$370=E$5)*(LSM!$B$2:$B$370=$D8),LSM!$C$2:$C$370,"")</f>
        <v>227.05</v>
      </c>
      <c r="F8" s="179" t="str" cm="1">
        <f t="array" ref="F8">_xlfn.XLOOKUP(1,(LSM!$A$2:$A$370=E$4)*(LSM!$T$2:$T$370=E$5)*(LSM!$B$2:$B$370=$D8),LSM!$D$2:$D$370,"")</f>
        <v>A</v>
      </c>
      <c r="G8" s="164" cm="1">
        <f t="array" ref="G8">_xlfn.XLOOKUP(1,(LSM!$A$2:$A$370=G$4)*(LSM!$T$2:$T$370=G$5)*(LSM!$B$2:$B$370=$D8),LSM!$E$2:$E$370,"")</f>
        <v>14.966699999999999</v>
      </c>
      <c r="H8" s="167" t="str" cm="1">
        <f t="array" ref="H8">_xlfn.XLOOKUP(1,(LSM!$A$2:$A$370=G$4)*(LSM!$T$2:$T$370=G$5)*(LSM!$B$2:$B$370=$D8),LSM!$F$2:$F$370,"")</f>
        <v>BC</v>
      </c>
      <c r="I8" s="178" cm="1">
        <f t="array" ref="I8">_xlfn.XLOOKUP(1,(LSM!$A$2:$A$370=I$4)*(LSM!$T$2:$T$370=I$5)*(LSM!$B$2:$B$370=$D8),LSM!$L$2:$L$370,"")</f>
        <v>57.533299999999997</v>
      </c>
      <c r="J8" s="179" t="str" cm="1">
        <f t="array" ref="J8">_xlfn.XLOOKUP(1,(LSM!$A$2:$A$370=I$4)*(LSM!$T$2:$T$370=I$5)*(LSM!$B$2:$B$370=$D8),LSM!$M$2:$M$370,"")</f>
        <v>A-D</v>
      </c>
      <c r="K8" s="178" cm="1">
        <f t="array" ref="K8">_xlfn.XLOOKUP(1,(LSM!$A$2:$A$370=K$4)*(LSM!$T$2:$T$370=K$5)*(LSM!$B$2:$B$370=$D8),LSM!$G$2:$G$370,"")</f>
        <v>83.666700000000006</v>
      </c>
      <c r="L8" s="179" t="str" cm="1">
        <f t="array" ref="L8">_xlfn.XLOOKUP(1,(LSM!$A$2:$A$370=K$4)*(LSM!$T$2:$T$370=K$5)*(LSM!$B$2:$B$370=$D8),LSM!$H$2:$H$370,"")</f>
        <v>A</v>
      </c>
      <c r="M8" s="178" cm="1">
        <f t="array" ref="M8">_xlfn.XLOOKUP(1,(LSM!$A$2:$A$370=M$4)*(LSM!$T$2:$T$370=M$5)*(LSM!$B$2:$B$370=$D8),LSM!$I$2:$I$370,"")</f>
        <v>37.333300000000001</v>
      </c>
      <c r="N8" s="167" t="str" cm="1">
        <f t="array" ref="N8">_xlfn.XLOOKUP(1,(LSM!$A$2:$A$370=M$4)*(LSM!$T$2:$T$370=M$5)*(LSM!$B$2:$B$370=$D8),LSM!$J$2:$J$370,"")</f>
        <v>A</v>
      </c>
      <c r="O8" s="178" cm="1">
        <f t="array" ref="O8">_xlfn.XLOOKUP(1,(LSM!$A$2:$A$370=O$4)*(LSM!$T$2:$T$370=O$5)*(LSM!$B$2:$B$370=$D8),LSM!$K$2:$K$370,"")</f>
        <v>0</v>
      </c>
      <c r="P8" s="253" cm="1">
        <f t="array" ref="P8">_xlfn.XLOOKUP(1,(LSM!$A$2:$A$370=P$4)*(LSM!$T$2:$T$370=P$5)*(LSM!$B$2:$B$370=$D8),LSM!$N$2:$N$370,"")</f>
        <v>0</v>
      </c>
      <c r="Q8" s="179" cm="1">
        <f t="array" ref="Q8">_xlfn.XLOOKUP(1,(LSM!$A$2:$A$370=P$4)*(LSM!$T$2:$T$370=P$5)*(LSM!$B$2:$B$370=$D8),LSM!$O$2:$O$370,"")</f>
        <v>0</v>
      </c>
      <c r="R8" s="164" cm="1">
        <f t="array" ref="R8">_xlfn.XLOOKUP(1,(LSM!$A$2:$A$370=R$4)*(LSM!$T$2:$T$370=R$5)*(LSM!$B$2:$B$370=$D8),LSM!$P$2:$P$370,"")</f>
        <v>0</v>
      </c>
      <c r="S8" s="167" cm="1">
        <f t="array" ref="S8">_xlfn.XLOOKUP(1,(LSM!$A$2:$A$370=R$4)*(LSM!$T$2:$T$370=R$5)*(LSM!$B$2:$B$370=$D8),LSM!$Q$2:$Q$370,"")</f>
        <v>0</v>
      </c>
      <c r="T8" s="164" cm="1">
        <f t="array" ref="T8">_xlfn.XLOOKUP(1,(LSM!$A$2:$A$370=T$4)*(LSM!$T$2:$T$370=T$5)*(LSM!$B$2:$B$370=$D8),LSM!$R$2:$R$370,"")</f>
        <v>0</v>
      </c>
      <c r="U8" s="167" cm="1">
        <f t="array" ref="U8">_xlfn.XLOOKUP(1,(LSM!$A$2:$A$370=T$4)*(LSM!$T$2:$T$370=T$5)*(LSM!$B$2:$B$370=$D8),LSM!$S$2:$S$370,"")</f>
        <v>0</v>
      </c>
    </row>
    <row r="9" spans="1:21" x14ac:dyDescent="0.3">
      <c r="A9" s="101" t="str">
        <f t="shared" si="0"/>
        <v>Revere 113-T73</v>
      </c>
      <c r="B9" s="132" t="str">
        <f t="shared" si="1"/>
        <v>RR</v>
      </c>
      <c r="C9" s="132" t="str">
        <f t="shared" si="2"/>
        <v>TRE</v>
      </c>
      <c r="D9" s="273" t="s">
        <v>287</v>
      </c>
      <c r="E9" s="178" cm="1">
        <f t="array" ref="E9">_xlfn.XLOOKUP(1,(LSM!$A$2:$A$370=E$4)*(LSM!$T$2:$T$370=E$5)*(LSM!$B$2:$B$370=$D9),LSM!$C$2:$C$370,"")</f>
        <v>225.13</v>
      </c>
      <c r="F9" s="177" t="str" cm="1">
        <f t="array" ref="F9">_xlfn.XLOOKUP(1,(LSM!$A$2:$A$370=E$4)*(LSM!$T$2:$T$370=E$5)*(LSM!$B$2:$B$370=$D9),LSM!$D$2:$D$370,"")</f>
        <v>A</v>
      </c>
      <c r="G9" s="164" cm="1">
        <f t="array" ref="G9">_xlfn.XLOOKUP(1,(LSM!$A$2:$A$370=G$4)*(LSM!$T$2:$T$370=G$5)*(LSM!$B$2:$B$370=$D9),LSM!$E$2:$E$370,"")</f>
        <v>15.433299999999999</v>
      </c>
      <c r="H9" s="56" t="str" cm="1">
        <f t="array" ref="H9">_xlfn.XLOOKUP(1,(LSM!$A$2:$A$370=G$4)*(LSM!$T$2:$T$370=G$5)*(LSM!$B$2:$B$370=$D9),LSM!$F$2:$F$370,"")</f>
        <v>A-C</v>
      </c>
      <c r="I9" s="178" cm="1">
        <f t="array" ref="I9">_xlfn.XLOOKUP(1,(LSM!$A$2:$A$370=I$4)*(LSM!$T$2:$T$370=I$5)*(LSM!$B$2:$B$370=$D9),LSM!$L$2:$L$370,"")</f>
        <v>57.633299999999998</v>
      </c>
      <c r="J9" s="177" t="str" cm="1">
        <f t="array" ref="J9">_xlfn.XLOOKUP(1,(LSM!$A$2:$A$370=I$4)*(LSM!$T$2:$T$370=I$5)*(LSM!$B$2:$B$370=$D9),LSM!$M$2:$M$370,"")</f>
        <v>A-D</v>
      </c>
      <c r="K9" s="178" cm="1">
        <f t="array" ref="K9">_xlfn.XLOOKUP(1,(LSM!$A$2:$A$370=K$4)*(LSM!$T$2:$T$370=K$5)*(LSM!$B$2:$B$370=$D9),LSM!$G$2:$G$370,"")</f>
        <v>94.333299999999994</v>
      </c>
      <c r="L9" s="177" t="str" cm="1">
        <f t="array" ref="L9">_xlfn.XLOOKUP(1,(LSM!$A$2:$A$370=K$4)*(LSM!$T$2:$T$370=K$5)*(LSM!$B$2:$B$370=$D9),LSM!$H$2:$H$370,"")</f>
        <v>A</v>
      </c>
      <c r="M9" s="178" cm="1">
        <f t="array" ref="M9">_xlfn.XLOOKUP(1,(LSM!$A$2:$A$370=M$4)*(LSM!$T$2:$T$370=M$5)*(LSM!$B$2:$B$370=$D9),LSM!$I$2:$I$370,"")</f>
        <v>45.666699999999999</v>
      </c>
      <c r="N9" s="56" t="str" cm="1">
        <f t="array" ref="N9">_xlfn.XLOOKUP(1,(LSM!$A$2:$A$370=M$4)*(LSM!$T$2:$T$370=M$5)*(LSM!$B$2:$B$370=$D9),LSM!$J$2:$J$370,"")</f>
        <v>A</v>
      </c>
      <c r="O9" s="178" cm="1">
        <f t="array" ref="O9">_xlfn.XLOOKUP(1,(LSM!$A$2:$A$370=O$4)*(LSM!$T$2:$T$370=O$5)*(LSM!$B$2:$B$370=$D9),LSM!$K$2:$K$370,"")</f>
        <v>0</v>
      </c>
      <c r="P9" s="252" cm="1">
        <f t="array" ref="P9">_xlfn.XLOOKUP(1,(LSM!$A$2:$A$370=P$4)*(LSM!$T$2:$T$370=P$5)*(LSM!$B$2:$B$370=$D9),LSM!$N$2:$N$370,"")</f>
        <v>0</v>
      </c>
      <c r="Q9" s="177" cm="1">
        <f t="array" ref="Q9">_xlfn.XLOOKUP(1,(LSM!$A$2:$A$370=P$4)*(LSM!$T$2:$T$370=P$5)*(LSM!$B$2:$B$370=$D9),LSM!$O$2:$O$370,"")</f>
        <v>0</v>
      </c>
      <c r="R9" s="163" cm="1">
        <f t="array" ref="R9">_xlfn.XLOOKUP(1,(LSM!$A$2:$A$370=R$4)*(LSM!$T$2:$T$370=R$5)*(LSM!$B$2:$B$370=$D9),LSM!$P$2:$P$370,"")</f>
        <v>0</v>
      </c>
      <c r="S9" s="56" cm="1">
        <f t="array" ref="S9">_xlfn.XLOOKUP(1,(LSM!$A$2:$A$370=R$4)*(LSM!$T$2:$T$370=R$5)*(LSM!$B$2:$B$370=$D9),LSM!$Q$2:$Q$370,"")</f>
        <v>0</v>
      </c>
      <c r="T9" s="163" cm="1">
        <f t="array" ref="T9">_xlfn.XLOOKUP(1,(LSM!$A$2:$A$370=T$4)*(LSM!$T$2:$T$370=T$5)*(LSM!$B$2:$B$370=$D9),LSM!$R$2:$R$370,"")</f>
        <v>0</v>
      </c>
      <c r="U9" s="56" cm="1">
        <f t="array" ref="U9">_xlfn.XLOOKUP(1,(LSM!$A$2:$A$370=T$4)*(LSM!$T$2:$T$370=T$5)*(LSM!$B$2:$B$370=$D9),LSM!$S$2:$S$370,"")</f>
        <v>0</v>
      </c>
    </row>
    <row r="10" spans="1:21" x14ac:dyDescent="0.3">
      <c r="A10" s="101" t="str">
        <f t="shared" si="0"/>
        <v>Dekalb DKC 112-12RIB</v>
      </c>
      <c r="B10" s="132" t="str">
        <f t="shared" si="1"/>
        <v>RR</v>
      </c>
      <c r="C10" s="132" t="str">
        <f t="shared" si="2"/>
        <v>TRE</v>
      </c>
      <c r="D10" s="273" t="s">
        <v>282</v>
      </c>
      <c r="E10" s="178" cm="1">
        <f t="array" ref="E10">_xlfn.XLOOKUP(1,(LSM!$A$2:$A$370=E$4)*(LSM!$T$2:$T$370=E$5)*(LSM!$B$2:$B$370=$D10),LSM!$C$2:$C$370,"")</f>
        <v>224.27</v>
      </c>
      <c r="F10" s="177" t="str" cm="1">
        <f t="array" ref="F10">_xlfn.XLOOKUP(1,(LSM!$A$2:$A$370=E$4)*(LSM!$T$2:$T$370=E$5)*(LSM!$B$2:$B$370=$D10),LSM!$D$2:$D$370,"")</f>
        <v>A</v>
      </c>
      <c r="G10" s="164" cm="1">
        <f t="array" ref="G10">_xlfn.XLOOKUP(1,(LSM!$A$2:$A$370=G$4)*(LSM!$T$2:$T$370=G$5)*(LSM!$B$2:$B$370=$D10),LSM!$E$2:$E$370,"")</f>
        <v>15.4</v>
      </c>
      <c r="H10" s="56" t="str" cm="1">
        <f t="array" ref="H10">_xlfn.XLOOKUP(1,(LSM!$A$2:$A$370=G$4)*(LSM!$T$2:$T$370=G$5)*(LSM!$B$2:$B$370=$D10),LSM!$F$2:$F$370,"")</f>
        <v>A-C</v>
      </c>
      <c r="I10" s="178" cm="1">
        <f t="array" ref="I10">_xlfn.XLOOKUP(1,(LSM!$A$2:$A$370=I$4)*(LSM!$T$2:$T$370=I$5)*(LSM!$B$2:$B$370=$D10),LSM!$L$2:$L$370,"")</f>
        <v>57.833300000000001</v>
      </c>
      <c r="J10" s="177" t="str" cm="1">
        <f t="array" ref="J10">_xlfn.XLOOKUP(1,(LSM!$A$2:$A$370=I$4)*(LSM!$T$2:$T$370=I$5)*(LSM!$B$2:$B$370=$D10),LSM!$M$2:$M$370,"")</f>
        <v>A-C</v>
      </c>
      <c r="K10" s="178" cm="1">
        <f t="array" ref="K10">_xlfn.XLOOKUP(1,(LSM!$A$2:$A$370=K$4)*(LSM!$T$2:$T$370=K$5)*(LSM!$B$2:$B$370=$D10),LSM!$G$2:$G$370,"")</f>
        <v>83</v>
      </c>
      <c r="L10" s="177" t="str" cm="1">
        <f t="array" ref="L10">_xlfn.XLOOKUP(1,(LSM!$A$2:$A$370=K$4)*(LSM!$T$2:$T$370=K$5)*(LSM!$B$2:$B$370=$D10),LSM!$H$2:$H$370,"")</f>
        <v>A</v>
      </c>
      <c r="M10" s="178" cm="1">
        <f t="array" ref="M10">_xlfn.XLOOKUP(1,(LSM!$A$2:$A$370=M$4)*(LSM!$T$2:$T$370=M$5)*(LSM!$B$2:$B$370=$D10),LSM!$I$2:$I$370,"")</f>
        <v>36.333300000000001</v>
      </c>
      <c r="N10" s="56" t="str" cm="1">
        <f t="array" ref="N10">_xlfn.XLOOKUP(1,(LSM!$A$2:$A$370=M$4)*(LSM!$T$2:$T$370=M$5)*(LSM!$B$2:$B$370=$D10),LSM!$J$2:$J$370,"")</f>
        <v>A</v>
      </c>
      <c r="O10" s="178" cm="1">
        <f t="array" ref="O10">_xlfn.XLOOKUP(1,(LSM!$A$2:$A$370=O$4)*(LSM!$T$2:$T$370=O$5)*(LSM!$B$2:$B$370=$D10),LSM!$K$2:$K$370,"")</f>
        <v>0</v>
      </c>
      <c r="P10" s="252" cm="1">
        <f t="array" ref="P10">_xlfn.XLOOKUP(1,(LSM!$A$2:$A$370=P$4)*(LSM!$T$2:$T$370=P$5)*(LSM!$B$2:$B$370=$D10),LSM!$N$2:$N$370,"")</f>
        <v>0</v>
      </c>
      <c r="Q10" s="177" cm="1">
        <f t="array" ref="Q10">_xlfn.XLOOKUP(1,(LSM!$A$2:$A$370=P$4)*(LSM!$T$2:$T$370=P$5)*(LSM!$B$2:$B$370=$D10),LSM!$O$2:$O$370,"")</f>
        <v>0</v>
      </c>
      <c r="R10" s="163" cm="1">
        <f t="array" ref="R10">_xlfn.XLOOKUP(1,(LSM!$A$2:$A$370=R$4)*(LSM!$T$2:$T$370=R$5)*(LSM!$B$2:$B$370=$D10),LSM!$P$2:$P$370,"")</f>
        <v>0</v>
      </c>
      <c r="S10" s="56" cm="1">
        <f t="array" ref="S10">_xlfn.XLOOKUP(1,(LSM!$A$2:$A$370=R$4)*(LSM!$T$2:$T$370=R$5)*(LSM!$B$2:$B$370=$D10),LSM!$Q$2:$Q$370,"")</f>
        <v>0</v>
      </c>
      <c r="T10" s="163" cm="1">
        <f t="array" ref="T10">_xlfn.XLOOKUP(1,(LSM!$A$2:$A$370=T$4)*(LSM!$T$2:$T$370=T$5)*(LSM!$B$2:$B$370=$D10),LSM!$R$2:$R$370,"")</f>
        <v>0</v>
      </c>
      <c r="U10" s="56" cm="1">
        <f t="array" ref="U10">_xlfn.XLOOKUP(1,(LSM!$A$2:$A$370=T$4)*(LSM!$T$2:$T$370=T$5)*(LSM!$B$2:$B$370=$D10),LSM!$S$2:$S$370,"")</f>
        <v>0</v>
      </c>
    </row>
    <row r="11" spans="1:21" x14ac:dyDescent="0.3">
      <c r="A11" s="31" t="str">
        <f t="shared" si="0"/>
        <v>Innvictis A1312VT2P</v>
      </c>
      <c r="B11" s="131" t="str">
        <f t="shared" si="1"/>
        <v>RR</v>
      </c>
      <c r="C11" s="131" t="str">
        <f t="shared" si="2"/>
        <v>VT2P</v>
      </c>
      <c r="D11" s="273" t="s">
        <v>132</v>
      </c>
      <c r="E11" s="178" cm="1">
        <f t="array" ref="E11">_xlfn.XLOOKUP(1,(LSM!$A$2:$A$370=E$4)*(LSM!$T$2:$T$370=E$5)*(LSM!$B$2:$B$370=$D11),LSM!$C$2:$C$370,"")</f>
        <v>221.27</v>
      </c>
      <c r="F11" s="179" t="str" cm="1">
        <f t="array" ref="F11">_xlfn.XLOOKUP(1,(LSM!$A$2:$A$370=E$4)*(LSM!$T$2:$T$370=E$5)*(LSM!$B$2:$B$370=$D11),LSM!$D$2:$D$370,"")</f>
        <v>A</v>
      </c>
      <c r="G11" s="164" cm="1">
        <f t="array" ref="G11">_xlfn.XLOOKUP(1,(LSM!$A$2:$A$370=G$4)*(LSM!$T$2:$T$370=G$5)*(LSM!$B$2:$B$370=$D11),LSM!$E$2:$E$370,"")</f>
        <v>16.033300000000001</v>
      </c>
      <c r="H11" s="167" t="str" cm="1">
        <f t="array" ref="H11">_xlfn.XLOOKUP(1,(LSM!$A$2:$A$370=G$4)*(LSM!$T$2:$T$370=G$5)*(LSM!$B$2:$B$370=$D11),LSM!$F$2:$F$370,"")</f>
        <v>AB</v>
      </c>
      <c r="I11" s="178" cm="1">
        <f t="array" ref="I11">_xlfn.XLOOKUP(1,(LSM!$A$2:$A$370=I$4)*(LSM!$T$2:$T$370=I$5)*(LSM!$B$2:$B$370=$D11),LSM!$L$2:$L$370,"")</f>
        <v>56.6</v>
      </c>
      <c r="J11" s="179" t="str" cm="1">
        <f t="array" ref="J11">_xlfn.XLOOKUP(1,(LSM!$A$2:$A$370=I$4)*(LSM!$T$2:$T$370=I$5)*(LSM!$B$2:$B$370=$D11),LSM!$M$2:$M$370,"")</f>
        <v>DE</v>
      </c>
      <c r="K11" s="178" cm="1">
        <f t="array" ref="K11">_xlfn.XLOOKUP(1,(LSM!$A$2:$A$370=K$4)*(LSM!$T$2:$T$370=K$5)*(LSM!$B$2:$B$370=$D11),LSM!$G$2:$G$370,"")</f>
        <v>86</v>
      </c>
      <c r="L11" s="179" t="str" cm="1">
        <f t="array" ref="L11">_xlfn.XLOOKUP(1,(LSM!$A$2:$A$370=K$4)*(LSM!$T$2:$T$370=K$5)*(LSM!$B$2:$B$370=$D11),LSM!$H$2:$H$370,"")</f>
        <v>A</v>
      </c>
      <c r="M11" s="178" cm="1">
        <f t="array" ref="M11">_xlfn.XLOOKUP(1,(LSM!$A$2:$A$370=M$4)*(LSM!$T$2:$T$370=M$5)*(LSM!$B$2:$B$370=$D11),LSM!$I$2:$I$370,"")</f>
        <v>41</v>
      </c>
      <c r="N11" s="167" t="str" cm="1">
        <f t="array" ref="N11">_xlfn.XLOOKUP(1,(LSM!$A$2:$A$370=M$4)*(LSM!$T$2:$T$370=M$5)*(LSM!$B$2:$B$370=$D11),LSM!$J$2:$J$370,"")</f>
        <v>A</v>
      </c>
      <c r="O11" s="178" cm="1">
        <f t="array" ref="O11">_xlfn.XLOOKUP(1,(LSM!$A$2:$A$370=O$4)*(LSM!$T$2:$T$370=O$5)*(LSM!$B$2:$B$370=$D11),LSM!$K$2:$K$370,"")</f>
        <v>0</v>
      </c>
      <c r="P11" s="253" cm="1">
        <f t="array" ref="P11">_xlfn.XLOOKUP(1,(LSM!$A$2:$A$370=P$4)*(LSM!$T$2:$T$370=P$5)*(LSM!$B$2:$B$370=$D11),LSM!$N$2:$N$370,"")</f>
        <v>0</v>
      </c>
      <c r="Q11" s="179" cm="1">
        <f t="array" ref="Q11">_xlfn.XLOOKUP(1,(LSM!$A$2:$A$370=P$4)*(LSM!$T$2:$T$370=P$5)*(LSM!$B$2:$B$370=$D11),LSM!$O$2:$O$370,"")</f>
        <v>0</v>
      </c>
      <c r="R11" s="164" cm="1">
        <f t="array" ref="R11">_xlfn.XLOOKUP(1,(LSM!$A$2:$A$370=R$4)*(LSM!$T$2:$T$370=R$5)*(LSM!$B$2:$B$370=$D11),LSM!$P$2:$P$370,"")</f>
        <v>0</v>
      </c>
      <c r="S11" s="167" cm="1">
        <f t="array" ref="S11">_xlfn.XLOOKUP(1,(LSM!$A$2:$A$370=R$4)*(LSM!$T$2:$T$370=R$5)*(LSM!$B$2:$B$370=$D11),LSM!$Q$2:$Q$370,"")</f>
        <v>0</v>
      </c>
      <c r="T11" s="164" cm="1">
        <f t="array" ref="T11">_xlfn.XLOOKUP(1,(LSM!$A$2:$A$370=T$4)*(LSM!$T$2:$T$370=T$5)*(LSM!$B$2:$B$370=$D11),LSM!$R$2:$R$370,"")</f>
        <v>0</v>
      </c>
      <c r="U11" s="167" cm="1">
        <f t="array" ref="U11">_xlfn.XLOOKUP(1,(LSM!$A$2:$A$370=T$4)*(LSM!$T$2:$T$370=T$5)*(LSM!$B$2:$B$370=$D11),LSM!$S$2:$S$370,"")</f>
        <v>0</v>
      </c>
    </row>
    <row r="12" spans="1:21" x14ac:dyDescent="0.3">
      <c r="A12" s="31" t="str">
        <f t="shared" si="0"/>
        <v>Pioneer P10705PWE</v>
      </c>
      <c r="B12" s="131" t="str">
        <f t="shared" si="1"/>
        <v>RR, LL, ENL, FOP</v>
      </c>
      <c r="C12" s="131" t="str">
        <f t="shared" si="2"/>
        <v>VT2P, HX1</v>
      </c>
      <c r="D12" s="273" t="s">
        <v>285</v>
      </c>
      <c r="E12" s="178" cm="1">
        <f t="array" ref="E12">_xlfn.XLOOKUP(1,(LSM!$A$2:$A$370=E$4)*(LSM!$T$2:$T$370=E$5)*(LSM!$B$2:$B$370=$D12),LSM!$C$2:$C$370,"")</f>
        <v>218.39</v>
      </c>
      <c r="F12" s="179" t="str" cm="1">
        <f t="array" ref="F12">_xlfn.XLOOKUP(1,(LSM!$A$2:$A$370=E$4)*(LSM!$T$2:$T$370=E$5)*(LSM!$B$2:$B$370=$D12),LSM!$D$2:$D$370,"")</f>
        <v>A</v>
      </c>
      <c r="G12" s="164" cm="1">
        <f t="array" ref="G12">_xlfn.XLOOKUP(1,(LSM!$A$2:$A$370=G$4)*(LSM!$T$2:$T$370=G$5)*(LSM!$B$2:$B$370=$D12),LSM!$E$2:$E$370,"")</f>
        <v>14.3</v>
      </c>
      <c r="H12" s="167" t="str" cm="1">
        <f t="array" ref="H12">_xlfn.XLOOKUP(1,(LSM!$A$2:$A$370=G$4)*(LSM!$T$2:$T$370=G$5)*(LSM!$B$2:$B$370=$D12),LSM!$F$2:$F$370,"")</f>
        <v>C</v>
      </c>
      <c r="I12" s="178" cm="1">
        <f t="array" ref="I12">_xlfn.XLOOKUP(1,(LSM!$A$2:$A$370=I$4)*(LSM!$T$2:$T$370=I$5)*(LSM!$B$2:$B$370=$D12),LSM!$L$2:$L$370,"")</f>
        <v>56.066699999999997</v>
      </c>
      <c r="J12" s="179" t="str" cm="1">
        <f t="array" ref="J12">_xlfn.XLOOKUP(1,(LSM!$A$2:$A$370=I$4)*(LSM!$T$2:$T$370=I$5)*(LSM!$B$2:$B$370=$D12),LSM!$M$2:$M$370,"")</f>
        <v>E</v>
      </c>
      <c r="K12" s="178" cm="1">
        <f t="array" ref="K12">_xlfn.XLOOKUP(1,(LSM!$A$2:$A$370=K$4)*(LSM!$T$2:$T$370=K$5)*(LSM!$B$2:$B$370=$D12),LSM!$G$2:$G$370,"")</f>
        <v>81.666700000000006</v>
      </c>
      <c r="L12" s="179" t="str" cm="1">
        <f t="array" ref="L12">_xlfn.XLOOKUP(1,(LSM!$A$2:$A$370=K$4)*(LSM!$T$2:$T$370=K$5)*(LSM!$B$2:$B$370=$D12),LSM!$H$2:$H$370,"")</f>
        <v>A</v>
      </c>
      <c r="M12" s="178" cm="1">
        <f t="array" ref="M12">_xlfn.XLOOKUP(1,(LSM!$A$2:$A$370=M$4)*(LSM!$T$2:$T$370=M$5)*(LSM!$B$2:$B$370=$D12),LSM!$I$2:$I$370,"")</f>
        <v>34.333300000000001</v>
      </c>
      <c r="N12" s="167" t="str" cm="1">
        <f t="array" ref="N12">_xlfn.XLOOKUP(1,(LSM!$A$2:$A$370=M$4)*(LSM!$T$2:$T$370=M$5)*(LSM!$B$2:$B$370=$D12),LSM!$J$2:$J$370,"")</f>
        <v>A</v>
      </c>
      <c r="O12" s="178" cm="1">
        <f t="array" ref="O12">_xlfn.XLOOKUP(1,(LSM!$A$2:$A$370=O$4)*(LSM!$T$2:$T$370=O$5)*(LSM!$B$2:$B$370=$D12),LSM!$K$2:$K$370,"")</f>
        <v>0</v>
      </c>
      <c r="P12" s="253" cm="1">
        <f t="array" ref="P12">_xlfn.XLOOKUP(1,(LSM!$A$2:$A$370=P$4)*(LSM!$T$2:$T$370=P$5)*(LSM!$B$2:$B$370=$D12),LSM!$N$2:$N$370,"")</f>
        <v>0</v>
      </c>
      <c r="Q12" s="179" cm="1">
        <f t="array" ref="Q12">_xlfn.XLOOKUP(1,(LSM!$A$2:$A$370=P$4)*(LSM!$T$2:$T$370=P$5)*(LSM!$B$2:$B$370=$D12),LSM!$O$2:$O$370,"")</f>
        <v>0</v>
      </c>
      <c r="R12" s="164" cm="1">
        <f t="array" ref="R12">_xlfn.XLOOKUP(1,(LSM!$A$2:$A$370=R$4)*(LSM!$T$2:$T$370=R$5)*(LSM!$B$2:$B$370=$D12),LSM!$P$2:$P$370,"")</f>
        <v>0</v>
      </c>
      <c r="S12" s="167" cm="1">
        <f t="array" ref="S12">_xlfn.XLOOKUP(1,(LSM!$A$2:$A$370=R$4)*(LSM!$T$2:$T$370=R$5)*(LSM!$B$2:$B$370=$D12),LSM!$Q$2:$Q$370,"")</f>
        <v>0</v>
      </c>
      <c r="T12" s="164" cm="1">
        <f t="array" ref="T12">_xlfn.XLOOKUP(1,(LSM!$A$2:$A$370=T$4)*(LSM!$T$2:$T$370=T$5)*(LSM!$B$2:$B$370=$D12),LSM!$R$2:$R$370,"")</f>
        <v>0</v>
      </c>
      <c r="U12" s="167" cm="1">
        <f t="array" ref="U12">_xlfn.XLOOKUP(1,(LSM!$A$2:$A$370=T$4)*(LSM!$T$2:$T$370=T$5)*(LSM!$B$2:$B$370=$D12),LSM!$S$2:$S$370,"")</f>
        <v>0</v>
      </c>
    </row>
    <row r="13" spans="1:21" x14ac:dyDescent="0.3">
      <c r="A13" s="31" t="str">
        <f t="shared" si="0"/>
        <v>Dyna-Gro D50PN07RA</v>
      </c>
      <c r="B13" s="131" t="str">
        <f t="shared" si="1"/>
        <v>RR, LL, ENL, FOP</v>
      </c>
      <c r="C13" s="131" t="str">
        <f t="shared" si="2"/>
        <v>FOP</v>
      </c>
      <c r="D13" s="273" t="s">
        <v>283</v>
      </c>
      <c r="E13" s="178" cm="1">
        <f t="array" ref="E13">_xlfn.XLOOKUP(1,(LSM!$A$2:$A$370=E$4)*(LSM!$T$2:$T$370=E$5)*(LSM!$B$2:$B$370=$D13),LSM!$C$2:$C$370,"")</f>
        <v>215.47</v>
      </c>
      <c r="F13" s="179" t="str" cm="1">
        <f t="array" ref="F13">_xlfn.XLOOKUP(1,(LSM!$A$2:$A$370=E$4)*(LSM!$T$2:$T$370=E$5)*(LSM!$B$2:$B$370=$D13),LSM!$D$2:$D$370,"")</f>
        <v>A</v>
      </c>
      <c r="G13" s="164" cm="1">
        <f t="array" ref="G13">_xlfn.XLOOKUP(1,(LSM!$A$2:$A$370=G$4)*(LSM!$T$2:$T$370=G$5)*(LSM!$B$2:$B$370=$D13),LSM!$E$2:$E$370,"")</f>
        <v>14.5</v>
      </c>
      <c r="H13" s="167" t="str" cm="1">
        <f t="array" ref="H13">_xlfn.XLOOKUP(1,(LSM!$A$2:$A$370=G$4)*(LSM!$T$2:$T$370=G$5)*(LSM!$B$2:$B$370=$D13),LSM!$F$2:$F$370,"")</f>
        <v>C</v>
      </c>
      <c r="I13" s="178" cm="1">
        <f t="array" ref="I13">_xlfn.XLOOKUP(1,(LSM!$A$2:$A$370=I$4)*(LSM!$T$2:$T$370=I$5)*(LSM!$B$2:$B$370=$D13),LSM!$L$2:$L$370,"")</f>
        <v>57.1</v>
      </c>
      <c r="J13" s="179" t="str" cm="1">
        <f t="array" ref="J13">_xlfn.XLOOKUP(1,(LSM!$A$2:$A$370=I$4)*(LSM!$T$2:$T$370=I$5)*(LSM!$B$2:$B$370=$D13),LSM!$M$2:$M$370,"")</f>
        <v>C-E</v>
      </c>
      <c r="K13" s="178" cm="1">
        <f t="array" ref="K13">_xlfn.XLOOKUP(1,(LSM!$A$2:$A$370=K$4)*(LSM!$T$2:$T$370=K$5)*(LSM!$B$2:$B$370=$D13),LSM!$G$2:$G$370,"")</f>
        <v>85.333299999999994</v>
      </c>
      <c r="L13" s="179" t="str" cm="1">
        <f t="array" ref="L13">_xlfn.XLOOKUP(1,(LSM!$A$2:$A$370=K$4)*(LSM!$T$2:$T$370=K$5)*(LSM!$B$2:$B$370=$D13),LSM!$H$2:$H$370,"")</f>
        <v>A</v>
      </c>
      <c r="M13" s="178" cm="1">
        <f t="array" ref="M13">_xlfn.XLOOKUP(1,(LSM!$A$2:$A$370=M$4)*(LSM!$T$2:$T$370=M$5)*(LSM!$B$2:$B$370=$D13),LSM!$I$2:$I$370,"")</f>
        <v>35.333300000000001</v>
      </c>
      <c r="N13" s="167" t="str" cm="1">
        <f t="array" ref="N13">_xlfn.XLOOKUP(1,(LSM!$A$2:$A$370=M$4)*(LSM!$T$2:$T$370=M$5)*(LSM!$B$2:$B$370=$D13),LSM!$J$2:$J$370,"")</f>
        <v>A</v>
      </c>
      <c r="O13" s="178" cm="1">
        <f t="array" ref="O13">_xlfn.XLOOKUP(1,(LSM!$A$2:$A$370=O$4)*(LSM!$T$2:$T$370=O$5)*(LSM!$B$2:$B$370=$D13),LSM!$K$2:$K$370,"")</f>
        <v>0</v>
      </c>
      <c r="P13" s="253" cm="1">
        <f t="array" ref="P13">_xlfn.XLOOKUP(1,(LSM!$A$2:$A$370=P$4)*(LSM!$T$2:$T$370=P$5)*(LSM!$B$2:$B$370=$D13),LSM!$N$2:$N$370,"")</f>
        <v>0</v>
      </c>
      <c r="Q13" s="179" cm="1">
        <f t="array" ref="Q13">_xlfn.XLOOKUP(1,(LSM!$A$2:$A$370=P$4)*(LSM!$T$2:$T$370=P$5)*(LSM!$B$2:$B$370=$D13),LSM!$O$2:$O$370,"")</f>
        <v>0</v>
      </c>
      <c r="R13" s="164" cm="1">
        <f t="array" ref="R13">_xlfn.XLOOKUP(1,(LSM!$A$2:$A$370=R$4)*(LSM!$T$2:$T$370=R$5)*(LSM!$B$2:$B$370=$D13),LSM!$P$2:$P$370,"")</f>
        <v>0</v>
      </c>
      <c r="S13" s="167" cm="1">
        <f t="array" ref="S13">_xlfn.XLOOKUP(1,(LSM!$A$2:$A$370=R$4)*(LSM!$T$2:$T$370=R$5)*(LSM!$B$2:$B$370=$D13),LSM!$Q$2:$Q$370,"")</f>
        <v>0</v>
      </c>
      <c r="T13" s="164" cm="1">
        <f t="array" ref="T13">_xlfn.XLOOKUP(1,(LSM!$A$2:$A$370=T$4)*(LSM!$T$2:$T$370=T$5)*(LSM!$B$2:$B$370=$D13),LSM!$R$2:$R$370,"")</f>
        <v>0</v>
      </c>
      <c r="U13" s="167" cm="1">
        <f t="array" ref="U13">_xlfn.XLOOKUP(1,(LSM!$A$2:$A$370=T$4)*(LSM!$T$2:$T$370=T$5)*(LSM!$B$2:$B$370=$D13),LSM!$S$2:$S$370,"")</f>
        <v>0</v>
      </c>
    </row>
    <row r="14" spans="1:21" x14ac:dyDescent="0.3">
      <c r="A14" s="101" t="str">
        <f t="shared" si="0"/>
        <v>Great Heart HT-7210TRE</v>
      </c>
      <c r="B14" s="132" t="str">
        <f t="shared" si="1"/>
        <v>TRE</v>
      </c>
      <c r="C14" s="132" t="str">
        <f t="shared" si="2"/>
        <v>TRE</v>
      </c>
      <c r="D14" s="273" t="s">
        <v>187</v>
      </c>
      <c r="E14" s="178" cm="1">
        <f t="array" ref="E14">_xlfn.XLOOKUP(1,(LSM!$A$2:$A$370=E$4)*(LSM!$T$2:$T$370=E$5)*(LSM!$B$2:$B$370=$D14),LSM!$C$2:$C$370,"")</f>
        <v>215.4</v>
      </c>
      <c r="F14" s="177" t="str" cm="1">
        <f t="array" ref="F14">_xlfn.XLOOKUP(1,(LSM!$A$2:$A$370=E$4)*(LSM!$T$2:$T$370=E$5)*(LSM!$B$2:$B$370=$D14),LSM!$D$2:$D$370,"")</f>
        <v>A</v>
      </c>
      <c r="G14" s="164" cm="1">
        <f t="array" ref="G14">_xlfn.XLOOKUP(1,(LSM!$A$2:$A$370=G$4)*(LSM!$T$2:$T$370=G$5)*(LSM!$B$2:$B$370=$D14),LSM!$E$2:$E$370,"")</f>
        <v>16.2333</v>
      </c>
      <c r="H14" s="56" t="str" cm="1">
        <f t="array" ref="H14">_xlfn.XLOOKUP(1,(LSM!$A$2:$A$370=G$4)*(LSM!$T$2:$T$370=G$5)*(LSM!$B$2:$B$370=$D14),LSM!$F$2:$F$370,"")</f>
        <v>AB</v>
      </c>
      <c r="I14" s="178" cm="1">
        <f t="array" ref="I14">_xlfn.XLOOKUP(1,(LSM!$A$2:$A$370=I$4)*(LSM!$T$2:$T$370=I$5)*(LSM!$B$2:$B$370=$D14),LSM!$L$2:$L$370,"")</f>
        <v>57.033299999999997</v>
      </c>
      <c r="J14" s="177" t="str" cm="1">
        <f t="array" ref="J14">_xlfn.XLOOKUP(1,(LSM!$A$2:$A$370=I$4)*(LSM!$T$2:$T$370=I$5)*(LSM!$B$2:$B$370=$D14),LSM!$M$2:$M$370,"")</f>
        <v>C-E</v>
      </c>
      <c r="K14" s="178" cm="1">
        <f t="array" ref="K14">_xlfn.XLOOKUP(1,(LSM!$A$2:$A$370=K$4)*(LSM!$T$2:$T$370=K$5)*(LSM!$B$2:$B$370=$D14),LSM!$G$2:$G$370,"")</f>
        <v>92.333299999999994</v>
      </c>
      <c r="L14" s="177" t="str" cm="1">
        <f t="array" ref="L14">_xlfn.XLOOKUP(1,(LSM!$A$2:$A$370=K$4)*(LSM!$T$2:$T$370=K$5)*(LSM!$B$2:$B$370=$D14),LSM!$H$2:$H$370,"")</f>
        <v>A</v>
      </c>
      <c r="M14" s="178" cm="1">
        <f t="array" ref="M14">_xlfn.XLOOKUP(1,(LSM!$A$2:$A$370=M$4)*(LSM!$T$2:$T$370=M$5)*(LSM!$B$2:$B$370=$D14),LSM!$I$2:$I$370,"")</f>
        <v>47</v>
      </c>
      <c r="N14" s="56" t="str" cm="1">
        <f t="array" ref="N14">_xlfn.XLOOKUP(1,(LSM!$A$2:$A$370=M$4)*(LSM!$T$2:$T$370=M$5)*(LSM!$B$2:$B$370=$D14),LSM!$J$2:$J$370,"")</f>
        <v>A</v>
      </c>
      <c r="O14" s="178" cm="1">
        <f t="array" ref="O14">_xlfn.XLOOKUP(1,(LSM!$A$2:$A$370=O$4)*(LSM!$T$2:$T$370=O$5)*(LSM!$B$2:$B$370=$D14),LSM!$K$2:$K$370,"")</f>
        <v>0</v>
      </c>
      <c r="P14" s="252" cm="1">
        <f t="array" ref="P14">_xlfn.XLOOKUP(1,(LSM!$A$2:$A$370=P$4)*(LSM!$T$2:$T$370=P$5)*(LSM!$B$2:$B$370=$D14),LSM!$N$2:$N$370,"")</f>
        <v>0</v>
      </c>
      <c r="Q14" s="177" cm="1">
        <f t="array" ref="Q14">_xlfn.XLOOKUP(1,(LSM!$A$2:$A$370=P$4)*(LSM!$T$2:$T$370=P$5)*(LSM!$B$2:$B$370=$D14),LSM!$O$2:$O$370,"")</f>
        <v>0</v>
      </c>
      <c r="R14" s="163" cm="1">
        <f t="array" ref="R14">_xlfn.XLOOKUP(1,(LSM!$A$2:$A$370=R$4)*(LSM!$T$2:$T$370=R$5)*(LSM!$B$2:$B$370=$D14),LSM!$P$2:$P$370,"")</f>
        <v>0</v>
      </c>
      <c r="S14" s="56" cm="1">
        <f t="array" ref="S14">_xlfn.XLOOKUP(1,(LSM!$A$2:$A$370=R$4)*(LSM!$T$2:$T$370=R$5)*(LSM!$B$2:$B$370=$D14),LSM!$Q$2:$Q$370,"")</f>
        <v>0</v>
      </c>
      <c r="T14" s="163" cm="1">
        <f t="array" ref="T14">_xlfn.XLOOKUP(1,(LSM!$A$2:$A$370=T$4)*(LSM!$T$2:$T$370=T$5)*(LSM!$B$2:$B$370=$D14),LSM!$R$2:$R$370,"")</f>
        <v>0</v>
      </c>
      <c r="U14" s="56" cm="1">
        <f t="array" ref="U14">_xlfn.XLOOKUP(1,(LSM!$A$2:$A$370=T$4)*(LSM!$T$2:$T$370=T$5)*(LSM!$B$2:$B$370=$D14),LSM!$S$2:$S$370,"")</f>
        <v>0</v>
      </c>
    </row>
    <row r="15" spans="1:21" x14ac:dyDescent="0.3">
      <c r="A15" s="31" t="str">
        <f t="shared" si="0"/>
        <v>Revere 110-T50</v>
      </c>
      <c r="B15" s="131" t="str">
        <f t="shared" si="1"/>
        <v>RR</v>
      </c>
      <c r="C15" s="131" t="str">
        <f t="shared" si="2"/>
        <v>TRE</v>
      </c>
      <c r="D15" s="273" t="s">
        <v>286</v>
      </c>
      <c r="E15" s="178" cm="1">
        <f t="array" ref="E15">_xlfn.XLOOKUP(1,(LSM!$A$2:$A$370=E$4)*(LSM!$T$2:$T$370=E$5)*(LSM!$B$2:$B$370=$D15),LSM!$C$2:$C$370,"")</f>
        <v>208.3</v>
      </c>
      <c r="F15" s="177" t="str" cm="1">
        <f t="array" ref="F15">_xlfn.XLOOKUP(1,(LSM!$A$2:$A$370=E$4)*(LSM!$T$2:$T$370=E$5)*(LSM!$B$2:$B$370=$D15),LSM!$D$2:$D$370,"")</f>
        <v>A</v>
      </c>
      <c r="G15" s="164" cm="1">
        <f t="array" ref="G15">_xlfn.XLOOKUP(1,(LSM!$A$2:$A$370=G$4)*(LSM!$T$2:$T$370=G$5)*(LSM!$B$2:$B$370=$D15),LSM!$E$2:$E$370,"")</f>
        <v>15.2669</v>
      </c>
      <c r="H15" s="56" t="str" cm="1">
        <f t="array" ref="H15">_xlfn.XLOOKUP(1,(LSM!$A$2:$A$370=G$4)*(LSM!$T$2:$T$370=G$5)*(LSM!$B$2:$B$370=$D15),LSM!$F$2:$F$370,"")</f>
        <v>A-C</v>
      </c>
      <c r="I15" s="178" cm="1">
        <f t="array" ref="I15">_xlfn.XLOOKUP(1,(LSM!$A$2:$A$370=I$4)*(LSM!$T$2:$T$370=I$5)*(LSM!$B$2:$B$370=$D15),LSM!$L$2:$L$370,"")</f>
        <v>58.65</v>
      </c>
      <c r="J15" s="177" t="str" cm="1">
        <f t="array" ref="J15">_xlfn.XLOOKUP(1,(LSM!$A$2:$A$370=I$4)*(LSM!$T$2:$T$370=I$5)*(LSM!$B$2:$B$370=$D15),LSM!$M$2:$M$370,"")</f>
        <v>A</v>
      </c>
      <c r="K15" s="178" cm="1">
        <f t="array" ref="K15">_xlfn.XLOOKUP(1,(LSM!$A$2:$A$370=K$4)*(LSM!$T$2:$T$370=K$5)*(LSM!$B$2:$B$370=$D15),LSM!$G$2:$G$370,"")</f>
        <v>83.223799999999997</v>
      </c>
      <c r="L15" s="177" t="str" cm="1">
        <f t="array" ref="L15">_xlfn.XLOOKUP(1,(LSM!$A$2:$A$370=K$4)*(LSM!$T$2:$T$370=K$5)*(LSM!$B$2:$B$370=$D15),LSM!$H$2:$H$370,"")</f>
        <v>A</v>
      </c>
      <c r="M15" s="178" cm="1">
        <f t="array" ref="M15">_xlfn.XLOOKUP(1,(LSM!$A$2:$A$370=M$4)*(LSM!$T$2:$T$370=M$5)*(LSM!$B$2:$B$370=$D15),LSM!$I$2:$I$370,"")</f>
        <v>37.880200000000002</v>
      </c>
      <c r="N15" s="56" t="str" cm="1">
        <f t="array" ref="N15">_xlfn.XLOOKUP(1,(LSM!$A$2:$A$370=M$4)*(LSM!$T$2:$T$370=M$5)*(LSM!$B$2:$B$370=$D15),LSM!$J$2:$J$370,"")</f>
        <v>A</v>
      </c>
      <c r="O15" s="178" cm="1">
        <f t="array" ref="O15">_xlfn.XLOOKUP(1,(LSM!$A$2:$A$370=O$4)*(LSM!$T$2:$T$370=O$5)*(LSM!$B$2:$B$370=$D15),LSM!$K$2:$K$370,"")</f>
        <v>0</v>
      </c>
      <c r="P15" s="252" cm="1">
        <f t="array" ref="P15">_xlfn.XLOOKUP(1,(LSM!$A$2:$A$370=P$4)*(LSM!$T$2:$T$370=P$5)*(LSM!$B$2:$B$370=$D15),LSM!$N$2:$N$370,"")</f>
        <v>0</v>
      </c>
      <c r="Q15" s="177" cm="1">
        <f t="array" ref="Q15">_xlfn.XLOOKUP(1,(LSM!$A$2:$A$370=P$4)*(LSM!$T$2:$T$370=P$5)*(LSM!$B$2:$B$370=$D15),LSM!$O$2:$O$370,"")</f>
        <v>0</v>
      </c>
      <c r="R15" s="163" cm="1">
        <f t="array" ref="R15">_xlfn.XLOOKUP(1,(LSM!$A$2:$A$370=R$4)*(LSM!$T$2:$T$370=R$5)*(LSM!$B$2:$B$370=$D15),LSM!$P$2:$P$370,"")</f>
        <v>0</v>
      </c>
      <c r="S15" s="56" cm="1">
        <f t="array" ref="S15">_xlfn.XLOOKUP(1,(LSM!$A$2:$A$370=R$4)*(LSM!$T$2:$T$370=R$5)*(LSM!$B$2:$B$370=$D15),LSM!$Q$2:$Q$370,"")</f>
        <v>0</v>
      </c>
      <c r="T15" s="163" cm="1">
        <f t="array" ref="T15">_xlfn.XLOOKUP(1,(LSM!$A$2:$A$370=T$4)*(LSM!$T$2:$T$370=T$5)*(LSM!$B$2:$B$370=$D15),LSM!$R$2:$R$370,"")</f>
        <v>0</v>
      </c>
      <c r="U15" s="56" cm="1">
        <f t="array" ref="U15">_xlfn.XLOOKUP(1,(LSM!$A$2:$A$370=T$4)*(LSM!$T$2:$T$370=T$5)*(LSM!$B$2:$B$370=$D15),LSM!$S$2:$S$370,"")</f>
        <v>0</v>
      </c>
    </row>
    <row r="16" spans="1:21" x14ac:dyDescent="0.3">
      <c r="A16" s="101" t="str">
        <f t="shared" si="0"/>
        <v>Innvictis A0904TRIB</v>
      </c>
      <c r="B16" s="132" t="str">
        <f t="shared" si="1"/>
        <v>RR</v>
      </c>
      <c r="C16" s="132" t="str">
        <f t="shared" si="2"/>
        <v>TRE</v>
      </c>
      <c r="D16" s="273" t="s">
        <v>284</v>
      </c>
      <c r="E16" s="178" cm="1">
        <f t="array" ref="E16">_xlfn.XLOOKUP(1,(LSM!$A$2:$A$370=E$4)*(LSM!$T$2:$T$370=E$5)*(LSM!$B$2:$B$370=$D16),LSM!$C$2:$C$370,"")</f>
        <v>206.83</v>
      </c>
      <c r="F16" s="177" t="str" cm="1">
        <f t="array" ref="F16">_xlfn.XLOOKUP(1,(LSM!$A$2:$A$370=E$4)*(LSM!$T$2:$T$370=E$5)*(LSM!$B$2:$B$370=$D16),LSM!$D$2:$D$370,"")</f>
        <v>A</v>
      </c>
      <c r="G16" s="164" cm="1">
        <f t="array" ref="G16">_xlfn.XLOOKUP(1,(LSM!$A$2:$A$370=G$4)*(LSM!$T$2:$T$370=G$5)*(LSM!$B$2:$B$370=$D16),LSM!$E$2:$E$370,"")</f>
        <v>14.6</v>
      </c>
      <c r="H16" s="56" t="str" cm="1">
        <f t="array" ref="H16">_xlfn.XLOOKUP(1,(LSM!$A$2:$A$370=G$4)*(LSM!$T$2:$T$370=G$5)*(LSM!$B$2:$B$370=$D16),LSM!$F$2:$F$370,"")</f>
        <v>C</v>
      </c>
      <c r="I16" s="178" cm="1">
        <f t="array" ref="I16">_xlfn.XLOOKUP(1,(LSM!$A$2:$A$370=I$4)*(LSM!$T$2:$T$370=I$5)*(LSM!$B$2:$B$370=$D16),LSM!$L$2:$L$370,"")</f>
        <v>57.2333</v>
      </c>
      <c r="J16" s="177" t="str" cm="1">
        <f t="array" ref="J16">_xlfn.XLOOKUP(1,(LSM!$A$2:$A$370=I$4)*(LSM!$T$2:$T$370=I$5)*(LSM!$B$2:$B$370=$D16),LSM!$M$2:$M$370,"")</f>
        <v>B-D</v>
      </c>
      <c r="K16" s="178" cm="1">
        <f t="array" ref="K16">_xlfn.XLOOKUP(1,(LSM!$A$2:$A$370=K$4)*(LSM!$T$2:$T$370=K$5)*(LSM!$B$2:$B$370=$D16),LSM!$G$2:$G$370,"")</f>
        <v>79.666700000000006</v>
      </c>
      <c r="L16" s="177" t="str" cm="1">
        <f t="array" ref="L16">_xlfn.XLOOKUP(1,(LSM!$A$2:$A$370=K$4)*(LSM!$T$2:$T$370=K$5)*(LSM!$B$2:$B$370=$D16),LSM!$H$2:$H$370,"")</f>
        <v>A</v>
      </c>
      <c r="M16" s="178" cm="1">
        <f t="array" ref="M16">_xlfn.XLOOKUP(1,(LSM!$A$2:$A$370=M$4)*(LSM!$T$2:$T$370=M$5)*(LSM!$B$2:$B$370=$D16),LSM!$I$2:$I$370,"")</f>
        <v>36.333300000000001</v>
      </c>
      <c r="N16" s="56" t="str" cm="1">
        <f t="array" ref="N16">_xlfn.XLOOKUP(1,(LSM!$A$2:$A$370=M$4)*(LSM!$T$2:$T$370=M$5)*(LSM!$B$2:$B$370=$D16),LSM!$J$2:$J$370,"")</f>
        <v>A</v>
      </c>
      <c r="O16" s="178" cm="1">
        <f t="array" ref="O16">_xlfn.XLOOKUP(1,(LSM!$A$2:$A$370=O$4)*(LSM!$T$2:$T$370=O$5)*(LSM!$B$2:$B$370=$D16),LSM!$K$2:$K$370,"")</f>
        <v>0</v>
      </c>
      <c r="P16" s="252" cm="1">
        <f t="array" ref="P16">_xlfn.XLOOKUP(1,(LSM!$A$2:$A$370=P$4)*(LSM!$T$2:$T$370=P$5)*(LSM!$B$2:$B$370=$D16),LSM!$N$2:$N$370,"")</f>
        <v>0</v>
      </c>
      <c r="Q16" s="177" cm="1">
        <f t="array" ref="Q16">_xlfn.XLOOKUP(1,(LSM!$A$2:$A$370=P$4)*(LSM!$T$2:$T$370=P$5)*(LSM!$B$2:$B$370=$D16),LSM!$O$2:$O$370,"")</f>
        <v>0</v>
      </c>
      <c r="R16" s="163" cm="1">
        <f t="array" ref="R16">_xlfn.XLOOKUP(1,(LSM!$A$2:$A$370=R$4)*(LSM!$T$2:$T$370=R$5)*(LSM!$B$2:$B$370=$D16),LSM!$P$2:$P$370,"")</f>
        <v>0</v>
      </c>
      <c r="S16" s="56" cm="1">
        <f t="array" ref="S16">_xlfn.XLOOKUP(1,(LSM!$A$2:$A$370=R$4)*(LSM!$T$2:$T$370=R$5)*(LSM!$B$2:$B$370=$D16),LSM!$Q$2:$Q$370,"")</f>
        <v>0</v>
      </c>
      <c r="T16" s="163" cm="1">
        <f t="array" ref="T16">_xlfn.XLOOKUP(1,(LSM!$A$2:$A$370=T$4)*(LSM!$T$2:$T$370=T$5)*(LSM!$B$2:$B$370=$D16),LSM!$R$2:$R$370,"")</f>
        <v>0</v>
      </c>
      <c r="U16" s="56" cm="1">
        <f t="array" ref="U16">_xlfn.XLOOKUP(1,(LSM!$A$2:$A$370=T$4)*(LSM!$T$2:$T$370=T$5)*(LSM!$B$2:$B$370=$D16),LSM!$S$2:$S$370,"")</f>
        <v>0</v>
      </c>
    </row>
    <row r="17" spans="1:21" ht="12.75" customHeight="1" x14ac:dyDescent="0.3">
      <c r="A17" s="42" t="s">
        <v>127</v>
      </c>
      <c r="B17" s="42"/>
      <c r="C17" s="42"/>
      <c r="D17" s="41"/>
      <c r="E17" s="180" cm="1">
        <f t="array" ref="E17">_xlfn.XLOOKUP(1,(ANOVA!$L$2:$L$160=E$4)*(ANOVA!$Q$2:$Q$401=E$5)*(ANOVA!$M$2:$M$401=E$3),ANOVA!$A$2:$A$401,"")</f>
        <v>224.06</v>
      </c>
      <c r="F17" s="181"/>
      <c r="G17" s="77" cm="1">
        <f t="array" ref="G17">_xlfn.XLOOKUP(1,(ANOVA!$L$2:$L$160=G$4)*(ANOVA!$Q$2:$Q$401=G$5)*(ANOVA!$M$2:$M$401=G$3),ANOVA!$A$2:$A$401,"")</f>
        <v>15.2576</v>
      </c>
      <c r="H17" s="62"/>
      <c r="I17" s="180" cm="1">
        <f t="array" ref="I17">_xlfn.XLOOKUP(1,(ANOVA!$L$2:$L$160=I$4)*(ANOVA!$Q$2:$Q$401=I$5)*(ANOVA!$M$2:$M$401=I$3),ANOVA!$A$2:$A$401,"")</f>
        <v>57.440899999999999</v>
      </c>
      <c r="J17" s="181"/>
      <c r="K17" s="180" cm="1">
        <f t="array" ref="K17">_xlfn.XLOOKUP(1,(ANOVA!$L$2:$L$160=K$4)*(ANOVA!$Q$2:$Q$401=K$5)*(ANOVA!$M$2:$M$401=K$3),ANOVA!$A$2:$A$401,"")</f>
        <v>86.868799999999993</v>
      </c>
      <c r="L17" s="181"/>
      <c r="M17" s="72" cm="1">
        <f t="array" ref="M17">_xlfn.XLOOKUP(1,(ANOVA!$L$2:$L$160=M$4)*(ANOVA!$Q$2:$Q$401=M$5)*(ANOVA!$M$2:$M$401=M$3),ANOVA!$A$2:$A$401,"")</f>
        <v>39.231499999999997</v>
      </c>
      <c r="N17" s="62"/>
      <c r="O17" s="278" cm="1">
        <f t="array" ref="O17">_xlfn.XLOOKUP(1,(ANOVA!$L$2:$L$160=O$4)*(ANOVA!$Q$2:$Q$401=O$5)*(ANOVA!$M$2:$M$401=O$3),ANOVA!$A$2:$A$401,"")</f>
        <v>0</v>
      </c>
      <c r="P17" s="77" t="str" cm="1">
        <f t="array" ref="P17">_xlfn.XLOOKUP(1,(ANOVA!$L$2:$L$160=P$4)*(ANOVA!$Q$2:$Q$401=P$5)*(ANOVA!$M$2:$M$401=P$3),ANOVA!$A$2:$A$401,"")</f>
        <v/>
      </c>
      <c r="Q17" s="181"/>
      <c r="R17" s="77" t="str" cm="1">
        <f t="array" ref="R17">_xlfn.XLOOKUP(1,(ANOVA!$L$2:$L$160=R$4)*(ANOVA!$Q$2:$Q$401=R$5)*(ANOVA!$M$2:$M$401=R$3),ANOVA!$A$2:$A$401,"")</f>
        <v/>
      </c>
      <c r="S17" s="62"/>
      <c r="T17" s="194" t="str" cm="1">
        <f t="array" ref="T17">_xlfn.XLOOKUP(1,(ANOVA!$L$2:$L$160=T$4)*(ANOVA!$Q$2:$Q$401=T$5)*(ANOVA!$M$2:$M$401=T$3),ANOVA!$A$2:$A$401,"")</f>
        <v/>
      </c>
      <c r="U17" s="62"/>
    </row>
    <row r="18" spans="1:21" ht="12.75" customHeight="1" x14ac:dyDescent="0.3">
      <c r="A18" s="33" t="s">
        <v>128</v>
      </c>
      <c r="B18" s="33"/>
      <c r="C18" s="33"/>
      <c r="D18" s="35"/>
      <c r="E18" s="182" cm="1">
        <f t="array" ref="E18">_xlfn.XLOOKUP(1,(ANOVA!$L$2:$L$160=E$4)*(ANOVA!$Q$2:$Q$401=E$5)*(ANOVA!$M$2:$M$401=E$3),ANOVA!$B$2:$B$401,"")</f>
        <v>13.8277</v>
      </c>
      <c r="F18" s="183"/>
      <c r="G18" s="170" cm="1">
        <f t="array" ref="G18">_xlfn.XLOOKUP(1,(ANOVA!$L$2:$L$160=G$4)*(ANOVA!$Q$2:$Q$401=G$5)*(ANOVA!$M$2:$M$401=G$3),ANOVA!$B$2:$B$401,"")</f>
        <v>0.47420000000000001</v>
      </c>
      <c r="H18" s="169"/>
      <c r="I18" s="182" cm="1">
        <f t="array" ref="I18">_xlfn.XLOOKUP(1,(ANOVA!$L$2:$L$160=I$4)*(ANOVA!$Q$2:$Q$401=I$5)*(ANOVA!$M$2:$M$401=I$3),ANOVA!$B$2:$B$401,"")</f>
        <v>0.39100000000000001</v>
      </c>
      <c r="J18" s="183"/>
      <c r="K18" s="182" cm="1">
        <f t="array" ref="K18">_xlfn.XLOOKUP(1,(ANOVA!$L$2:$L$160=K$4)*(ANOVA!$Q$2:$Q$401=K$5)*(ANOVA!$M$2:$M$401=K$3),ANOVA!$B$2:$B$401,"")</f>
        <v>4.8277999999999999</v>
      </c>
      <c r="L18" s="183"/>
      <c r="M18" s="168" cm="1">
        <f t="array" ref="M18">_xlfn.XLOOKUP(1,(ANOVA!$L$2:$L$160=M$4)*(ANOVA!$Q$2:$Q$401=M$5)*(ANOVA!$M$2:$M$401=M$3),ANOVA!$B$2:$B$401,"")</f>
        <v>3.9996999999999998</v>
      </c>
      <c r="N18" s="169"/>
      <c r="O18" s="279" cm="1">
        <f t="array" ref="O18">_xlfn.XLOOKUP(1,(ANOVA!$L$2:$L$160=O$4)*(ANOVA!$Q$2:$Q$401=O$5)*(ANOVA!$M$2:$M$401=O$3),ANOVA!$B$2:$B$401,"")</f>
        <v>0</v>
      </c>
      <c r="P18" s="170" t="str" cm="1">
        <f t="array" ref="P18">_xlfn.XLOOKUP(1,(ANOVA!$L$2:$L$160=P$4)*(ANOVA!$Q$2:$Q$401=P$5)*(ANOVA!$M$2:$M$401=P$3),ANOVA!$B$2:$B$401,"")</f>
        <v/>
      </c>
      <c r="Q18" s="183"/>
      <c r="R18" s="170" t="str" cm="1">
        <f t="array" ref="R18">_xlfn.XLOOKUP(1,(ANOVA!$L$2:$L$160=R$4)*(ANOVA!$Q$2:$Q$401=R$5)*(ANOVA!$M$2:$M$401=R$3),ANOVA!$B$2:$B$401,"")</f>
        <v/>
      </c>
      <c r="S18" s="169"/>
      <c r="T18" s="195" t="str" cm="1">
        <f t="array" ref="T18">_xlfn.XLOOKUP(1,(ANOVA!$L$2:$L$160=T$4)*(ANOVA!$Q$2:$Q$401=T$5)*(ANOVA!$M$2:$M$401=T$3),ANOVA!$B$2:$B$401,"")</f>
        <v/>
      </c>
      <c r="U18" s="169"/>
    </row>
    <row r="19" spans="1:21" ht="12.75" customHeight="1" x14ac:dyDescent="0.45">
      <c r="A19" s="34" t="s">
        <v>129</v>
      </c>
      <c r="B19" s="134"/>
      <c r="C19" s="134"/>
      <c r="D19" s="22"/>
      <c r="E19" s="184" t="str" cm="1">
        <f t="array" ref="E19">_xlfn.XLOOKUP(1,(ANOVA!$L$2:$L$160=E$4)*(ANOVA!$Q$2:$Q$401=E$5)*(ANOVA!$M$2:$M$401=E$3),ANOVA!$C$2:$C$401,"")</f>
        <v>N.S.</v>
      </c>
      <c r="F19" s="185"/>
      <c r="G19" s="173" cm="1">
        <f t="array" ref="G19">_xlfn.XLOOKUP(1,(ANOVA!$L$2:$L$160=G$4)*(ANOVA!$Q$2:$Q$401=G$5)*(ANOVA!$M$2:$M$401=G$3),ANOVA!$C$2:$C$401,"")</f>
        <v>1.36</v>
      </c>
      <c r="H19" s="172"/>
      <c r="I19" s="184" cm="1">
        <f t="array" ref="I19">_xlfn.XLOOKUP(1,(ANOVA!$L$2:$L$160=I$4)*(ANOVA!$Q$2:$Q$401=I$5)*(ANOVA!$M$2:$M$401=I$3),ANOVA!$C$2:$C$401,"")</f>
        <v>1.1299999999999999</v>
      </c>
      <c r="J19" s="185"/>
      <c r="K19" s="184" t="str" cm="1">
        <f t="array" ref="K19">_xlfn.XLOOKUP(1,(ANOVA!$L$2:$L$160=K$4)*(ANOVA!$Q$2:$Q$401=K$5)*(ANOVA!$M$2:$M$401=K$3),ANOVA!$C$2:$C$401,"")</f>
        <v>N.S.</v>
      </c>
      <c r="L19" s="185"/>
      <c r="M19" s="171" t="str" cm="1">
        <f t="array" ref="M19">_xlfn.XLOOKUP(1,(ANOVA!$L$2:$L$160=M$4)*(ANOVA!$Q$2:$Q$401=M$5)*(ANOVA!$M$2:$M$401=M$3),ANOVA!$C$2:$C$401,"")</f>
        <v>N.S.</v>
      </c>
      <c r="N19" s="172"/>
      <c r="O19" s="280" cm="1">
        <f t="array" ref="O19">_xlfn.XLOOKUP(1,(ANOVA!$L$2:$L$160=O$4)*(ANOVA!$Q$2:$Q$401=O$5)*(ANOVA!$M$2:$M$401=O$3),ANOVA!$C$2:$C$401,"")</f>
        <v>0</v>
      </c>
      <c r="P19" s="173" t="str" cm="1">
        <f t="array" ref="P19">_xlfn.XLOOKUP(1,(ANOVA!$L$2:$L$160=P$4)*(ANOVA!$Q$2:$Q$401=P$5)*(ANOVA!$M$2:$M$401=P$3),ANOVA!$C$2:$C$401,"")</f>
        <v/>
      </c>
      <c r="Q19" s="185"/>
      <c r="R19" s="173" t="str" cm="1">
        <f t="array" ref="R19">_xlfn.XLOOKUP(1,(ANOVA!$L$2:$L$160=R$4)*(ANOVA!$Q$2:$Q$401=R$5)*(ANOVA!$M$2:$M$401=R$3),ANOVA!$C$2:$C$401,"")</f>
        <v/>
      </c>
      <c r="S19" s="172"/>
      <c r="T19" s="196" t="str" cm="1">
        <f t="array" ref="T19">_xlfn.XLOOKUP(1,(ANOVA!$L$2:$L$160=T$4)*(ANOVA!$Q$2:$Q$401=T$5)*(ANOVA!$M$2:$M$401=T$3),ANOVA!$C$2:$C$401,"")</f>
        <v/>
      </c>
      <c r="U19" s="172"/>
    </row>
    <row r="20" spans="1:21" ht="12.75" customHeight="1" thickBot="1" x14ac:dyDescent="0.35">
      <c r="A20" s="245" t="s">
        <v>130</v>
      </c>
      <c r="B20" s="246"/>
      <c r="C20" s="246"/>
      <c r="D20" s="247"/>
      <c r="E20" s="242" cm="1">
        <f t="array" ref="E20">_xlfn.XLOOKUP(1,(ANOVA!$L$2:$L$160=E$4)*(ANOVA!$Q$2:$Q$401=E$5)*(ANOVA!$M$2:$M$401=E$3),ANOVA!$D$2:$D$401,"")</f>
        <v>8.2470818147999996</v>
      </c>
      <c r="F20" s="248"/>
      <c r="G20" s="249" cm="1">
        <f t="array" ref="G20">_xlfn.XLOOKUP(1,(ANOVA!$L$2:$L$160=G$4)*(ANOVA!$Q$2:$Q$401=G$5)*(ANOVA!$M$2:$M$401=G$3),ANOVA!$D$2:$D$401,"")</f>
        <v>5.2167249766000001</v>
      </c>
      <c r="H20" s="243"/>
      <c r="I20" s="242" cm="1">
        <f t="array" ref="I20">_xlfn.XLOOKUP(1,(ANOVA!$L$2:$L$160=I$4)*(ANOVA!$Q$2:$Q$401=I$5)*(ANOVA!$M$2:$M$401=I$3),ANOVA!$D$2:$D$401,"")</f>
        <v>1.1555241764999999</v>
      </c>
      <c r="J20" s="248"/>
      <c r="K20" s="242" cm="1">
        <f t="array" ref="K20">_xlfn.XLOOKUP(1,(ANOVA!$L$2:$L$160=K$4)*(ANOVA!$Q$2:$Q$401=K$5)*(ANOVA!$M$2:$M$401=K$3),ANOVA!$D$2:$D$401,"")</f>
        <v>7.9490070554000001</v>
      </c>
      <c r="L20" s="248"/>
      <c r="M20" s="249" cm="1">
        <f t="array" ref="M20">_xlfn.XLOOKUP(1,(ANOVA!$L$2:$L$160=M$4)*(ANOVA!$Q$2:$Q$401=M$5)*(ANOVA!$M$2:$M$401=M$3),ANOVA!$D$2:$D$401,"")</f>
        <v>12.887371432</v>
      </c>
      <c r="N20" s="243"/>
      <c r="O20" s="281" cm="1">
        <f t="array" ref="O20">_xlfn.XLOOKUP(1,(ANOVA!$L$2:$L$160=O$4)*(ANOVA!$Q$2:$Q$401=O$5)*(ANOVA!$M$2:$M$401=O$3),ANOVA!$D$2:$D$401,"")</f>
        <v>0</v>
      </c>
      <c r="P20" s="173" t="str" cm="1">
        <f t="array" ref="P20">_xlfn.XLOOKUP(1,(ANOVA!$L$2:$L$160=P$4)*(ANOVA!$Q$2:$Q$401=P$5)*(ANOVA!$M$2:$M$401=P$3),ANOVA!$D$2:$D$401,"")</f>
        <v/>
      </c>
      <c r="Q20" s="185"/>
      <c r="R20" s="173" t="str" cm="1">
        <f t="array" ref="R20">_xlfn.XLOOKUP(1,(ANOVA!$L$2:$L$160=R$4)*(ANOVA!$Q$2:$Q$401=R$5)*(ANOVA!$M$2:$M$401=R$3),ANOVA!$D$2:$D$401,"")</f>
        <v/>
      </c>
      <c r="S20" s="172"/>
      <c r="T20" s="196" t="str" cm="1">
        <f t="array" ref="T20">_xlfn.XLOOKUP(1,(ANOVA!$L$2:$L$160=T$4)*(ANOVA!$Q$2:$Q$401=T$5)*(ANOVA!$M$2:$M$401=T$3),ANOVA!$D$2:$D$401,"")</f>
        <v/>
      </c>
      <c r="U20" s="172"/>
    </row>
    <row r="21" spans="1:21" s="1" customFormat="1" ht="13.5" customHeight="1" x14ac:dyDescent="0.3">
      <c r="A21" s="6"/>
      <c r="B21" s="7"/>
      <c r="C21" s="7"/>
      <c r="D21" s="6"/>
      <c r="E21" s="68"/>
      <c r="F21" s="58"/>
      <c r="G21" s="73"/>
      <c r="H21" s="63"/>
      <c r="I21" s="74"/>
      <c r="J21" s="40"/>
      <c r="K21" s="74"/>
      <c r="L21" s="40"/>
      <c r="M21" s="78"/>
      <c r="N21" s="66"/>
      <c r="O21" s="10"/>
      <c r="P21" s="74"/>
      <c r="Q21" s="40"/>
      <c r="R21" s="74"/>
      <c r="S21" s="40"/>
      <c r="T21" s="74"/>
      <c r="U21" s="40"/>
    </row>
    <row r="22" spans="1:21" s="1" customFormat="1" x14ac:dyDescent="0.3">
      <c r="A22" s="9"/>
      <c r="B22" s="7"/>
      <c r="C22" s="7"/>
      <c r="D22" s="6"/>
      <c r="E22" s="38"/>
      <c r="F22" s="39"/>
      <c r="G22" s="74"/>
      <c r="H22" s="40"/>
      <c r="I22" s="74"/>
      <c r="J22" s="40"/>
      <c r="K22" s="78"/>
      <c r="L22" s="66"/>
      <c r="M22" s="74"/>
      <c r="N22" s="40"/>
      <c r="O22" s="3"/>
      <c r="P22" s="74"/>
      <c r="Q22" s="40"/>
      <c r="R22" s="74"/>
      <c r="S22" s="40"/>
      <c r="T22" s="74"/>
      <c r="U22" s="40"/>
    </row>
    <row r="23" spans="1:21" s="1" customFormat="1" x14ac:dyDescent="0.3">
      <c r="A23" s="9"/>
      <c r="B23" s="7"/>
      <c r="C23" s="7"/>
      <c r="D23" s="6"/>
      <c r="E23" s="38"/>
      <c r="F23" s="39"/>
      <c r="G23" s="74"/>
      <c r="H23" s="40"/>
      <c r="I23" s="74"/>
      <c r="J23" s="40"/>
      <c r="K23" s="79"/>
      <c r="L23" s="7"/>
      <c r="M23" s="74"/>
      <c r="N23" s="40"/>
      <c r="O23" s="3"/>
      <c r="P23" s="74"/>
      <c r="Q23" s="40"/>
      <c r="R23" s="74"/>
      <c r="S23" s="40"/>
      <c r="T23" s="74"/>
      <c r="U23" s="40"/>
    </row>
    <row r="24" spans="1:21" s="1" customFormat="1" x14ac:dyDescent="0.3">
      <c r="A24" s="9"/>
      <c r="B24" s="7"/>
      <c r="C24" s="7"/>
      <c r="D24" s="6"/>
      <c r="E24" s="38"/>
      <c r="F24" s="39"/>
      <c r="G24" s="74"/>
      <c r="H24" s="40"/>
      <c r="I24" s="74"/>
      <c r="J24" s="40"/>
      <c r="K24" s="74"/>
      <c r="L24" s="40"/>
      <c r="M24" s="74"/>
      <c r="N24" s="40"/>
      <c r="O24" s="3"/>
      <c r="P24" s="74"/>
      <c r="Q24" s="40"/>
      <c r="R24" s="74"/>
      <c r="S24" s="40"/>
      <c r="T24" s="74"/>
      <c r="U24" s="40"/>
    </row>
    <row r="25" spans="1:21" s="1" customFormat="1" x14ac:dyDescent="0.3">
      <c r="A25" s="9"/>
      <c r="B25" s="7"/>
      <c r="C25" s="7"/>
      <c r="D25" s="6"/>
      <c r="E25" s="38"/>
      <c r="F25" s="39"/>
      <c r="G25" s="74"/>
      <c r="H25" s="40"/>
      <c r="I25" s="74"/>
      <c r="J25" s="40"/>
      <c r="K25" s="74"/>
      <c r="L25" s="40"/>
      <c r="M25" s="74"/>
      <c r="N25" s="40"/>
      <c r="O25" s="3"/>
      <c r="P25" s="74"/>
      <c r="Q25" s="40"/>
      <c r="R25" s="74"/>
      <c r="S25" s="40"/>
      <c r="T25" s="74"/>
      <c r="U25" s="40"/>
    </row>
    <row r="26" spans="1:21" s="1" customFormat="1" x14ac:dyDescent="0.3">
      <c r="A26" s="9"/>
      <c r="B26" s="7"/>
      <c r="C26" s="7"/>
      <c r="D26" s="6"/>
      <c r="E26" s="38"/>
      <c r="F26" s="39"/>
      <c r="G26" s="74"/>
      <c r="H26" s="40"/>
      <c r="I26" s="74"/>
      <c r="J26" s="40"/>
      <c r="K26" s="74"/>
      <c r="L26" s="40"/>
      <c r="M26" s="74"/>
      <c r="N26" s="40"/>
      <c r="O26" s="3"/>
      <c r="P26" s="74"/>
      <c r="Q26" s="40"/>
      <c r="R26" s="74"/>
      <c r="S26" s="40"/>
      <c r="T26" s="74"/>
      <c r="U26" s="40"/>
    </row>
    <row r="27" spans="1:21" s="1" customFormat="1" x14ac:dyDescent="0.3">
      <c r="A27" s="9"/>
      <c r="B27" s="7"/>
      <c r="C27" s="7"/>
      <c r="D27" s="6"/>
      <c r="E27" s="38"/>
      <c r="F27" s="39"/>
      <c r="G27" s="74"/>
      <c r="H27" s="40"/>
      <c r="I27" s="74"/>
      <c r="J27" s="40"/>
      <c r="K27" s="74"/>
      <c r="L27" s="40"/>
      <c r="M27" s="74"/>
      <c r="N27" s="40"/>
      <c r="O27" s="3"/>
      <c r="P27" s="74"/>
      <c r="Q27" s="40"/>
      <c r="R27" s="74"/>
      <c r="S27" s="40"/>
      <c r="T27" s="74"/>
      <c r="U27" s="40"/>
    </row>
    <row r="28" spans="1:21" s="1" customFormat="1" x14ac:dyDescent="0.3">
      <c r="A28" s="9"/>
      <c r="B28" s="7"/>
      <c r="C28" s="7"/>
      <c r="D28" s="6"/>
      <c r="E28" s="38"/>
      <c r="F28" s="39"/>
      <c r="G28" s="74"/>
      <c r="H28" s="40"/>
      <c r="I28" s="74"/>
      <c r="J28" s="40"/>
      <c r="K28" s="74"/>
      <c r="L28" s="40"/>
      <c r="M28" s="74"/>
      <c r="N28" s="40"/>
      <c r="O28" s="3"/>
      <c r="P28" s="74"/>
      <c r="Q28" s="40"/>
      <c r="R28" s="74"/>
      <c r="S28" s="40"/>
      <c r="T28" s="74"/>
      <c r="U28" s="40"/>
    </row>
    <row r="29" spans="1:21" s="1" customFormat="1" x14ac:dyDescent="0.3">
      <c r="A29" s="8"/>
      <c r="B29" s="7"/>
      <c r="C29" s="7"/>
      <c r="D29" s="6"/>
      <c r="E29" s="69"/>
      <c r="F29" s="59"/>
      <c r="G29" s="75"/>
      <c r="H29" s="64"/>
      <c r="I29" s="74"/>
      <c r="J29" s="40"/>
      <c r="K29" s="75"/>
      <c r="L29" s="64"/>
      <c r="M29" s="75"/>
      <c r="N29" s="64"/>
      <c r="O29" s="3"/>
      <c r="P29" s="74"/>
      <c r="Q29" s="40"/>
      <c r="R29" s="74"/>
      <c r="S29" s="40"/>
      <c r="T29" s="74"/>
      <c r="U29" s="40"/>
    </row>
    <row r="30" spans="1:21" x14ac:dyDescent="0.3">
      <c r="A30" s="9"/>
      <c r="B30" s="7"/>
      <c r="C30" s="7"/>
      <c r="D30" s="6"/>
      <c r="E30" s="38"/>
      <c r="F30" s="39"/>
      <c r="M30" s="74"/>
      <c r="N30" s="40"/>
      <c r="O30" s="3"/>
    </row>
    <row r="31" spans="1:21" ht="14.15" x14ac:dyDescent="0.3">
      <c r="A31" s="4"/>
      <c r="B31" s="7"/>
      <c r="C31" s="7"/>
      <c r="D31" s="6"/>
      <c r="E31" s="70"/>
      <c r="F31" s="60"/>
      <c r="G31" s="76"/>
      <c r="H31" s="65"/>
      <c r="K31" s="76"/>
      <c r="L31" s="65"/>
    </row>
    <row r="32" spans="1:21" x14ac:dyDescent="0.3">
      <c r="B32" s="46"/>
      <c r="C32" s="46"/>
      <c r="D32" s="13"/>
    </row>
    <row r="36" spans="16:16" x14ac:dyDescent="0.3">
      <c r="P36" s="165" t="s">
        <v>19</v>
      </c>
    </row>
  </sheetData>
  <sortState xmlns:xlrd2="http://schemas.microsoft.com/office/spreadsheetml/2017/richdata2" ref="A6:U16">
    <sortCondition descending="1" ref="E6:E16"/>
  </sortState>
  <mergeCells count="9">
    <mergeCell ref="A1:U1"/>
    <mergeCell ref="E2:F2"/>
    <mergeCell ref="G2:H2"/>
    <mergeCell ref="I2:J2"/>
    <mergeCell ref="K2:L2"/>
    <mergeCell ref="M2:N2"/>
    <mergeCell ref="P2:Q2"/>
    <mergeCell ref="R2:S2"/>
    <mergeCell ref="T2:U2"/>
  </mergeCells>
  <conditionalFormatting sqref="A6:D16">
    <cfRule type="expression" dxfId="95" priority="11">
      <formula>MOD(ROW(),2)=0</formula>
    </cfRule>
  </conditionalFormatting>
  <conditionalFormatting sqref="E6:E16">
    <cfRule type="aboveAverage" dxfId="94" priority="2357" stopIfTrue="1"/>
    <cfRule type="top10" dxfId="93" priority="46" stopIfTrue="1" percent="1" rank="25"/>
  </conditionalFormatting>
  <conditionalFormatting sqref="E6:U16">
    <cfRule type="expression" dxfId="92" priority="2358">
      <formula>MOD(ROW(),2)=0</formula>
    </cfRule>
  </conditionalFormatting>
  <conditionalFormatting sqref="F6:F16">
    <cfRule type="containsText" dxfId="91" priority="43" stopIfTrue="1" operator="containsText" text="A">
      <formula>NOT(ISERROR(SEARCH("A",F6)))</formula>
    </cfRule>
    <cfRule type="containsText" priority="42" stopIfTrue="1" operator="containsText" text="AA">
      <formula>NOT(ISERROR(SEARCH("AA",F6)))</formula>
    </cfRule>
  </conditionalFormatting>
  <conditionalFormatting sqref="G6:G16">
    <cfRule type="aboveAverage" dxfId="90" priority="2" stopIfTrue="1"/>
    <cfRule type="top10" dxfId="89" priority="2359" stopIfTrue="1" percent="1" rank="25"/>
    <cfRule type="top10" dxfId="88" priority="1" stopIfTrue="1" percent="1" rank="25"/>
    <cfRule type="aboveAverage" dxfId="87" priority="2360" stopIfTrue="1"/>
  </conditionalFormatting>
  <conditionalFormatting sqref="H6:H16">
    <cfRule type="containsText" dxfId="86" priority="41" stopIfTrue="1" operator="containsText" text="A">
      <formula>NOT(ISERROR(SEARCH("A",H6)))</formula>
    </cfRule>
    <cfRule type="containsText" priority="40" stopIfTrue="1" operator="containsText" text="AA">
      <formula>NOT(ISERROR(SEARCH("AA",H6)))</formula>
    </cfRule>
  </conditionalFormatting>
  <conditionalFormatting sqref="I6:I16">
    <cfRule type="top10" dxfId="85" priority="3" stopIfTrue="1" percent="1" rank="25"/>
    <cfRule type="aboveAverage" dxfId="84" priority="4" stopIfTrue="1"/>
    <cfRule type="aboveAverage" dxfId="83" priority="2362" stopIfTrue="1"/>
    <cfRule type="top10" dxfId="82" priority="2361" stopIfTrue="1" percent="1" rank="25"/>
  </conditionalFormatting>
  <conditionalFormatting sqref="J6:J16">
    <cfRule type="containsText" priority="14" stopIfTrue="1" operator="containsText" text="AA">
      <formula>NOT(ISERROR(SEARCH("AA",J6)))</formula>
    </cfRule>
    <cfRule type="containsText" dxfId="81" priority="15" stopIfTrue="1" operator="containsText" text="A">
      <formula>NOT(ISERROR(SEARCH("A",J6)))</formula>
    </cfRule>
  </conditionalFormatting>
  <conditionalFormatting sqref="K6:K16">
    <cfRule type="top10" dxfId="80" priority="5" stopIfTrue="1" percent="1" rank="25"/>
    <cfRule type="aboveAverage" dxfId="79" priority="6" stopIfTrue="1"/>
    <cfRule type="aboveAverage" dxfId="78" priority="2364" stopIfTrue="1"/>
    <cfRule type="top10" dxfId="77" priority="2363" stopIfTrue="1" percent="1" rank="25"/>
  </conditionalFormatting>
  <conditionalFormatting sqref="L6:L16">
    <cfRule type="containsText" dxfId="76" priority="39" stopIfTrue="1" operator="containsText" text="A">
      <formula>NOT(ISERROR(SEARCH("A",L6)))</formula>
    </cfRule>
    <cfRule type="containsText" priority="38" stopIfTrue="1" operator="containsText" text="AA">
      <formula>NOT(ISERROR(SEARCH("AA",L6)))</formula>
    </cfRule>
  </conditionalFormatting>
  <conditionalFormatting sqref="M6:M16">
    <cfRule type="top10" dxfId="75" priority="7" stopIfTrue="1" percent="1" rank="25"/>
    <cfRule type="aboveAverage" dxfId="74" priority="8" stopIfTrue="1"/>
    <cfRule type="aboveAverage" dxfId="73" priority="2366" stopIfTrue="1"/>
    <cfRule type="top10" dxfId="72" priority="2365" stopIfTrue="1" percent="1" rank="25"/>
  </conditionalFormatting>
  <conditionalFormatting sqref="N6:N16">
    <cfRule type="containsText" dxfId="71" priority="37" stopIfTrue="1" operator="containsText" text="A">
      <formula>NOT(ISERROR(SEARCH("A",N6)))</formula>
    </cfRule>
    <cfRule type="containsText" priority="36" stopIfTrue="1" operator="containsText" text="AA">
      <formula>NOT(ISERROR(SEARCH("AA",N6)))</formula>
    </cfRule>
  </conditionalFormatting>
  <conditionalFormatting sqref="O6:O16">
    <cfRule type="aboveAverage" dxfId="70" priority="10" stopIfTrue="1"/>
    <cfRule type="top10" dxfId="69" priority="9" stopIfTrue="1" percent="1" rank="25"/>
    <cfRule type="top10" dxfId="68" priority="2367" stopIfTrue="1" percent="1" rank="25"/>
    <cfRule type="aboveAverage" dxfId="67" priority="2368" stopIfTrue="1"/>
  </conditionalFormatting>
  <conditionalFormatting sqref="P6:P16">
    <cfRule type="top10" dxfId="66" priority="2369" stopIfTrue="1" percent="1" rank="25"/>
    <cfRule type="aboveAverage" dxfId="65" priority="2370" stopIfTrue="1"/>
  </conditionalFormatting>
  <conditionalFormatting sqref="Q6:Q16">
    <cfRule type="containsText" priority="34" stopIfTrue="1" operator="containsText" text="AA">
      <formula>NOT(ISERROR(SEARCH("AA",Q6)))</formula>
    </cfRule>
    <cfRule type="containsText" dxfId="64" priority="35" stopIfTrue="1" operator="containsText" text="A">
      <formula>NOT(ISERROR(SEARCH("A",Q6)))</formula>
    </cfRule>
  </conditionalFormatting>
  <conditionalFormatting sqref="R6:R16">
    <cfRule type="top10" dxfId="63" priority="2371" stopIfTrue="1" percent="1" rank="25"/>
    <cfRule type="aboveAverage" dxfId="62" priority="2372" stopIfTrue="1"/>
  </conditionalFormatting>
  <conditionalFormatting sqref="S6:S16">
    <cfRule type="containsText" dxfId="61" priority="33" stopIfTrue="1" operator="containsText" text="A">
      <formula>NOT(ISERROR(SEARCH("A",S6)))</formula>
    </cfRule>
    <cfRule type="containsText" priority="32" stopIfTrue="1" operator="containsText" text="AA">
      <formula>NOT(ISERROR(SEARCH("AA",S6)))</formula>
    </cfRule>
  </conditionalFormatting>
  <conditionalFormatting sqref="T6:T16">
    <cfRule type="top10" dxfId="60" priority="2373" stopIfTrue="1" percent="1" rank="25"/>
    <cfRule type="aboveAverage" dxfId="59" priority="2374" stopIfTrue="1"/>
  </conditionalFormatting>
  <conditionalFormatting sqref="U6:U16">
    <cfRule type="containsText" dxfId="58" priority="31" stopIfTrue="1" operator="containsText" text="A">
      <formula>NOT(ISERROR(SEARCH("A",U6)))</formula>
    </cfRule>
    <cfRule type="containsText" priority="30" stopIfTrue="1" operator="containsText" text="AA">
      <formula>NOT(ISERROR(SEARCH("AA",U6)))</formula>
    </cfRule>
  </conditionalFormatting>
  <pageMargins left="0.5" right="0.5" top="0.5" bottom="0.5" header="0.3" footer="0.3"/>
  <pageSetup paperSize="5"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0C30B-5EA1-4E5D-90ED-4D0B0333C3DF}">
  <sheetPr>
    <tabColor theme="6" tint="0.59999389629810485"/>
    <pageSetUpPr fitToPage="1"/>
  </sheetPr>
  <dimension ref="A1:U35"/>
  <sheetViews>
    <sheetView zoomScaleNormal="100" workbookViewId="0">
      <selection activeCell="E15" sqref="E15"/>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371</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254" t="s">
        <v>61</v>
      </c>
      <c r="P2" s="297" t="s">
        <v>46</v>
      </c>
      <c r="Q2" s="296"/>
      <c r="R2" s="297" t="s">
        <v>47</v>
      </c>
      <c r="S2" s="297"/>
      <c r="T2" s="295" t="s">
        <v>48</v>
      </c>
      <c r="U2" s="296"/>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31" t="s">
        <v>227</v>
      </c>
      <c r="Q3" s="230"/>
      <c r="R3" s="231" t="s">
        <v>228</v>
      </c>
      <c r="S3" s="231"/>
      <c r="T3" s="229" t="s">
        <v>229</v>
      </c>
      <c r="U3" s="230"/>
    </row>
    <row r="4" spans="1:21" ht="12.55" hidden="1" customHeight="1" x14ac:dyDescent="0.3">
      <c r="A4" s="223"/>
      <c r="B4" s="224"/>
      <c r="C4" s="34"/>
      <c r="D4" s="225"/>
      <c r="E4" s="226" t="s">
        <v>196</v>
      </c>
      <c r="F4" s="227"/>
      <c r="G4" s="226" t="s">
        <v>196</v>
      </c>
      <c r="H4" s="228"/>
      <c r="I4" s="226" t="s">
        <v>196</v>
      </c>
      <c r="J4" s="227"/>
      <c r="K4" s="226" t="s">
        <v>196</v>
      </c>
      <c r="L4" s="227"/>
      <c r="M4" s="226" t="s">
        <v>196</v>
      </c>
      <c r="N4" s="228"/>
      <c r="O4" s="226" t="s">
        <v>196</v>
      </c>
      <c r="P4" s="228" t="s">
        <v>100</v>
      </c>
      <c r="Q4" s="230"/>
      <c r="R4" s="226" t="s">
        <v>100</v>
      </c>
      <c r="S4" s="231"/>
      <c r="T4" s="226" t="s">
        <v>100</v>
      </c>
      <c r="U4" s="231"/>
    </row>
    <row r="5" spans="1:21" ht="12.55" hidden="1" customHeight="1" x14ac:dyDescent="0.3">
      <c r="A5" s="223"/>
      <c r="B5" s="224"/>
      <c r="C5" s="34"/>
      <c r="D5" s="225"/>
      <c r="E5" s="226" t="s">
        <v>233</v>
      </c>
      <c r="F5" s="227"/>
      <c r="G5" s="226" t="s">
        <v>233</v>
      </c>
      <c r="H5" s="227"/>
      <c r="I5" s="226" t="s">
        <v>233</v>
      </c>
      <c r="J5" s="228"/>
      <c r="K5" s="226" t="s">
        <v>233</v>
      </c>
      <c r="L5" s="227"/>
      <c r="M5" s="226" t="s">
        <v>233</v>
      </c>
      <c r="N5" s="228"/>
      <c r="O5" s="226" t="s">
        <v>233</v>
      </c>
      <c r="P5" s="228" t="s">
        <v>233</v>
      </c>
      <c r="Q5" s="230"/>
      <c r="R5" s="226" t="s">
        <v>233</v>
      </c>
      <c r="S5" s="231"/>
      <c r="T5" s="226" t="s">
        <v>233</v>
      </c>
      <c r="U5" s="230"/>
    </row>
    <row r="6" spans="1:21" ht="12.55" customHeight="1" x14ac:dyDescent="0.3">
      <c r="A6" s="50" t="str">
        <f t="shared" ref="A6:A14" si="0">VLOOKUP(D6,VL_2020,2,FALSE)</f>
        <v>Innvictis A1414T</v>
      </c>
      <c r="B6" s="130" t="str">
        <f t="shared" ref="B6:B14" si="1">VLOOKUP(D6,VL_2020,3,FALSE)</f>
        <v>RR</v>
      </c>
      <c r="C6" s="130" t="str">
        <f t="shared" ref="C6:C14" si="2">VLOOKUP(D6,VL_2020,4,FALSE)</f>
        <v>TRE</v>
      </c>
      <c r="D6" s="273" t="s">
        <v>199</v>
      </c>
      <c r="E6" s="174" cm="1">
        <f t="array" ref="E6">_xlfn.XLOOKUP(1,(LSM!$A$2:$A$370=E$4)*(LSM!$T$2:$T$370=E$5)*(LSM!$B$2:$B$370=$D6),LSM!$C$2:$C$370,"")</f>
        <v>253.34</v>
      </c>
      <c r="F6" s="175" t="str" cm="1">
        <f t="array" ref="F6">_xlfn.XLOOKUP(1,(LSM!$A$2:$A$370=E$4)*(LSM!$T$2:$T$370=E$5)*(LSM!$B$2:$B$370=$D6),LSM!$D$2:$D$370,"")</f>
        <v>A</v>
      </c>
      <c r="G6" s="162" cm="1">
        <f t="array" ref="G6">_xlfn.XLOOKUP(1,(LSM!$A$2:$A$370=G$4)*(LSM!$T$2:$T$370=G$5)*(LSM!$B$2:$B$370=$D6),LSM!$E$2:$E$370,"")</f>
        <v>15.7</v>
      </c>
      <c r="H6" s="175" t="str" cm="1">
        <f t="array" ref="H6">_xlfn.XLOOKUP(1,(LSM!$A$2:$A$370=G$4)*(LSM!$T$2:$T$370=G$5)*(LSM!$B$2:$B$370=$D6),LSM!$F$2:$F$370,"")</f>
        <v>BC</v>
      </c>
      <c r="I6" s="174" cm="1">
        <f t="array" ref="I6">_xlfn.XLOOKUP(1,(LSM!$A$2:$A$370=I$4)*(LSM!$T$2:$T$370=I$5)*(LSM!$B$2:$B$370=$D6),LSM!$L$2:$L$370,"")</f>
        <v>57.833300000000001</v>
      </c>
      <c r="J6" s="61" t="str" cm="1">
        <f t="array" ref="J6">_xlfn.XLOOKUP(1,(LSM!$A$2:$A$370=I$4)*(LSM!$T$2:$T$370=I$5)*(LSM!$B$2:$B$370=$D6),LSM!$M$2:$M$370,"")</f>
        <v>C</v>
      </c>
      <c r="K6" s="174" cm="1">
        <f t="array" ref="K6">_xlfn.XLOOKUP(1,(LSM!$A$2:$A$370=K$4)*(LSM!$T$2:$T$370=K$5)*(LSM!$B$2:$B$370=$D6),LSM!$G$2:$G$370,"")</f>
        <v>96</v>
      </c>
      <c r="L6" s="175" t="str" cm="1">
        <f t="array" ref="L6">_xlfn.XLOOKUP(1,(LSM!$A$2:$A$370=K$4)*(LSM!$T$2:$T$370=K$5)*(LSM!$B$2:$B$370=$D6),LSM!$H$2:$H$370,"")</f>
        <v>A</v>
      </c>
      <c r="M6" s="174" cm="1">
        <f t="array" ref="M6">_xlfn.XLOOKUP(1,(LSM!$A$2:$A$370=M$4)*(LSM!$T$2:$T$370=M$5)*(LSM!$B$2:$B$370=$D6),LSM!$I$2:$I$370,"")</f>
        <v>50</v>
      </c>
      <c r="N6" s="61" t="str" cm="1">
        <f t="array" ref="N6">_xlfn.XLOOKUP(1,(LSM!$A$2:$A$370=M$4)*(LSM!$T$2:$T$370=M$5)*(LSM!$B$2:$B$370=$D6),LSM!$J$2:$J$370,"")</f>
        <v>A</v>
      </c>
      <c r="O6" s="174" cm="1">
        <f t="array" ref="O6">_xlfn.XLOOKUP(1,(LSM!$A$2:$A$370=O$4)*(LSM!$T$2:$T$370=O$5)*(LSM!$B$2:$B$370=$D6),LSM!$K$2:$K$370,"")</f>
        <v>0</v>
      </c>
      <c r="P6" s="259" cm="1">
        <f t="array" ref="P6">_xlfn.XLOOKUP(1,(LSM!$A$2:$A$370=P$4)*(LSM!$T$2:$T$370=P$5)*(LSM!$B$2:$B$370=$D6),LSM!$N$2:$N$370,"")</f>
        <v>0</v>
      </c>
      <c r="Q6" s="175" cm="1">
        <f t="array" ref="Q6">_xlfn.XLOOKUP(1,(LSM!$A$2:$A$370=P$4)*(LSM!$T$2:$T$370=P$5)*(LSM!$B$2:$B$370=$D6),LSM!$O$2:$O$370,"")</f>
        <v>0</v>
      </c>
      <c r="R6" s="162" cm="1">
        <f t="array" ref="R6">_xlfn.XLOOKUP(1,(LSM!$A$2:$A$370=R$4)*(LSM!$T$2:$T$370=R$5)*(LSM!$B$2:$B$370=$D6),LSM!$P$2:$P$370,"")</f>
        <v>0</v>
      </c>
      <c r="S6" s="61" cm="1">
        <f t="array" ref="S6">_xlfn.XLOOKUP(1,(LSM!$A$2:$A$370=R$4)*(LSM!$T$2:$T$370=R$5)*(LSM!$B$2:$B$370=$D6),LSM!$Q$2:$Q$370,"")</f>
        <v>0</v>
      </c>
      <c r="T6" s="162" cm="1">
        <f t="array" ref="T6">_xlfn.XLOOKUP(1,(LSM!$A$2:$A$370=T$4)*(LSM!$T$2:$T$370=T$5)*(LSM!$B$2:$B$370=$D6),LSM!$R$2:$R$370,"")</f>
        <v>0</v>
      </c>
      <c r="U6" s="175" cm="1">
        <f t="array" ref="U6">_xlfn.XLOOKUP(1,(LSM!$A$2:$A$370=T$4)*(LSM!$T$2:$T$370=T$5)*(LSM!$B$2:$B$370=$D6),LSM!$S$2:$S$370,"")</f>
        <v>0</v>
      </c>
    </row>
    <row r="7" spans="1:21" ht="12.55" customHeight="1" x14ac:dyDescent="0.3">
      <c r="A7" s="31" t="str">
        <f t="shared" si="0"/>
        <v>Pioneer P15395PWE</v>
      </c>
      <c r="B7" s="131" t="str">
        <f t="shared" si="1"/>
        <v>RR, LL, ENL, FOP</v>
      </c>
      <c r="C7" s="131" t="str">
        <f t="shared" si="2"/>
        <v>VT2P, HX1</v>
      </c>
      <c r="D7" s="273" t="s">
        <v>293</v>
      </c>
      <c r="E7" s="178" cm="1">
        <f t="array" ref="E7">_xlfn.XLOOKUP(1,(LSM!$A$2:$A$370=E$4)*(LSM!$T$2:$T$370=E$5)*(LSM!$B$2:$B$370=$D7),LSM!$C$2:$C$370,"")</f>
        <v>251.73</v>
      </c>
      <c r="F7" s="179" t="str" cm="1">
        <f t="array" ref="F7">_xlfn.XLOOKUP(1,(LSM!$A$2:$A$370=E$4)*(LSM!$T$2:$T$370=E$5)*(LSM!$B$2:$B$370=$D7),LSM!$D$2:$D$370,"")</f>
        <v>A</v>
      </c>
      <c r="G7" s="164" cm="1">
        <f t="array" ref="G7">_xlfn.XLOOKUP(1,(LSM!$A$2:$A$370=G$4)*(LSM!$T$2:$T$370=G$5)*(LSM!$B$2:$B$370=$D7),LSM!$E$2:$E$370,"")</f>
        <v>15.5</v>
      </c>
      <c r="H7" s="179" t="str" cm="1">
        <f t="array" ref="H7">_xlfn.XLOOKUP(1,(LSM!$A$2:$A$370=G$4)*(LSM!$T$2:$T$370=G$5)*(LSM!$B$2:$B$370=$D7),LSM!$F$2:$F$370,"")</f>
        <v>BC</v>
      </c>
      <c r="I7" s="178" cm="1">
        <f t="array" ref="I7">_xlfn.XLOOKUP(1,(LSM!$A$2:$A$370=I$4)*(LSM!$T$2:$T$370=I$5)*(LSM!$B$2:$B$370=$D7),LSM!$L$2:$L$370,"")</f>
        <v>58.833300000000001</v>
      </c>
      <c r="J7" s="167" t="str" cm="1">
        <f t="array" ref="J7">_xlfn.XLOOKUP(1,(LSM!$A$2:$A$370=I$4)*(LSM!$T$2:$T$370=I$5)*(LSM!$B$2:$B$370=$D7),LSM!$M$2:$M$370,"")</f>
        <v>BC</v>
      </c>
      <c r="K7" s="178" cm="1">
        <f t="array" ref="K7">_xlfn.XLOOKUP(1,(LSM!$A$2:$A$370=K$4)*(LSM!$T$2:$T$370=K$5)*(LSM!$B$2:$B$370=$D7),LSM!$G$2:$G$370,"")</f>
        <v>88.333299999999994</v>
      </c>
      <c r="L7" s="179" t="str" cm="1">
        <f t="array" ref="L7">_xlfn.XLOOKUP(1,(LSM!$A$2:$A$370=K$4)*(LSM!$T$2:$T$370=K$5)*(LSM!$B$2:$B$370=$D7),LSM!$H$2:$H$370,"")</f>
        <v>A</v>
      </c>
      <c r="M7" s="178" cm="1">
        <f t="array" ref="M7">_xlfn.XLOOKUP(1,(LSM!$A$2:$A$370=M$4)*(LSM!$T$2:$T$370=M$5)*(LSM!$B$2:$B$370=$D7),LSM!$I$2:$I$370,"")</f>
        <v>42.666699999999999</v>
      </c>
      <c r="N7" s="167" t="str" cm="1">
        <f t="array" ref="N7">_xlfn.XLOOKUP(1,(LSM!$A$2:$A$370=M$4)*(LSM!$T$2:$T$370=M$5)*(LSM!$B$2:$B$370=$D7),LSM!$J$2:$J$370,"")</f>
        <v>A</v>
      </c>
      <c r="O7" s="178" cm="1">
        <f t="array" ref="O7">_xlfn.XLOOKUP(1,(LSM!$A$2:$A$370=O$4)*(LSM!$T$2:$T$370=O$5)*(LSM!$B$2:$B$370=$D7),LSM!$K$2:$K$370,"")</f>
        <v>0</v>
      </c>
      <c r="P7" s="253" cm="1">
        <f t="array" ref="P7">_xlfn.XLOOKUP(1,(LSM!$A$2:$A$370=P$4)*(LSM!$T$2:$T$370=P$5)*(LSM!$B$2:$B$370=$D7),LSM!$N$2:$N$370,"")</f>
        <v>0</v>
      </c>
      <c r="Q7" s="179" cm="1">
        <f t="array" ref="Q7">_xlfn.XLOOKUP(1,(LSM!$A$2:$A$370=P$4)*(LSM!$T$2:$T$370=P$5)*(LSM!$B$2:$B$370=$D7),LSM!$O$2:$O$370,"")</f>
        <v>0</v>
      </c>
      <c r="R7" s="164" cm="1">
        <f t="array" ref="R7">_xlfn.XLOOKUP(1,(LSM!$A$2:$A$370=R$4)*(LSM!$T$2:$T$370=R$5)*(LSM!$B$2:$B$370=$D7),LSM!$P$2:$P$370,"")</f>
        <v>0</v>
      </c>
      <c r="S7" s="167" cm="1">
        <f t="array" ref="S7">_xlfn.XLOOKUP(1,(LSM!$A$2:$A$370=R$4)*(LSM!$T$2:$T$370=R$5)*(LSM!$B$2:$B$370=$D7),LSM!$Q$2:$Q$370,"")</f>
        <v>0</v>
      </c>
      <c r="T7" s="164" cm="1">
        <f t="array" ref="T7">_xlfn.XLOOKUP(1,(LSM!$A$2:$A$370=T$4)*(LSM!$T$2:$T$370=T$5)*(LSM!$B$2:$B$370=$D7),LSM!$R$2:$R$370,"")</f>
        <v>0</v>
      </c>
      <c r="U7" s="179" cm="1">
        <f t="array" ref="U7">_xlfn.XLOOKUP(1,(LSM!$A$2:$A$370=T$4)*(LSM!$T$2:$T$370=T$5)*(LSM!$B$2:$B$370=$D7),LSM!$S$2:$S$370,"")</f>
        <v>0</v>
      </c>
    </row>
    <row r="8" spans="1:21" x14ac:dyDescent="0.3">
      <c r="A8" s="101" t="str">
        <f t="shared" si="0"/>
        <v>Dekalb DKC 115-55</v>
      </c>
      <c r="B8" s="132" t="str">
        <f t="shared" si="1"/>
        <v>RR</v>
      </c>
      <c r="C8" s="132" t="str">
        <f t="shared" si="2"/>
        <v>TRE</v>
      </c>
      <c r="D8" s="273" t="s">
        <v>289</v>
      </c>
      <c r="E8" s="176" cm="1">
        <f t="array" ref="E8">_xlfn.XLOOKUP(1,(LSM!$A$2:$A$370=E$4)*(LSM!$T$2:$T$370=E$5)*(LSM!$B$2:$B$370=$D8),LSM!$C$2:$C$370,"")</f>
        <v>240.22</v>
      </c>
      <c r="F8" s="177" t="str" cm="1">
        <f t="array" ref="F8">_xlfn.XLOOKUP(1,(LSM!$A$2:$A$370=E$4)*(LSM!$T$2:$T$370=E$5)*(LSM!$B$2:$B$370=$D8),LSM!$D$2:$D$370,"")</f>
        <v>A</v>
      </c>
      <c r="G8" s="163" cm="1">
        <f t="array" ref="G8">_xlfn.XLOOKUP(1,(LSM!$A$2:$A$370=G$4)*(LSM!$T$2:$T$370=G$5)*(LSM!$B$2:$B$370=$D8),LSM!$E$2:$E$370,"")</f>
        <v>15.833299999999999</v>
      </c>
      <c r="H8" s="177" t="str" cm="1">
        <f t="array" ref="H8">_xlfn.XLOOKUP(1,(LSM!$A$2:$A$370=G$4)*(LSM!$T$2:$T$370=G$5)*(LSM!$B$2:$B$370=$D8),LSM!$F$2:$F$370,"")</f>
        <v>BC</v>
      </c>
      <c r="I8" s="176" cm="1">
        <f t="array" ref="I8">_xlfn.XLOOKUP(1,(LSM!$A$2:$A$370=I$4)*(LSM!$T$2:$T$370=I$5)*(LSM!$B$2:$B$370=$D8),LSM!$L$2:$L$370,"")</f>
        <v>58.7667</v>
      </c>
      <c r="J8" s="56" t="str" cm="1">
        <f t="array" ref="J8">_xlfn.XLOOKUP(1,(LSM!$A$2:$A$370=I$4)*(LSM!$T$2:$T$370=I$5)*(LSM!$B$2:$B$370=$D8),LSM!$M$2:$M$370,"")</f>
        <v>BC</v>
      </c>
      <c r="K8" s="176" cm="1">
        <f t="array" ref="K8">_xlfn.XLOOKUP(1,(LSM!$A$2:$A$370=K$4)*(LSM!$T$2:$T$370=K$5)*(LSM!$B$2:$B$370=$D8),LSM!$G$2:$G$370,"")</f>
        <v>90.333299999999994</v>
      </c>
      <c r="L8" s="177" t="str" cm="1">
        <f t="array" ref="L8">_xlfn.XLOOKUP(1,(LSM!$A$2:$A$370=K$4)*(LSM!$T$2:$T$370=K$5)*(LSM!$B$2:$B$370=$D8),LSM!$H$2:$H$370,"")</f>
        <v>A</v>
      </c>
      <c r="M8" s="176" cm="1">
        <f t="array" ref="M8">_xlfn.XLOOKUP(1,(LSM!$A$2:$A$370=M$4)*(LSM!$T$2:$T$370=M$5)*(LSM!$B$2:$B$370=$D8),LSM!$I$2:$I$370,"")</f>
        <v>42.666699999999999</v>
      </c>
      <c r="N8" s="56" t="str" cm="1">
        <f t="array" ref="N8">_xlfn.XLOOKUP(1,(LSM!$A$2:$A$370=M$4)*(LSM!$T$2:$T$370=M$5)*(LSM!$B$2:$B$370=$D8),LSM!$J$2:$J$370,"")</f>
        <v>A</v>
      </c>
      <c r="O8" s="176" cm="1">
        <f t="array" ref="O8">_xlfn.XLOOKUP(1,(LSM!$A$2:$A$370=O$4)*(LSM!$T$2:$T$370=O$5)*(LSM!$B$2:$B$370=$D8),LSM!$K$2:$K$370,"")</f>
        <v>0</v>
      </c>
      <c r="P8" s="252" cm="1">
        <f t="array" ref="P8">_xlfn.XLOOKUP(1,(LSM!$A$2:$A$370=P$4)*(LSM!$T$2:$T$370=P$5)*(LSM!$B$2:$B$370=$D8),LSM!$N$2:$N$370,"")</f>
        <v>0</v>
      </c>
      <c r="Q8" s="177" cm="1">
        <f t="array" ref="Q8">_xlfn.XLOOKUP(1,(LSM!$A$2:$A$370=P$4)*(LSM!$T$2:$T$370=P$5)*(LSM!$B$2:$B$370=$D8),LSM!$O$2:$O$370,"")</f>
        <v>0</v>
      </c>
      <c r="R8" s="163" cm="1">
        <f t="array" ref="R8">_xlfn.XLOOKUP(1,(LSM!$A$2:$A$370=R$4)*(LSM!$T$2:$T$370=R$5)*(LSM!$B$2:$B$370=$D8),LSM!$P$2:$P$370,"")</f>
        <v>0</v>
      </c>
      <c r="S8" s="56" cm="1">
        <f t="array" ref="S8">_xlfn.XLOOKUP(1,(LSM!$A$2:$A$370=R$4)*(LSM!$T$2:$T$370=R$5)*(LSM!$B$2:$B$370=$D8),LSM!$Q$2:$Q$370,"")</f>
        <v>0</v>
      </c>
      <c r="T8" s="163" cm="1">
        <f t="array" ref="T8">_xlfn.XLOOKUP(1,(LSM!$A$2:$A$370=T$4)*(LSM!$T$2:$T$370=T$5)*(LSM!$B$2:$B$370=$D8),LSM!$R$2:$R$370,"")</f>
        <v>0</v>
      </c>
      <c r="U8" s="177" cm="1">
        <f t="array" ref="U8">_xlfn.XLOOKUP(1,(LSM!$A$2:$A$370=T$4)*(LSM!$T$2:$T$370=T$5)*(LSM!$B$2:$B$370=$D8),LSM!$S$2:$S$370,"")</f>
        <v>0</v>
      </c>
    </row>
    <row r="9" spans="1:21" x14ac:dyDescent="0.3">
      <c r="A9" s="31" t="str">
        <f t="shared" si="0"/>
        <v>Dyna-Gro D55VC86RIB</v>
      </c>
      <c r="B9" s="131" t="str">
        <f t="shared" si="1"/>
        <v>RR</v>
      </c>
      <c r="C9" s="131">
        <f t="shared" si="2"/>
        <v>0</v>
      </c>
      <c r="D9" s="273" t="s">
        <v>291</v>
      </c>
      <c r="E9" s="178" cm="1">
        <f t="array" ref="E9">_xlfn.XLOOKUP(1,(LSM!$A$2:$A$370=E$4)*(LSM!$T$2:$T$370=E$5)*(LSM!$B$2:$B$370=$D9),LSM!$C$2:$C$370,"")</f>
        <v>231.94</v>
      </c>
      <c r="F9" s="179" t="str" cm="1">
        <f t="array" ref="F9">_xlfn.XLOOKUP(1,(LSM!$A$2:$A$370=E$4)*(LSM!$T$2:$T$370=E$5)*(LSM!$B$2:$B$370=$D9),LSM!$D$2:$D$370,"")</f>
        <v>A</v>
      </c>
      <c r="G9" s="164" cm="1">
        <f t="array" ref="G9">_xlfn.XLOOKUP(1,(LSM!$A$2:$A$370=G$4)*(LSM!$T$2:$T$370=G$5)*(LSM!$B$2:$B$370=$D9),LSM!$E$2:$E$370,"")</f>
        <v>14.8667</v>
      </c>
      <c r="H9" s="179" t="str" cm="1">
        <f t="array" ref="H9">_xlfn.XLOOKUP(1,(LSM!$A$2:$A$370=G$4)*(LSM!$T$2:$T$370=G$5)*(LSM!$B$2:$B$370=$D9),LSM!$F$2:$F$370,"")</f>
        <v>BC</v>
      </c>
      <c r="I9" s="178" cm="1">
        <f t="array" ref="I9">_xlfn.XLOOKUP(1,(LSM!$A$2:$A$370=I$4)*(LSM!$T$2:$T$370=I$5)*(LSM!$B$2:$B$370=$D9),LSM!$L$2:$L$370,"")</f>
        <v>58.1</v>
      </c>
      <c r="J9" s="167" t="str" cm="1">
        <f t="array" ref="J9">_xlfn.XLOOKUP(1,(LSM!$A$2:$A$370=I$4)*(LSM!$T$2:$T$370=I$5)*(LSM!$B$2:$B$370=$D9),LSM!$M$2:$M$370,"")</f>
        <v>C</v>
      </c>
      <c r="K9" s="178" cm="1">
        <f t="array" ref="K9">_xlfn.XLOOKUP(1,(LSM!$A$2:$A$370=K$4)*(LSM!$T$2:$T$370=K$5)*(LSM!$B$2:$B$370=$D9),LSM!$G$2:$G$370,"")</f>
        <v>90.666700000000006</v>
      </c>
      <c r="L9" s="179" t="str" cm="1">
        <f t="array" ref="L9">_xlfn.XLOOKUP(1,(LSM!$A$2:$A$370=K$4)*(LSM!$T$2:$T$370=K$5)*(LSM!$B$2:$B$370=$D9),LSM!$H$2:$H$370,"")</f>
        <v>A</v>
      </c>
      <c r="M9" s="178" cm="1">
        <f t="array" ref="M9">_xlfn.XLOOKUP(1,(LSM!$A$2:$A$370=M$4)*(LSM!$T$2:$T$370=M$5)*(LSM!$B$2:$B$370=$D9),LSM!$I$2:$I$370,"")</f>
        <v>43.666699999999999</v>
      </c>
      <c r="N9" s="167" t="str" cm="1">
        <f t="array" ref="N9">_xlfn.XLOOKUP(1,(LSM!$A$2:$A$370=M$4)*(LSM!$T$2:$T$370=M$5)*(LSM!$B$2:$B$370=$D9),LSM!$J$2:$J$370,"")</f>
        <v>A</v>
      </c>
      <c r="O9" s="178" cm="1">
        <f t="array" ref="O9">_xlfn.XLOOKUP(1,(LSM!$A$2:$A$370=O$4)*(LSM!$T$2:$T$370=O$5)*(LSM!$B$2:$B$370=$D9),LSM!$K$2:$K$370,"")</f>
        <v>0</v>
      </c>
      <c r="P9" s="253" cm="1">
        <f t="array" ref="P9">_xlfn.XLOOKUP(1,(LSM!$A$2:$A$370=P$4)*(LSM!$T$2:$T$370=P$5)*(LSM!$B$2:$B$370=$D9),LSM!$N$2:$N$370,"")</f>
        <v>0</v>
      </c>
      <c r="Q9" s="179" cm="1">
        <f t="array" ref="Q9">_xlfn.XLOOKUP(1,(LSM!$A$2:$A$370=P$4)*(LSM!$T$2:$T$370=P$5)*(LSM!$B$2:$B$370=$D9),LSM!$O$2:$O$370,"")</f>
        <v>0</v>
      </c>
      <c r="R9" s="164" cm="1">
        <f t="array" ref="R9">_xlfn.XLOOKUP(1,(LSM!$A$2:$A$370=R$4)*(LSM!$T$2:$T$370=R$5)*(LSM!$B$2:$B$370=$D9),LSM!$P$2:$P$370,"")</f>
        <v>0</v>
      </c>
      <c r="S9" s="167" cm="1">
        <f t="array" ref="S9">_xlfn.XLOOKUP(1,(LSM!$A$2:$A$370=R$4)*(LSM!$T$2:$T$370=R$5)*(LSM!$B$2:$B$370=$D9),LSM!$Q$2:$Q$370,"")</f>
        <v>0</v>
      </c>
      <c r="T9" s="164" cm="1">
        <f t="array" ref="T9">_xlfn.XLOOKUP(1,(LSM!$A$2:$A$370=T$4)*(LSM!$T$2:$T$370=T$5)*(LSM!$B$2:$B$370=$D9),LSM!$R$2:$R$370,"")</f>
        <v>0</v>
      </c>
      <c r="U9" s="179" cm="1">
        <f t="array" ref="U9">_xlfn.XLOOKUP(1,(LSM!$A$2:$A$370=T$4)*(LSM!$T$2:$T$370=T$5)*(LSM!$B$2:$B$370=$D9),LSM!$S$2:$S$370,"")</f>
        <v>0</v>
      </c>
    </row>
    <row r="10" spans="1:21" x14ac:dyDescent="0.3">
      <c r="A10" s="31" t="str">
        <f t="shared" si="0"/>
        <v>Dyna-Gro D54TC77</v>
      </c>
      <c r="B10" s="131" t="str">
        <f t="shared" si="1"/>
        <v>RR</v>
      </c>
      <c r="C10" s="131">
        <f t="shared" si="2"/>
        <v>0</v>
      </c>
      <c r="D10" s="273" t="s">
        <v>290</v>
      </c>
      <c r="E10" s="178" cm="1">
        <f t="array" ref="E10">_xlfn.XLOOKUP(1,(LSM!$A$2:$A$370=E$4)*(LSM!$T$2:$T$370=E$5)*(LSM!$B$2:$B$370=$D10),LSM!$C$2:$C$370,"")</f>
        <v>225.05</v>
      </c>
      <c r="F10" s="179" t="str" cm="1">
        <f t="array" ref="F10">_xlfn.XLOOKUP(1,(LSM!$A$2:$A$370=E$4)*(LSM!$T$2:$T$370=E$5)*(LSM!$B$2:$B$370=$D10),LSM!$D$2:$D$370,"")</f>
        <v>A</v>
      </c>
      <c r="G10" s="164" cm="1">
        <f t="array" ref="G10">_xlfn.XLOOKUP(1,(LSM!$A$2:$A$370=G$4)*(LSM!$T$2:$T$370=G$5)*(LSM!$B$2:$B$370=$D10),LSM!$E$2:$E$370,"")</f>
        <v>15.7333</v>
      </c>
      <c r="H10" s="179" t="str" cm="1">
        <f t="array" ref="H10">_xlfn.XLOOKUP(1,(LSM!$A$2:$A$370=G$4)*(LSM!$T$2:$T$370=G$5)*(LSM!$B$2:$B$370=$D10),LSM!$F$2:$F$370,"")</f>
        <v>BC</v>
      </c>
      <c r="I10" s="178" cm="1">
        <f t="array" ref="I10">_xlfn.XLOOKUP(1,(LSM!$A$2:$A$370=I$4)*(LSM!$T$2:$T$370=I$5)*(LSM!$B$2:$B$370=$D10),LSM!$L$2:$L$370,"")</f>
        <v>58.833300000000001</v>
      </c>
      <c r="J10" s="167" t="str" cm="1">
        <f t="array" ref="J10">_xlfn.XLOOKUP(1,(LSM!$A$2:$A$370=I$4)*(LSM!$T$2:$T$370=I$5)*(LSM!$B$2:$B$370=$D10),LSM!$M$2:$M$370,"")</f>
        <v>BC</v>
      </c>
      <c r="K10" s="178" cm="1">
        <f t="array" ref="K10">_xlfn.XLOOKUP(1,(LSM!$A$2:$A$370=K$4)*(LSM!$T$2:$T$370=K$5)*(LSM!$B$2:$B$370=$D10),LSM!$G$2:$G$370,"")</f>
        <v>96.666700000000006</v>
      </c>
      <c r="L10" s="179" t="str" cm="1">
        <f t="array" ref="L10">_xlfn.XLOOKUP(1,(LSM!$A$2:$A$370=K$4)*(LSM!$T$2:$T$370=K$5)*(LSM!$B$2:$B$370=$D10),LSM!$H$2:$H$370,"")</f>
        <v>A</v>
      </c>
      <c r="M10" s="178" cm="1">
        <f t="array" ref="M10">_xlfn.XLOOKUP(1,(LSM!$A$2:$A$370=M$4)*(LSM!$T$2:$T$370=M$5)*(LSM!$B$2:$B$370=$D10),LSM!$I$2:$I$370,"")</f>
        <v>42.666699999999999</v>
      </c>
      <c r="N10" s="167" t="str" cm="1">
        <f t="array" ref="N10">_xlfn.XLOOKUP(1,(LSM!$A$2:$A$370=M$4)*(LSM!$T$2:$T$370=M$5)*(LSM!$B$2:$B$370=$D10),LSM!$J$2:$J$370,"")</f>
        <v>A</v>
      </c>
      <c r="O10" s="178" cm="1">
        <f t="array" ref="O10">_xlfn.XLOOKUP(1,(LSM!$A$2:$A$370=O$4)*(LSM!$T$2:$T$370=O$5)*(LSM!$B$2:$B$370=$D10),LSM!$K$2:$K$370,"")</f>
        <v>0</v>
      </c>
      <c r="P10" s="253" cm="1">
        <f t="array" ref="P10">_xlfn.XLOOKUP(1,(LSM!$A$2:$A$370=P$4)*(LSM!$T$2:$T$370=P$5)*(LSM!$B$2:$B$370=$D10),LSM!$N$2:$N$370,"")</f>
        <v>0</v>
      </c>
      <c r="Q10" s="179" cm="1">
        <f t="array" ref="Q10">_xlfn.XLOOKUP(1,(LSM!$A$2:$A$370=P$4)*(LSM!$T$2:$T$370=P$5)*(LSM!$B$2:$B$370=$D10),LSM!$O$2:$O$370,"")</f>
        <v>0</v>
      </c>
      <c r="R10" s="164" cm="1">
        <f t="array" ref="R10">_xlfn.XLOOKUP(1,(LSM!$A$2:$A$370=R$4)*(LSM!$T$2:$T$370=R$5)*(LSM!$B$2:$B$370=$D10),LSM!$P$2:$P$370,"")</f>
        <v>0</v>
      </c>
      <c r="S10" s="167" cm="1">
        <f t="array" ref="S10">_xlfn.XLOOKUP(1,(LSM!$A$2:$A$370=R$4)*(LSM!$T$2:$T$370=R$5)*(LSM!$B$2:$B$370=$D10),LSM!$Q$2:$Q$370,"")</f>
        <v>0</v>
      </c>
      <c r="T10" s="164" cm="1">
        <f t="array" ref="T10">_xlfn.XLOOKUP(1,(LSM!$A$2:$A$370=T$4)*(LSM!$T$2:$T$370=T$5)*(LSM!$B$2:$B$370=$D10),LSM!$R$2:$R$370,"")</f>
        <v>0</v>
      </c>
      <c r="U10" s="179" cm="1">
        <f t="array" ref="U10">_xlfn.XLOOKUP(1,(LSM!$A$2:$A$370=T$4)*(LSM!$T$2:$T$370=T$5)*(LSM!$B$2:$B$370=$D10),LSM!$S$2:$S$370,"")</f>
        <v>0</v>
      </c>
    </row>
    <row r="11" spans="1:21" x14ac:dyDescent="0.3">
      <c r="A11" s="101" t="str">
        <f t="shared" si="0"/>
        <v>Pioneer P16647PWE</v>
      </c>
      <c r="B11" s="132" t="str">
        <f t="shared" si="1"/>
        <v>RR, LL, ENL, FOP</v>
      </c>
      <c r="C11" s="132" t="str">
        <f t="shared" si="2"/>
        <v>VT2P, HX1</v>
      </c>
      <c r="D11" s="273" t="s">
        <v>294</v>
      </c>
      <c r="E11" s="178" cm="1">
        <f t="array" ref="E11">_xlfn.XLOOKUP(1,(LSM!$A$2:$A$370=E$4)*(LSM!$T$2:$T$370=E$5)*(LSM!$B$2:$B$370=$D11),LSM!$C$2:$C$370,"")</f>
        <v>222.86</v>
      </c>
      <c r="F11" s="179" t="str" cm="1">
        <f t="array" ref="F11">_xlfn.XLOOKUP(1,(LSM!$A$2:$A$370=E$4)*(LSM!$T$2:$T$370=E$5)*(LSM!$B$2:$B$370=$D11),LSM!$D$2:$D$370,"")</f>
        <v>A</v>
      </c>
      <c r="G11" s="164" cm="1">
        <f t="array" ref="G11">_xlfn.XLOOKUP(1,(LSM!$A$2:$A$370=G$4)*(LSM!$T$2:$T$370=G$5)*(LSM!$B$2:$B$370=$D11),LSM!$E$2:$E$370,"")</f>
        <v>16.633299999999998</v>
      </c>
      <c r="H11" s="179" t="str" cm="1">
        <f t="array" ref="H11">_xlfn.XLOOKUP(1,(LSM!$A$2:$A$370=G$4)*(LSM!$T$2:$T$370=G$5)*(LSM!$B$2:$B$370=$D11),LSM!$F$2:$F$370,"")</f>
        <v>B</v>
      </c>
      <c r="I11" s="178" cm="1">
        <f t="array" ref="I11">_xlfn.XLOOKUP(1,(LSM!$A$2:$A$370=I$4)*(LSM!$T$2:$T$370=I$5)*(LSM!$B$2:$B$370=$D11),LSM!$L$2:$L$370,"")</f>
        <v>60.166699999999999</v>
      </c>
      <c r="J11" s="167" t="str" cm="1">
        <f t="array" ref="J11">_xlfn.XLOOKUP(1,(LSM!$A$2:$A$370=I$4)*(LSM!$T$2:$T$370=I$5)*(LSM!$B$2:$B$370=$D11),LSM!$M$2:$M$370,"")</f>
        <v>A</v>
      </c>
      <c r="K11" s="178" cm="1">
        <f t="array" ref="K11">_xlfn.XLOOKUP(1,(LSM!$A$2:$A$370=K$4)*(LSM!$T$2:$T$370=K$5)*(LSM!$B$2:$B$370=$D11),LSM!$G$2:$G$370,"")</f>
        <v>99</v>
      </c>
      <c r="L11" s="179" t="str" cm="1">
        <f t="array" ref="L11">_xlfn.XLOOKUP(1,(LSM!$A$2:$A$370=K$4)*(LSM!$T$2:$T$370=K$5)*(LSM!$B$2:$B$370=$D11),LSM!$H$2:$H$370,"")</f>
        <v>A</v>
      </c>
      <c r="M11" s="178" cm="1">
        <f t="array" ref="M11">_xlfn.XLOOKUP(1,(LSM!$A$2:$A$370=M$4)*(LSM!$T$2:$T$370=M$5)*(LSM!$B$2:$B$370=$D11),LSM!$I$2:$I$370,"")</f>
        <v>46.333300000000001</v>
      </c>
      <c r="N11" s="167" t="str" cm="1">
        <f t="array" ref="N11">_xlfn.XLOOKUP(1,(LSM!$A$2:$A$370=M$4)*(LSM!$T$2:$T$370=M$5)*(LSM!$B$2:$B$370=$D11),LSM!$J$2:$J$370,"")</f>
        <v>A</v>
      </c>
      <c r="O11" s="178" cm="1">
        <f t="array" ref="O11">_xlfn.XLOOKUP(1,(LSM!$A$2:$A$370=O$4)*(LSM!$T$2:$T$370=O$5)*(LSM!$B$2:$B$370=$D11),LSM!$K$2:$K$370,"")</f>
        <v>0</v>
      </c>
      <c r="P11" s="253" cm="1">
        <f t="array" ref="P11">_xlfn.XLOOKUP(1,(LSM!$A$2:$A$370=P$4)*(LSM!$T$2:$T$370=P$5)*(LSM!$B$2:$B$370=$D11),LSM!$N$2:$N$370,"")</f>
        <v>0</v>
      </c>
      <c r="Q11" s="179" cm="1">
        <f t="array" ref="Q11">_xlfn.XLOOKUP(1,(LSM!$A$2:$A$370=P$4)*(LSM!$T$2:$T$370=P$5)*(LSM!$B$2:$B$370=$D11),LSM!$O$2:$O$370,"")</f>
        <v>0</v>
      </c>
      <c r="R11" s="164" cm="1">
        <f t="array" ref="R11">_xlfn.XLOOKUP(1,(LSM!$A$2:$A$370=R$4)*(LSM!$T$2:$T$370=R$5)*(LSM!$B$2:$B$370=$D11),LSM!$P$2:$P$370,"")</f>
        <v>0</v>
      </c>
      <c r="S11" s="167" cm="1">
        <f t="array" ref="S11">_xlfn.XLOOKUP(1,(LSM!$A$2:$A$370=R$4)*(LSM!$T$2:$T$370=R$5)*(LSM!$B$2:$B$370=$D11),LSM!$Q$2:$Q$370,"")</f>
        <v>0</v>
      </c>
      <c r="T11" s="164" cm="1">
        <f t="array" ref="T11">_xlfn.XLOOKUP(1,(LSM!$A$2:$A$370=T$4)*(LSM!$T$2:$T$370=T$5)*(LSM!$B$2:$B$370=$D11),LSM!$R$2:$R$370,"")</f>
        <v>0</v>
      </c>
      <c r="U11" s="179" cm="1">
        <f t="array" ref="U11">_xlfn.XLOOKUP(1,(LSM!$A$2:$A$370=T$4)*(LSM!$T$2:$T$370=T$5)*(LSM!$B$2:$B$370=$D11),LSM!$S$2:$S$370,"")</f>
        <v>0</v>
      </c>
    </row>
    <row r="12" spans="1:21" x14ac:dyDescent="0.3">
      <c r="A12" s="31" t="str">
        <f t="shared" si="0"/>
        <v>Gateway 4914TRE</v>
      </c>
      <c r="B12" s="131" t="str">
        <f t="shared" si="1"/>
        <v>RR</v>
      </c>
      <c r="C12" s="131" t="str">
        <f t="shared" si="2"/>
        <v>TRE</v>
      </c>
      <c r="D12" s="273" t="s">
        <v>292</v>
      </c>
      <c r="E12" s="178" cm="1">
        <f t="array" ref="E12">_xlfn.XLOOKUP(1,(LSM!$A$2:$A$370=E$4)*(LSM!$T$2:$T$370=E$5)*(LSM!$B$2:$B$370=$D12),LSM!$C$2:$C$370,"")</f>
        <v>220.51</v>
      </c>
      <c r="F12" s="179" t="str" cm="1">
        <f t="array" ref="F12">_xlfn.XLOOKUP(1,(LSM!$A$2:$A$370=E$4)*(LSM!$T$2:$T$370=E$5)*(LSM!$B$2:$B$370=$D12),LSM!$D$2:$D$370,"")</f>
        <v>A</v>
      </c>
      <c r="G12" s="164" cm="1">
        <f t="array" ref="G12">_xlfn.XLOOKUP(1,(LSM!$A$2:$A$370=G$4)*(LSM!$T$2:$T$370=G$5)*(LSM!$B$2:$B$370=$D12),LSM!$E$2:$E$370,"")</f>
        <v>14.6333</v>
      </c>
      <c r="H12" s="179" t="str" cm="1">
        <f t="array" ref="H12">_xlfn.XLOOKUP(1,(LSM!$A$2:$A$370=G$4)*(LSM!$T$2:$T$370=G$5)*(LSM!$B$2:$B$370=$D12),LSM!$F$2:$F$370,"")</f>
        <v>C</v>
      </c>
      <c r="I12" s="178" cm="1">
        <f t="array" ref="I12">_xlfn.XLOOKUP(1,(LSM!$A$2:$A$370=I$4)*(LSM!$T$2:$T$370=I$5)*(LSM!$B$2:$B$370=$D12),LSM!$L$2:$L$370,"")</f>
        <v>57.933300000000003</v>
      </c>
      <c r="J12" s="167" t="str" cm="1">
        <f t="array" ref="J12">_xlfn.XLOOKUP(1,(LSM!$A$2:$A$370=I$4)*(LSM!$T$2:$T$370=I$5)*(LSM!$B$2:$B$370=$D12),LSM!$M$2:$M$370,"")</f>
        <v>C</v>
      </c>
      <c r="K12" s="178" cm="1">
        <f t="array" ref="K12">_xlfn.XLOOKUP(1,(LSM!$A$2:$A$370=K$4)*(LSM!$T$2:$T$370=K$5)*(LSM!$B$2:$B$370=$D12),LSM!$G$2:$G$370,"")</f>
        <v>90.666700000000006</v>
      </c>
      <c r="L12" s="179" t="str" cm="1">
        <f t="array" ref="L12">_xlfn.XLOOKUP(1,(LSM!$A$2:$A$370=K$4)*(LSM!$T$2:$T$370=K$5)*(LSM!$B$2:$B$370=$D12),LSM!$H$2:$H$370,"")</f>
        <v>A</v>
      </c>
      <c r="M12" s="178" cm="1">
        <f t="array" ref="M12">_xlfn.XLOOKUP(1,(LSM!$A$2:$A$370=M$4)*(LSM!$T$2:$T$370=M$5)*(LSM!$B$2:$B$370=$D12),LSM!$I$2:$I$370,"")</f>
        <v>43.333300000000001</v>
      </c>
      <c r="N12" s="167" t="str" cm="1">
        <f t="array" ref="N12">_xlfn.XLOOKUP(1,(LSM!$A$2:$A$370=M$4)*(LSM!$T$2:$T$370=M$5)*(LSM!$B$2:$B$370=$D12),LSM!$J$2:$J$370,"")</f>
        <v>A</v>
      </c>
      <c r="O12" s="178" cm="1">
        <f t="array" ref="O12">_xlfn.XLOOKUP(1,(LSM!$A$2:$A$370=O$4)*(LSM!$T$2:$T$370=O$5)*(LSM!$B$2:$B$370=$D12),LSM!$K$2:$K$370,"")</f>
        <v>0</v>
      </c>
      <c r="P12" s="253" cm="1">
        <f t="array" ref="P12">_xlfn.XLOOKUP(1,(LSM!$A$2:$A$370=P$4)*(LSM!$T$2:$T$370=P$5)*(LSM!$B$2:$B$370=$D12),LSM!$N$2:$N$370,"")</f>
        <v>0</v>
      </c>
      <c r="Q12" s="179" cm="1">
        <f t="array" ref="Q12">_xlfn.XLOOKUP(1,(LSM!$A$2:$A$370=P$4)*(LSM!$T$2:$T$370=P$5)*(LSM!$B$2:$B$370=$D12),LSM!$O$2:$O$370,"")</f>
        <v>0</v>
      </c>
      <c r="R12" s="164" cm="1">
        <f t="array" ref="R12">_xlfn.XLOOKUP(1,(LSM!$A$2:$A$370=R$4)*(LSM!$T$2:$T$370=R$5)*(LSM!$B$2:$B$370=$D12),LSM!$P$2:$P$370,"")</f>
        <v>0</v>
      </c>
      <c r="S12" s="167" cm="1">
        <f t="array" ref="S12">_xlfn.XLOOKUP(1,(LSM!$A$2:$A$370=R$4)*(LSM!$T$2:$T$370=R$5)*(LSM!$B$2:$B$370=$D12),LSM!$Q$2:$Q$370,"")</f>
        <v>0</v>
      </c>
      <c r="T12" s="164" cm="1">
        <f t="array" ref="T12">_xlfn.XLOOKUP(1,(LSM!$A$2:$A$370=T$4)*(LSM!$T$2:$T$370=T$5)*(LSM!$B$2:$B$370=$D12),LSM!$R$2:$R$370,"")</f>
        <v>0</v>
      </c>
      <c r="U12" s="179" cm="1">
        <f t="array" ref="U12">_xlfn.XLOOKUP(1,(LSM!$A$2:$A$370=T$4)*(LSM!$T$2:$T$370=T$5)*(LSM!$B$2:$B$370=$D12),LSM!$S$2:$S$370,"")</f>
        <v>0</v>
      </c>
    </row>
    <row r="13" spans="1:21" x14ac:dyDescent="0.3">
      <c r="A13" s="31" t="str">
        <f t="shared" si="0"/>
        <v>Revere 116-P44</v>
      </c>
      <c r="B13" s="131" t="str">
        <f t="shared" si="1"/>
        <v>RR</v>
      </c>
      <c r="C13" s="131" t="str">
        <f t="shared" si="2"/>
        <v>VT2P</v>
      </c>
      <c r="D13" s="273" t="s">
        <v>295</v>
      </c>
      <c r="E13" s="176" cm="1">
        <f t="array" ref="E13">_xlfn.XLOOKUP(1,(LSM!$A$2:$A$370=E$4)*(LSM!$T$2:$T$370=E$5)*(LSM!$B$2:$B$370=$D13),LSM!$C$2:$C$370,"")</f>
        <v>212.57</v>
      </c>
      <c r="F13" s="177" t="str" cm="1">
        <f t="array" ref="F13">_xlfn.XLOOKUP(1,(LSM!$A$2:$A$370=E$4)*(LSM!$T$2:$T$370=E$5)*(LSM!$B$2:$B$370=$D13),LSM!$D$2:$D$370,"")</f>
        <v>A</v>
      </c>
      <c r="G13" s="163" cm="1">
        <f t="array" ref="G13">_xlfn.XLOOKUP(1,(LSM!$A$2:$A$370=G$4)*(LSM!$T$2:$T$370=G$5)*(LSM!$B$2:$B$370=$D13),LSM!$E$2:$E$370,"")</f>
        <v>18.466699999999999</v>
      </c>
      <c r="H13" s="177" t="str" cm="1">
        <f t="array" ref="H13">_xlfn.XLOOKUP(1,(LSM!$A$2:$A$370=G$4)*(LSM!$T$2:$T$370=G$5)*(LSM!$B$2:$B$370=$D13),LSM!$F$2:$F$370,"")</f>
        <v>A</v>
      </c>
      <c r="I13" s="176" cm="1">
        <f t="array" ref="I13">_xlfn.XLOOKUP(1,(LSM!$A$2:$A$370=I$4)*(LSM!$T$2:$T$370=I$5)*(LSM!$B$2:$B$370=$D13),LSM!$L$2:$L$370,"")</f>
        <v>58.4</v>
      </c>
      <c r="J13" s="56" t="str" cm="1">
        <f t="array" ref="J13">_xlfn.XLOOKUP(1,(LSM!$A$2:$A$370=I$4)*(LSM!$T$2:$T$370=I$5)*(LSM!$B$2:$B$370=$D13),LSM!$M$2:$M$370,"")</f>
        <v>C</v>
      </c>
      <c r="K13" s="176" cm="1">
        <f t="array" ref="K13">_xlfn.XLOOKUP(1,(LSM!$A$2:$A$370=K$4)*(LSM!$T$2:$T$370=K$5)*(LSM!$B$2:$B$370=$D13),LSM!$G$2:$G$370,"")</f>
        <v>97.333299999999994</v>
      </c>
      <c r="L13" s="177" t="str" cm="1">
        <f t="array" ref="L13">_xlfn.XLOOKUP(1,(LSM!$A$2:$A$370=K$4)*(LSM!$T$2:$T$370=K$5)*(LSM!$B$2:$B$370=$D13),LSM!$H$2:$H$370,"")</f>
        <v>A</v>
      </c>
      <c r="M13" s="176" cm="1">
        <f t="array" ref="M13">_xlfn.XLOOKUP(1,(LSM!$A$2:$A$370=M$4)*(LSM!$T$2:$T$370=M$5)*(LSM!$B$2:$B$370=$D13),LSM!$I$2:$I$370,"")</f>
        <v>45.333300000000001</v>
      </c>
      <c r="N13" s="56" t="str" cm="1">
        <f t="array" ref="N13">_xlfn.XLOOKUP(1,(LSM!$A$2:$A$370=M$4)*(LSM!$T$2:$T$370=M$5)*(LSM!$B$2:$B$370=$D13),LSM!$J$2:$J$370,"")</f>
        <v>A</v>
      </c>
      <c r="O13" s="176" cm="1">
        <f t="array" ref="O13">_xlfn.XLOOKUP(1,(LSM!$A$2:$A$370=O$4)*(LSM!$T$2:$T$370=O$5)*(LSM!$B$2:$B$370=$D13),LSM!$K$2:$K$370,"")</f>
        <v>0</v>
      </c>
      <c r="P13" s="252" cm="1">
        <f t="array" ref="P13">_xlfn.XLOOKUP(1,(LSM!$A$2:$A$370=P$4)*(LSM!$T$2:$T$370=P$5)*(LSM!$B$2:$B$370=$D13),LSM!$N$2:$N$370,"")</f>
        <v>0</v>
      </c>
      <c r="Q13" s="177" cm="1">
        <f t="array" ref="Q13">_xlfn.XLOOKUP(1,(LSM!$A$2:$A$370=P$4)*(LSM!$T$2:$T$370=P$5)*(LSM!$B$2:$B$370=$D13),LSM!$O$2:$O$370,"")</f>
        <v>0</v>
      </c>
      <c r="R13" s="163" cm="1">
        <f t="array" ref="R13">_xlfn.XLOOKUP(1,(LSM!$A$2:$A$370=R$4)*(LSM!$T$2:$T$370=R$5)*(LSM!$B$2:$B$370=$D13),LSM!$P$2:$P$370,"")</f>
        <v>0</v>
      </c>
      <c r="S13" s="56" cm="1">
        <f t="array" ref="S13">_xlfn.XLOOKUP(1,(LSM!$A$2:$A$370=R$4)*(LSM!$T$2:$T$370=R$5)*(LSM!$B$2:$B$370=$D13),LSM!$Q$2:$Q$370,"")</f>
        <v>0</v>
      </c>
      <c r="T13" s="163" cm="1">
        <f t="array" ref="T13">_xlfn.XLOOKUP(1,(LSM!$A$2:$A$370=T$4)*(LSM!$T$2:$T$370=T$5)*(LSM!$B$2:$B$370=$D13),LSM!$R$2:$R$370,"")</f>
        <v>0</v>
      </c>
      <c r="U13" s="177" cm="1">
        <f t="array" ref="U13">_xlfn.XLOOKUP(1,(LSM!$A$2:$A$370=T$4)*(LSM!$T$2:$T$370=T$5)*(LSM!$B$2:$B$370=$D13),LSM!$S$2:$S$370,"")</f>
        <v>0</v>
      </c>
    </row>
    <row r="14" spans="1:21" x14ac:dyDescent="0.3">
      <c r="A14" s="31" t="str">
        <f t="shared" si="0"/>
        <v>Dekalb DKC 114-99</v>
      </c>
      <c r="B14" s="131" t="str">
        <f t="shared" si="1"/>
        <v>RR</v>
      </c>
      <c r="C14" s="131" t="str">
        <f t="shared" si="2"/>
        <v>VT4P</v>
      </c>
      <c r="D14" s="273" t="s">
        <v>198</v>
      </c>
      <c r="E14" s="176" cm="1">
        <f t="array" ref="E14">_xlfn.XLOOKUP(1,(LSM!$A$2:$A$370=E$4)*(LSM!$T$2:$T$370=E$5)*(LSM!$B$2:$B$370=$D14),LSM!$C$2:$C$370,"")</f>
        <v>208.12</v>
      </c>
      <c r="F14" s="177" t="str" cm="1">
        <f t="array" ref="F14">_xlfn.XLOOKUP(1,(LSM!$A$2:$A$370=E$4)*(LSM!$T$2:$T$370=E$5)*(LSM!$B$2:$B$370=$D14),LSM!$D$2:$D$370,"")</f>
        <v>A</v>
      </c>
      <c r="G14" s="163" cm="1">
        <f t="array" ref="G14">_xlfn.XLOOKUP(1,(LSM!$A$2:$A$370=G$4)*(LSM!$T$2:$T$370=G$5)*(LSM!$B$2:$B$370=$D14),LSM!$E$2:$E$370,"")</f>
        <v>16.433299999999999</v>
      </c>
      <c r="H14" s="177" t="str" cm="1">
        <f t="array" ref="H14">_xlfn.XLOOKUP(1,(LSM!$A$2:$A$370=G$4)*(LSM!$T$2:$T$370=G$5)*(LSM!$B$2:$B$370=$D14),LSM!$F$2:$F$370,"")</f>
        <v>BC</v>
      </c>
      <c r="I14" s="176" cm="1">
        <f t="array" ref="I14">_xlfn.XLOOKUP(1,(LSM!$A$2:$A$370=I$4)*(LSM!$T$2:$T$370=I$5)*(LSM!$B$2:$B$370=$D14),LSM!$L$2:$L$370,"")</f>
        <v>59.7</v>
      </c>
      <c r="J14" s="56" t="str" cm="1">
        <f t="array" ref="J14">_xlfn.XLOOKUP(1,(LSM!$A$2:$A$370=I$4)*(LSM!$T$2:$T$370=I$5)*(LSM!$B$2:$B$370=$D14),LSM!$M$2:$M$370,"")</f>
        <v>AB</v>
      </c>
      <c r="K14" s="176" cm="1">
        <f t="array" ref="K14">_xlfn.XLOOKUP(1,(LSM!$A$2:$A$370=K$4)*(LSM!$T$2:$T$370=K$5)*(LSM!$B$2:$B$370=$D14),LSM!$G$2:$G$370,"")</f>
        <v>92.666700000000006</v>
      </c>
      <c r="L14" s="177" t="str" cm="1">
        <f t="array" ref="L14">_xlfn.XLOOKUP(1,(LSM!$A$2:$A$370=K$4)*(LSM!$T$2:$T$370=K$5)*(LSM!$B$2:$B$370=$D14),LSM!$H$2:$H$370,"")</f>
        <v>A</v>
      </c>
      <c r="M14" s="176" cm="1">
        <f t="array" ref="M14">_xlfn.XLOOKUP(1,(LSM!$A$2:$A$370=M$4)*(LSM!$T$2:$T$370=M$5)*(LSM!$B$2:$B$370=$D14),LSM!$I$2:$I$370,"")</f>
        <v>44.666699999999999</v>
      </c>
      <c r="N14" s="56" t="str" cm="1">
        <f t="array" ref="N14">_xlfn.XLOOKUP(1,(LSM!$A$2:$A$370=M$4)*(LSM!$T$2:$T$370=M$5)*(LSM!$B$2:$B$370=$D14),LSM!$J$2:$J$370,"")</f>
        <v>A</v>
      </c>
      <c r="O14" s="176" cm="1">
        <f t="array" ref="O14">_xlfn.XLOOKUP(1,(LSM!$A$2:$A$370=O$4)*(LSM!$T$2:$T$370=O$5)*(LSM!$B$2:$B$370=$D14),LSM!$K$2:$K$370,"")</f>
        <v>0</v>
      </c>
      <c r="P14" s="252" cm="1">
        <f t="array" ref="P14">_xlfn.XLOOKUP(1,(LSM!$A$2:$A$370=P$4)*(LSM!$T$2:$T$370=P$5)*(LSM!$B$2:$B$370=$D14),LSM!$N$2:$N$370,"")</f>
        <v>0</v>
      </c>
      <c r="Q14" s="177" cm="1">
        <f t="array" ref="Q14">_xlfn.XLOOKUP(1,(LSM!$A$2:$A$370=P$4)*(LSM!$T$2:$T$370=P$5)*(LSM!$B$2:$B$370=$D14),LSM!$O$2:$O$370,"")</f>
        <v>0</v>
      </c>
      <c r="R14" s="163" cm="1">
        <f t="array" ref="R14">_xlfn.XLOOKUP(1,(LSM!$A$2:$A$370=R$4)*(LSM!$T$2:$T$370=R$5)*(LSM!$B$2:$B$370=$D14),LSM!$P$2:$P$370,"")</f>
        <v>0</v>
      </c>
      <c r="S14" s="56" cm="1">
        <f t="array" ref="S14">_xlfn.XLOOKUP(1,(LSM!$A$2:$A$370=R$4)*(LSM!$T$2:$T$370=R$5)*(LSM!$B$2:$B$370=$D14),LSM!$Q$2:$Q$370,"")</f>
        <v>0</v>
      </c>
      <c r="T14" s="163" cm="1">
        <f t="array" ref="T14">_xlfn.XLOOKUP(1,(LSM!$A$2:$A$370=T$4)*(LSM!$T$2:$T$370=T$5)*(LSM!$B$2:$B$370=$D14),LSM!$R$2:$R$370,"")</f>
        <v>0</v>
      </c>
      <c r="U14" s="177" cm="1">
        <f t="array" ref="U14">_xlfn.XLOOKUP(1,(LSM!$A$2:$A$370=T$4)*(LSM!$T$2:$T$370=T$5)*(LSM!$B$2:$B$370=$D14),LSM!$S$2:$S$370,"")</f>
        <v>0</v>
      </c>
    </row>
    <row r="15" spans="1:21" x14ac:dyDescent="0.3">
      <c r="A15" s="42" t="s">
        <v>127</v>
      </c>
      <c r="B15" s="42"/>
      <c r="C15" s="42"/>
      <c r="D15" s="41"/>
      <c r="E15" s="180" cm="1">
        <f t="array" ref="E15">_xlfn.XLOOKUP(1,(ANOVA!$L$2:$L$160=E$4)*(ANOVA!$Q$2:$Q$401=E$5)*(ANOVA!$M$2:$M$401=E$3),ANOVA!$A$2:$A$401,"")</f>
        <v>229.59</v>
      </c>
      <c r="F15" s="181"/>
      <c r="G15" s="194" cm="1">
        <f t="array" ref="G15">_xlfn.XLOOKUP(1,(ANOVA!$L$2:$L$160=G$4)*(ANOVA!$Q$2:$Q$401=G$5)*(ANOVA!$M$2:$M$401=G$3),ANOVA!$A$2:$A$401,"")</f>
        <v>15.9778</v>
      </c>
      <c r="H15" s="181"/>
      <c r="I15" s="72" cm="1">
        <f t="array" ref="I15">_xlfn.XLOOKUP(1,(ANOVA!$L$2:$L$160=I$4)*(ANOVA!$Q$2:$Q$401=I$5)*(ANOVA!$M$2:$M$401=I$3),ANOVA!$A$2:$A$401,"")</f>
        <v>58.729599999999998</v>
      </c>
      <c r="J15" s="62"/>
      <c r="K15" s="180" cm="1">
        <f t="array" ref="K15">_xlfn.XLOOKUP(1,(ANOVA!$L$2:$L$160=K$4)*(ANOVA!$Q$2:$Q$401=K$5)*(ANOVA!$M$2:$M$401=K$3),ANOVA!$A$2:$A$401,"")</f>
        <v>93.518500000000003</v>
      </c>
      <c r="L15" s="181"/>
      <c r="M15" s="72" cm="1">
        <f t="array" ref="M15">_xlfn.XLOOKUP(1,(ANOVA!$L$2:$L$160=M$4)*(ANOVA!$Q$2:$Q$401=M$5)*(ANOVA!$M$2:$M$401=M$3),ANOVA!$A$2:$A$401,"")</f>
        <v>44.592599999999997</v>
      </c>
      <c r="N15" s="62"/>
      <c r="O15" s="278" cm="1">
        <f t="array" ref="O15">_xlfn.XLOOKUP(1,(ANOVA!$L$2:$L$160=O$4)*(ANOVA!$Q$2:$Q$401=O$5)*(ANOVA!$M$2:$M$401=O$3),ANOVA!$A$2:$A$401,"")</f>
        <v>0</v>
      </c>
      <c r="P15" s="77" t="str" cm="1">
        <f t="array" ref="P15">_xlfn.XLOOKUP(1,(ANOVA!$L$2:$L$160=P$4)*(ANOVA!$Q$2:$Q$401=P$5)*(ANOVA!$M$2:$M$401=P$3),ANOVA!$A$2:$A$401,"")</f>
        <v/>
      </c>
      <c r="Q15" s="181"/>
      <c r="R15" s="77" t="str" cm="1">
        <f t="array" ref="R15">_xlfn.XLOOKUP(1,(ANOVA!$L$2:$L$160=R$4)*(ANOVA!$Q$2:$Q$401=R$5)*(ANOVA!$M$2:$M$401=R$3),ANOVA!$A$2:$A$401,"")</f>
        <v/>
      </c>
      <c r="S15" s="62"/>
      <c r="T15" s="194" t="str" cm="1">
        <f t="array" ref="T15">_xlfn.XLOOKUP(1,(ANOVA!$L$2:$L$160=T$4)*(ANOVA!$Q$2:$Q$401=T$5)*(ANOVA!$M$2:$M$401=T$3),ANOVA!$A$2:$A$401,"")</f>
        <v/>
      </c>
      <c r="U15" s="181"/>
    </row>
    <row r="16" spans="1:21" x14ac:dyDescent="0.3">
      <c r="A16" s="33" t="s">
        <v>128</v>
      </c>
      <c r="B16" s="33"/>
      <c r="C16" s="33"/>
      <c r="D16" s="35"/>
      <c r="E16" s="182" cm="1">
        <f t="array" ref="E16">_xlfn.XLOOKUP(1,(ANOVA!$L$2:$L$160=E$4)*(ANOVA!$Q$2:$Q$401=E$5)*(ANOVA!$M$2:$M$401=E$3),ANOVA!$B$2:$B$401,"")</f>
        <v>13.214399999999999</v>
      </c>
      <c r="F16" s="183"/>
      <c r="G16" s="195" cm="1">
        <f t="array" ref="G16">_xlfn.XLOOKUP(1,(ANOVA!$L$2:$L$160=G$4)*(ANOVA!$Q$2:$Q$401=G$5)*(ANOVA!$M$2:$M$401=G$3),ANOVA!$B$2:$B$401,"")</f>
        <v>0.60040000000000004</v>
      </c>
      <c r="H16" s="183"/>
      <c r="I16" s="168" cm="1">
        <f t="array" ref="I16">_xlfn.XLOOKUP(1,(ANOVA!$L$2:$L$160=I$4)*(ANOVA!$Q$2:$Q$401=I$5)*(ANOVA!$M$2:$M$401=I$3),ANOVA!$B$2:$B$401,"")</f>
        <v>0.38869999999999999</v>
      </c>
      <c r="J16" s="169"/>
      <c r="K16" s="182" cm="1">
        <f t="array" ref="K16">_xlfn.XLOOKUP(1,(ANOVA!$L$2:$L$160=K$4)*(ANOVA!$Q$2:$Q$401=K$5)*(ANOVA!$M$2:$M$401=K$3),ANOVA!$B$2:$B$401,"")</f>
        <v>2.9016999999999999</v>
      </c>
      <c r="L16" s="183"/>
      <c r="M16" s="168" cm="1">
        <f t="array" ref="M16">_xlfn.XLOOKUP(1,(ANOVA!$L$2:$L$160=M$4)*(ANOVA!$Q$2:$Q$401=M$5)*(ANOVA!$M$2:$M$401=M$3),ANOVA!$B$2:$B$401,"")</f>
        <v>2.4011</v>
      </c>
      <c r="N16" s="169"/>
      <c r="O16" s="279" cm="1">
        <f t="array" ref="O16">_xlfn.XLOOKUP(1,(ANOVA!$L$2:$L$160=O$4)*(ANOVA!$Q$2:$Q$401=O$5)*(ANOVA!$M$2:$M$401=O$3),ANOVA!$B$2:$B$401,"")</f>
        <v>0</v>
      </c>
      <c r="P16" s="170" t="str" cm="1">
        <f t="array" ref="P16">_xlfn.XLOOKUP(1,(ANOVA!$L$2:$L$160=P$4)*(ANOVA!$Q$2:$Q$401=P$5)*(ANOVA!$M$2:$M$401=P$3),ANOVA!$B$2:$B$401,"")</f>
        <v/>
      </c>
      <c r="Q16" s="183"/>
      <c r="R16" s="170" t="str" cm="1">
        <f t="array" ref="R16">_xlfn.XLOOKUP(1,(ANOVA!$L$2:$L$160=R$4)*(ANOVA!$Q$2:$Q$401=R$5)*(ANOVA!$M$2:$M$401=R$3),ANOVA!$B$2:$B$401,"")</f>
        <v/>
      </c>
      <c r="S16" s="169"/>
      <c r="T16" s="195" t="str" cm="1">
        <f t="array" ref="T16">_xlfn.XLOOKUP(1,(ANOVA!$L$2:$L$160=T$4)*(ANOVA!$Q$2:$Q$401=T$5)*(ANOVA!$M$2:$M$401=T$3),ANOVA!$B$2:$B$401,"")</f>
        <v/>
      </c>
      <c r="U16" s="183"/>
    </row>
    <row r="17" spans="1:21" ht="15" x14ac:dyDescent="0.45">
      <c r="A17" s="34" t="s">
        <v>129</v>
      </c>
      <c r="B17" s="134"/>
      <c r="C17" s="134"/>
      <c r="D17" s="22"/>
      <c r="E17" s="184" t="str" cm="1">
        <f t="array" ref="E17">_xlfn.XLOOKUP(1,(ANOVA!$L$2:$L$160=E$4)*(ANOVA!$Q$2:$Q$401=E$5)*(ANOVA!$M$2:$M$401=E$3),ANOVA!$C$2:$C$401,"")</f>
        <v>N.S.</v>
      </c>
      <c r="F17" s="185"/>
      <c r="G17" s="196" cm="1">
        <f t="array" ref="G17">_xlfn.XLOOKUP(1,(ANOVA!$L$2:$L$160=G$4)*(ANOVA!$Q$2:$Q$401=G$5)*(ANOVA!$M$2:$M$401=G$3),ANOVA!$C$2:$C$401,"")</f>
        <v>1.8</v>
      </c>
      <c r="H17" s="185"/>
      <c r="I17" s="171" cm="1">
        <f t="array" ref="I17">_xlfn.XLOOKUP(1,(ANOVA!$L$2:$L$160=I$4)*(ANOVA!$Q$2:$Q$401=I$5)*(ANOVA!$M$2:$M$401=I$3),ANOVA!$C$2:$C$401,"")</f>
        <v>1.1599999999999999</v>
      </c>
      <c r="J17" s="172"/>
      <c r="K17" s="184" t="str" cm="1">
        <f t="array" ref="K17">_xlfn.XLOOKUP(1,(ANOVA!$L$2:$L$160=K$4)*(ANOVA!$Q$2:$Q$401=K$5)*(ANOVA!$M$2:$M$401=K$3),ANOVA!$C$2:$C$401,"")</f>
        <v>N.S.</v>
      </c>
      <c r="L17" s="185"/>
      <c r="M17" s="171" t="str" cm="1">
        <f t="array" ref="M17">_xlfn.XLOOKUP(1,(ANOVA!$L$2:$L$160=M$4)*(ANOVA!$Q$2:$Q$401=M$5)*(ANOVA!$M$2:$M$401=M$3),ANOVA!$C$2:$C$401,"")</f>
        <v>N.S.</v>
      </c>
      <c r="N17" s="172"/>
      <c r="O17" s="280" cm="1">
        <f t="array" ref="O17">_xlfn.XLOOKUP(1,(ANOVA!$L$2:$L$160=O$4)*(ANOVA!$Q$2:$Q$401=O$5)*(ANOVA!$M$2:$M$401=O$3),ANOVA!$C$2:$C$401,"")</f>
        <v>0</v>
      </c>
      <c r="P17" s="173" t="str" cm="1">
        <f t="array" ref="P17">_xlfn.XLOOKUP(1,(ANOVA!$L$2:$L$160=P$4)*(ANOVA!$Q$2:$Q$401=P$5)*(ANOVA!$M$2:$M$401=P$3),ANOVA!$C$2:$C$401,"")</f>
        <v/>
      </c>
      <c r="Q17" s="185"/>
      <c r="R17" s="173" t="str" cm="1">
        <f t="array" ref="R17">_xlfn.XLOOKUP(1,(ANOVA!$L$2:$L$160=R$4)*(ANOVA!$Q$2:$Q$401=R$5)*(ANOVA!$M$2:$M$401=R$3),ANOVA!$C$2:$C$401,"")</f>
        <v/>
      </c>
      <c r="S17" s="172"/>
      <c r="T17" s="196" t="str" cm="1">
        <f t="array" ref="T17">_xlfn.XLOOKUP(1,(ANOVA!$L$2:$L$160=T$4)*(ANOVA!$Q$2:$Q$401=T$5)*(ANOVA!$M$2:$M$401=T$3),ANOVA!$C$2:$C$401,"")</f>
        <v/>
      </c>
      <c r="U17" s="185"/>
    </row>
    <row r="18" spans="1:21" ht="12.9" thickBot="1" x14ac:dyDescent="0.35">
      <c r="A18" s="245" t="s">
        <v>130</v>
      </c>
      <c r="B18" s="246"/>
      <c r="C18" s="246"/>
      <c r="D18" s="247"/>
      <c r="E18" s="242" cm="1">
        <f t="array" ref="E18">_xlfn.XLOOKUP(1,(ANOVA!$L$2:$L$160=E$4)*(ANOVA!$Q$2:$Q$401=E$5)*(ANOVA!$M$2:$M$401=E$3),ANOVA!$D$2:$D$401,"")</f>
        <v>9.9689763736000003</v>
      </c>
      <c r="F18" s="248"/>
      <c r="G18" s="242" cm="1">
        <f t="array" ref="G18">_xlfn.XLOOKUP(1,(ANOVA!$L$2:$L$160=G$4)*(ANOVA!$Q$2:$Q$401=G$5)*(ANOVA!$M$2:$M$401=G$3),ANOVA!$D$2:$D$401,"")</f>
        <v>6.5086837034</v>
      </c>
      <c r="H18" s="248"/>
      <c r="I18" s="249" cm="1">
        <f t="array" ref="I18">_xlfn.XLOOKUP(1,(ANOVA!$L$2:$L$160=I$4)*(ANOVA!$Q$2:$Q$401=I$5)*(ANOVA!$M$2:$M$401=I$3),ANOVA!$D$2:$D$401,"")</f>
        <v>1.1389818186</v>
      </c>
      <c r="J18" s="243"/>
      <c r="K18" s="242" cm="1">
        <f t="array" ref="K18">_xlfn.XLOOKUP(1,(ANOVA!$L$2:$L$160=K$4)*(ANOVA!$Q$2:$Q$401=K$5)*(ANOVA!$M$2:$M$401=K$3),ANOVA!$D$2:$D$401,"")</f>
        <v>5.3741859221999997</v>
      </c>
      <c r="L18" s="248"/>
      <c r="M18" s="249" cm="1">
        <f t="array" ref="M18">_xlfn.XLOOKUP(1,(ANOVA!$L$2:$L$160=M$4)*(ANOVA!$Q$2:$Q$401=M$5)*(ANOVA!$M$2:$M$401=M$3),ANOVA!$D$2:$D$401,"")</f>
        <v>8.7997741127999998</v>
      </c>
      <c r="N18" s="243"/>
      <c r="O18" s="281" cm="1">
        <f t="array" ref="O18">_xlfn.XLOOKUP(1,(ANOVA!$L$2:$L$160=O$4)*(ANOVA!$Q$2:$Q$401=O$5)*(ANOVA!$M$2:$M$401=O$3),ANOVA!$D$2:$D$401,"")</f>
        <v>0</v>
      </c>
      <c r="P18" s="173" t="str" cm="1">
        <f t="array" ref="P18">_xlfn.XLOOKUP(1,(ANOVA!$L$2:$L$160=P$4)*(ANOVA!$Q$2:$Q$401=P$5)*(ANOVA!$M$2:$M$401=P$3),ANOVA!$D$2:$D$401,"")</f>
        <v/>
      </c>
      <c r="Q18" s="185"/>
      <c r="R18" s="173" t="str" cm="1">
        <f t="array" ref="R18">_xlfn.XLOOKUP(1,(ANOVA!$L$2:$L$160=R$4)*(ANOVA!$Q$2:$Q$401=R$5)*(ANOVA!$M$2:$M$401=R$3),ANOVA!$D$2:$D$401,"")</f>
        <v/>
      </c>
      <c r="S18" s="172"/>
      <c r="T18" s="196" t="str" cm="1">
        <f t="array" ref="T18">_xlfn.XLOOKUP(1,(ANOVA!$L$2:$L$160=T$4)*(ANOVA!$Q$2:$Q$401=T$5)*(ANOVA!$M$2:$M$401=T$3),ANOVA!$D$2:$D$401,"")</f>
        <v/>
      </c>
      <c r="U18" s="185"/>
    </row>
    <row r="19" spans="1:21" x14ac:dyDescent="0.3">
      <c r="A19" s="6"/>
      <c r="B19" s="7"/>
      <c r="C19" s="7"/>
      <c r="D19" s="6"/>
      <c r="E19" s="68"/>
      <c r="F19" s="58"/>
      <c r="G19" s="73"/>
      <c r="H19" s="63"/>
      <c r="I19" s="74"/>
      <c r="J19" s="40"/>
      <c r="M19" s="78"/>
      <c r="N19" s="66"/>
      <c r="O19" s="10"/>
      <c r="P19" s="74"/>
      <c r="Q19" s="40"/>
      <c r="R19" s="74"/>
      <c r="S19" s="40"/>
      <c r="T19" s="74"/>
      <c r="U19" s="40"/>
    </row>
    <row r="20" spans="1:21" x14ac:dyDescent="0.3">
      <c r="A20" s="9"/>
      <c r="B20" s="7"/>
      <c r="C20" s="7"/>
      <c r="D20" s="6"/>
      <c r="E20" s="38"/>
      <c r="F20" s="39"/>
      <c r="I20" s="74"/>
      <c r="J20" s="40"/>
      <c r="K20" s="78"/>
      <c r="L20" s="66"/>
      <c r="M20" s="74"/>
      <c r="N20" s="40"/>
      <c r="O20" s="3"/>
      <c r="P20" s="74"/>
      <c r="Q20" s="40"/>
      <c r="R20" s="74"/>
      <c r="S20" s="40"/>
      <c r="T20" s="74"/>
      <c r="U20" s="40"/>
    </row>
    <row r="21" spans="1:21" ht="12.75" customHeight="1" x14ac:dyDescent="0.3">
      <c r="A21" s="9"/>
      <c r="B21" s="7"/>
      <c r="C21" s="7"/>
      <c r="D21" s="6"/>
      <c r="E21" s="38"/>
      <c r="F21" s="39"/>
      <c r="I21" s="74"/>
      <c r="J21" s="40"/>
      <c r="K21" s="79"/>
      <c r="L21" s="7"/>
      <c r="M21" s="74"/>
      <c r="N21" s="40"/>
      <c r="O21" s="3"/>
      <c r="P21" s="74"/>
      <c r="Q21" s="40"/>
      <c r="R21" s="74"/>
      <c r="S21" s="40"/>
      <c r="T21" s="74"/>
      <c r="U21" s="40"/>
    </row>
    <row r="22" spans="1:21" ht="12.75" customHeight="1" x14ac:dyDescent="0.3">
      <c r="A22" s="9"/>
      <c r="B22" s="7"/>
      <c r="C22" s="7"/>
      <c r="D22" s="6"/>
      <c r="E22" s="38"/>
      <c r="F22" s="39"/>
      <c r="I22" s="74"/>
      <c r="J22" s="40"/>
      <c r="M22" s="74"/>
      <c r="N22" s="40"/>
      <c r="O22" s="3"/>
      <c r="P22" s="74"/>
      <c r="Q22" s="40"/>
      <c r="R22" s="74"/>
      <c r="S22" s="40"/>
      <c r="T22" s="74"/>
      <c r="U22" s="40"/>
    </row>
    <row r="23" spans="1:21" ht="12.75" customHeight="1" x14ac:dyDescent="0.3">
      <c r="A23" s="9"/>
      <c r="B23" s="7"/>
      <c r="C23" s="7"/>
      <c r="D23" s="6"/>
      <c r="E23" s="38"/>
      <c r="F23" s="39"/>
      <c r="I23" s="74"/>
      <c r="J23" s="40"/>
      <c r="M23" s="74"/>
      <c r="N23" s="40"/>
      <c r="O23" s="3"/>
      <c r="P23" s="74"/>
      <c r="Q23" s="40"/>
      <c r="R23" s="74"/>
      <c r="S23" s="40"/>
      <c r="T23" s="74"/>
      <c r="U23" s="40"/>
    </row>
    <row r="24" spans="1:21" ht="12.75" customHeight="1" x14ac:dyDescent="0.3">
      <c r="A24" s="9"/>
      <c r="B24" s="7"/>
      <c r="C24" s="7"/>
      <c r="D24" s="6"/>
      <c r="E24" s="38"/>
      <c r="F24" s="39"/>
      <c r="I24" s="74"/>
      <c r="J24" s="40"/>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x14ac:dyDescent="0.3">
      <c r="A26" s="9"/>
      <c r="B26" s="7"/>
      <c r="C26" s="7"/>
      <c r="D26" s="6"/>
      <c r="E26" s="38"/>
      <c r="F26" s="39"/>
      <c r="I26" s="74"/>
      <c r="J26" s="40"/>
      <c r="M26" s="74"/>
      <c r="N26" s="40"/>
      <c r="O26" s="3"/>
      <c r="P26" s="74"/>
      <c r="Q26" s="40"/>
      <c r="R26" s="74"/>
      <c r="S26" s="40"/>
      <c r="T26" s="74"/>
      <c r="U26" s="40"/>
    </row>
    <row r="27" spans="1:21" s="1" customFormat="1" x14ac:dyDescent="0.3">
      <c r="A27" s="8"/>
      <c r="B27" s="7"/>
      <c r="C27" s="7"/>
      <c r="D27" s="6"/>
      <c r="E27" s="69"/>
      <c r="F27" s="59"/>
      <c r="H27" s="64"/>
      <c r="I27" s="74"/>
      <c r="J27" s="40"/>
      <c r="K27" s="75"/>
      <c r="L27" s="64"/>
      <c r="M27" s="75"/>
      <c r="N27" s="64"/>
      <c r="O27" s="3"/>
      <c r="P27" s="74"/>
      <c r="Q27" s="40"/>
      <c r="R27" s="74"/>
      <c r="S27" s="40"/>
      <c r="T27" s="74"/>
      <c r="U27" s="40"/>
    </row>
    <row r="28" spans="1:21" s="1" customFormat="1" x14ac:dyDescent="0.3">
      <c r="A28" s="9"/>
      <c r="B28" s="7"/>
      <c r="C28" s="7"/>
      <c r="D28" s="6"/>
      <c r="E28" s="38"/>
      <c r="F28" s="39"/>
      <c r="G28" s="75"/>
      <c r="H28" s="40"/>
      <c r="I28" s="71"/>
      <c r="J28" s="11"/>
      <c r="K28" s="74"/>
      <c r="L28" s="40"/>
      <c r="M28" s="74"/>
      <c r="N28" s="40"/>
      <c r="O28" s="3"/>
      <c r="P28" s="71"/>
      <c r="Q28" s="11"/>
      <c r="R28" s="71"/>
      <c r="S28" s="11"/>
      <c r="T28" s="71"/>
      <c r="U28" s="11"/>
    </row>
    <row r="29" spans="1:21" s="1" customFormat="1" ht="14.15" x14ac:dyDescent="0.3">
      <c r="A29" s="4"/>
      <c r="B29" s="7"/>
      <c r="C29" s="7"/>
      <c r="D29" s="6"/>
      <c r="E29" s="70"/>
      <c r="F29" s="60"/>
      <c r="G29" s="76"/>
      <c r="H29" s="65"/>
      <c r="I29" s="71"/>
      <c r="J29" s="11"/>
      <c r="K29" s="76"/>
      <c r="L29" s="65"/>
      <c r="M29" s="80"/>
      <c r="N29" s="67"/>
      <c r="O29" s="2"/>
      <c r="P29" s="71"/>
      <c r="Q29" s="11"/>
      <c r="R29" s="71"/>
      <c r="S29" s="11"/>
      <c r="T29" s="71"/>
      <c r="U29" s="11"/>
    </row>
    <row r="30" spans="1:21" s="1" customFormat="1" x14ac:dyDescent="0.3">
      <c r="A30"/>
      <c r="B30" s="46"/>
      <c r="C30" s="46"/>
      <c r="D30" s="13"/>
      <c r="E30" s="71"/>
      <c r="F30" s="11"/>
      <c r="G30" s="74"/>
      <c r="H30" s="40"/>
      <c r="I30" s="71"/>
      <c r="J30" s="11"/>
      <c r="K30" s="74"/>
      <c r="L30" s="40"/>
      <c r="M30" s="80"/>
      <c r="N30" s="67"/>
      <c r="O30" s="2"/>
      <c r="P30" s="71"/>
      <c r="Q30" s="11"/>
      <c r="R30" s="71"/>
      <c r="S30" s="11"/>
      <c r="T30" s="71"/>
      <c r="U30" s="11"/>
    </row>
    <row r="31" spans="1:21" s="1" customFormat="1" x14ac:dyDescent="0.3">
      <c r="A31"/>
      <c r="B31" s="40"/>
      <c r="C31" s="40"/>
      <c r="E31" s="71"/>
      <c r="F31" s="11"/>
      <c r="G31" s="74"/>
      <c r="H31" s="40"/>
      <c r="I31" s="71"/>
      <c r="J31" s="11"/>
      <c r="K31" s="74"/>
      <c r="L31" s="40"/>
      <c r="M31" s="80"/>
      <c r="N31" s="67"/>
      <c r="O31" s="2"/>
      <c r="P31" s="71"/>
      <c r="Q31" s="11"/>
      <c r="R31" s="71"/>
      <c r="S31" s="11"/>
      <c r="T31" s="71"/>
      <c r="U31" s="11"/>
    </row>
    <row r="32" spans="1:21" s="1" customFormat="1" x14ac:dyDescent="0.3">
      <c r="A32"/>
      <c r="B32" s="40"/>
      <c r="C32" s="40"/>
      <c r="E32" s="71"/>
      <c r="F32" s="11"/>
      <c r="G32" s="74"/>
      <c r="H32" s="40"/>
      <c r="I32" s="71"/>
      <c r="J32" s="11"/>
      <c r="K32" s="74"/>
      <c r="L32" s="40"/>
      <c r="M32" s="80"/>
      <c r="N32" s="67"/>
      <c r="O32" s="2"/>
      <c r="P32" s="71"/>
      <c r="Q32" s="11"/>
      <c r="R32" s="71"/>
      <c r="S32" s="11"/>
      <c r="T32" s="71"/>
      <c r="U32" s="11"/>
    </row>
    <row r="33" spans="1:21" s="1" customFormat="1" x14ac:dyDescent="0.3">
      <c r="A33"/>
      <c r="B33" s="40"/>
      <c r="C33" s="40"/>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165" t="s">
        <v>19</v>
      </c>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sheetData>
  <sortState xmlns:xlrd2="http://schemas.microsoft.com/office/spreadsheetml/2017/richdata2" ref="A6:U14">
    <sortCondition descending="1" ref="E6:E14"/>
  </sortState>
  <mergeCells count="9">
    <mergeCell ref="A1:U1"/>
    <mergeCell ref="E2:F2"/>
    <mergeCell ref="G2:H2"/>
    <mergeCell ref="I2:J2"/>
    <mergeCell ref="K2:L2"/>
    <mergeCell ref="M2:N2"/>
    <mergeCell ref="P2:Q2"/>
    <mergeCell ref="R2:S2"/>
    <mergeCell ref="T2:U2"/>
  </mergeCells>
  <conditionalFormatting sqref="A6:D14">
    <cfRule type="expression" dxfId="57" priority="11">
      <formula>MOD(ROW(),2)=0</formula>
    </cfRule>
  </conditionalFormatting>
  <conditionalFormatting sqref="E6:E14">
    <cfRule type="top10" dxfId="56" priority="32" stopIfTrue="1" percent="1" rank="25"/>
    <cfRule type="aboveAverage" dxfId="55" priority="2375" stopIfTrue="1"/>
  </conditionalFormatting>
  <conditionalFormatting sqref="E6:U14">
    <cfRule type="expression" dxfId="54" priority="2376">
      <formula>MOD(ROW(),2)=0</formula>
    </cfRule>
  </conditionalFormatting>
  <conditionalFormatting sqref="F6:F14 H6:H14 J6:J14 L6:L14 N6:N14 Q6:Q14 S6:S14 U6:U14">
    <cfRule type="containsText" priority="18" stopIfTrue="1" operator="containsText" text="AA">
      <formula>NOT(ISERROR(SEARCH("AA",F6)))</formula>
    </cfRule>
    <cfRule type="containsText" dxfId="53" priority="19" stopIfTrue="1" operator="containsText" text="A">
      <formula>NOT(ISERROR(SEARCH("A",F6)))</formula>
    </cfRule>
  </conditionalFormatting>
  <conditionalFormatting sqref="G6:G14">
    <cfRule type="top10" dxfId="52" priority="1" stopIfTrue="1" percent="1" rank="25"/>
    <cfRule type="aboveAverage" dxfId="51" priority="2" stopIfTrue="1"/>
    <cfRule type="top10" dxfId="50" priority="2377" percent="1" rank="25"/>
    <cfRule type="aboveAverage" dxfId="49" priority="2378" stopIfTrue="1"/>
  </conditionalFormatting>
  <conditionalFormatting sqref="I6:I14">
    <cfRule type="top10" dxfId="48" priority="3" stopIfTrue="1" percent="1" rank="25"/>
    <cfRule type="aboveAverage" dxfId="47" priority="4" stopIfTrue="1"/>
    <cfRule type="top10" dxfId="46" priority="2379" percent="1" rank="25"/>
    <cfRule type="aboveAverage" dxfId="45" priority="2380" stopIfTrue="1"/>
  </conditionalFormatting>
  <conditionalFormatting sqref="K6:K14">
    <cfRule type="top10" dxfId="44" priority="5" stopIfTrue="1" percent="1" rank="25"/>
    <cfRule type="aboveAverage" dxfId="43" priority="6" stopIfTrue="1"/>
    <cfRule type="top10" dxfId="42" priority="2381" percent="1" rank="25"/>
    <cfRule type="aboveAverage" dxfId="41" priority="2382" stopIfTrue="1"/>
  </conditionalFormatting>
  <conditionalFormatting sqref="M6:M14">
    <cfRule type="top10" dxfId="40" priority="7" stopIfTrue="1" percent="1" rank="25"/>
    <cfRule type="aboveAverage" dxfId="39" priority="8" stopIfTrue="1"/>
    <cfRule type="top10" dxfId="38" priority="2383" percent="1" rank="25"/>
    <cfRule type="aboveAverage" dxfId="37" priority="2384" stopIfTrue="1"/>
  </conditionalFormatting>
  <conditionalFormatting sqref="O6:O14">
    <cfRule type="top10" dxfId="36" priority="9" stopIfTrue="1" percent="1" rank="25"/>
    <cfRule type="aboveAverage" dxfId="35" priority="10" stopIfTrue="1"/>
    <cfRule type="top10" dxfId="34" priority="2385" stopIfTrue="1" percent="1" rank="25"/>
    <cfRule type="aboveAverage" dxfId="33" priority="2386" stopIfTrue="1"/>
  </conditionalFormatting>
  <conditionalFormatting sqref="P6:P14">
    <cfRule type="top10" dxfId="32" priority="2387" stopIfTrue="1" percent="1" rank="25"/>
    <cfRule type="aboveAverage" dxfId="31" priority="2388" stopIfTrue="1"/>
    <cfRule type="top10" dxfId="30" priority="2389" percent="1" rank="25"/>
    <cfRule type="aboveAverage" dxfId="29" priority="2390" stopIfTrue="1"/>
  </conditionalFormatting>
  <conditionalFormatting sqref="R6:R14">
    <cfRule type="top10" dxfId="28" priority="2391" stopIfTrue="1" percent="1" rank="25"/>
    <cfRule type="aboveAverage" dxfId="27" priority="2392" stopIfTrue="1"/>
    <cfRule type="top10" dxfId="26" priority="2393" percent="1" rank="25"/>
    <cfRule type="aboveAverage" dxfId="25" priority="2394" stopIfTrue="1"/>
  </conditionalFormatting>
  <conditionalFormatting sqref="T6:T14">
    <cfRule type="top10" dxfId="24" priority="2395" stopIfTrue="1" percent="1" rank="25"/>
    <cfRule type="aboveAverage" dxfId="23" priority="2396" stopIfTrue="1"/>
    <cfRule type="top10" dxfId="22" priority="2397" percent="1" rank="25"/>
    <cfRule type="aboveAverage" dxfId="21" priority="2398" stopIfTrue="1"/>
  </conditionalFormatting>
  <pageMargins left="0.5" right="0.5" top="0.5" bottom="0.5" header="0.3" footer="0.3"/>
  <pageSetup paperSize="5" scale="89"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AE2AC-376E-40CF-9592-0BB70B621BEC}">
  <sheetPr>
    <tabColor theme="6" tint="0.59999389629810485"/>
    <pageSetUpPr fitToPage="1"/>
  </sheetPr>
  <dimension ref="A1:U37"/>
  <sheetViews>
    <sheetView zoomScaleNormal="100" workbookViewId="0">
      <selection activeCell="E17" sqref="E17"/>
    </sheetView>
  </sheetViews>
  <sheetFormatPr defaultRowHeight="12.45" x14ac:dyDescent="0.3"/>
  <cols>
    <col min="1" max="1" width="30.61328125" customWidth="1"/>
    <col min="2" max="3" width="17.23046875" style="40" customWidth="1"/>
    <col min="4" max="4" width="9.84375" style="1" customWidth="1"/>
    <col min="5" max="5" width="5.07421875" style="71" customWidth="1"/>
    <col min="6" max="6" width="5.07421875" style="11" customWidth="1"/>
    <col min="7" max="7" width="5.07421875" style="74" customWidth="1"/>
    <col min="8" max="8" width="5.07421875" style="40" customWidth="1"/>
    <col min="9" max="9" width="5.07421875" style="71" customWidth="1"/>
    <col min="10" max="10" width="5.07421875" style="11" customWidth="1"/>
    <col min="11" max="11" width="5.07421875" style="74" customWidth="1"/>
    <col min="12" max="12" width="5.07421875" style="40" customWidth="1"/>
    <col min="13" max="13" width="5.07421875" style="80" customWidth="1"/>
    <col min="14" max="14" width="5.07421875" style="67" customWidth="1"/>
    <col min="15" max="15" width="9.61328125" style="2" customWidth="1"/>
    <col min="16" max="16" width="5.07421875" style="71" hidden="1" customWidth="1"/>
    <col min="17" max="17" width="5.07421875" style="11" hidden="1" customWidth="1"/>
    <col min="18" max="18" width="5.07421875" style="71" hidden="1" customWidth="1"/>
    <col min="19" max="19" width="5.07421875" style="11" hidden="1" customWidth="1"/>
    <col min="20" max="20" width="5.07421875" style="71" hidden="1" customWidth="1"/>
    <col min="21" max="21" width="5.07421875" style="11" hidden="1" customWidth="1"/>
  </cols>
  <sheetData>
    <row r="1" spans="1:21" ht="30" customHeight="1" thickBot="1" x14ac:dyDescent="0.35">
      <c r="A1" s="292" t="s">
        <v>372</v>
      </c>
      <c r="B1" s="292"/>
      <c r="C1" s="292"/>
      <c r="D1" s="292"/>
      <c r="E1" s="292"/>
      <c r="F1" s="292"/>
      <c r="G1" s="292"/>
      <c r="H1" s="292"/>
      <c r="I1" s="292"/>
      <c r="J1" s="292"/>
      <c r="K1" s="292"/>
      <c r="L1" s="292"/>
      <c r="M1" s="292"/>
      <c r="N1" s="292"/>
      <c r="O1" s="292"/>
      <c r="P1" s="292"/>
      <c r="Q1" s="292"/>
      <c r="R1" s="292"/>
      <c r="S1" s="292"/>
      <c r="T1" s="292"/>
      <c r="U1" s="292"/>
    </row>
    <row r="2" spans="1:21" ht="40" customHeight="1" x14ac:dyDescent="0.3">
      <c r="A2" s="24" t="s">
        <v>95</v>
      </c>
      <c r="B2" s="133" t="s">
        <v>93</v>
      </c>
      <c r="C2" s="161" t="s">
        <v>94</v>
      </c>
      <c r="D2" s="23"/>
      <c r="E2" s="298" t="s">
        <v>42</v>
      </c>
      <c r="F2" s="299"/>
      <c r="G2" s="298" t="s">
        <v>43</v>
      </c>
      <c r="H2" s="299"/>
      <c r="I2" s="305" t="s">
        <v>66</v>
      </c>
      <c r="J2" s="305"/>
      <c r="K2" s="298" t="s">
        <v>44</v>
      </c>
      <c r="L2" s="299"/>
      <c r="M2" s="300" t="s">
        <v>45</v>
      </c>
      <c r="N2" s="300"/>
      <c r="O2" s="254" t="s">
        <v>61</v>
      </c>
      <c r="P2" s="297" t="s">
        <v>46</v>
      </c>
      <c r="Q2" s="296"/>
      <c r="R2" s="297" t="s">
        <v>47</v>
      </c>
      <c r="S2" s="297"/>
      <c r="T2" s="295" t="s">
        <v>48</v>
      </c>
      <c r="U2" s="296"/>
    </row>
    <row r="3" spans="1:21" ht="12.55" hidden="1" customHeight="1" x14ac:dyDescent="0.3">
      <c r="A3" s="223"/>
      <c r="B3" s="224"/>
      <c r="C3" s="34"/>
      <c r="D3" s="225"/>
      <c r="E3" s="226" t="s">
        <v>219</v>
      </c>
      <c r="F3" s="227"/>
      <c r="G3" s="226" t="s">
        <v>230</v>
      </c>
      <c r="H3" s="227"/>
      <c r="I3" s="228" t="s">
        <v>223</v>
      </c>
      <c r="J3" s="228"/>
      <c r="K3" s="226" t="s">
        <v>231</v>
      </c>
      <c r="L3" s="227"/>
      <c r="M3" s="228" t="s">
        <v>232</v>
      </c>
      <c r="N3" s="228"/>
      <c r="O3" s="229" t="s">
        <v>226</v>
      </c>
      <c r="P3" s="231" t="s">
        <v>227</v>
      </c>
      <c r="Q3" s="230"/>
      <c r="R3" s="231" t="s">
        <v>228</v>
      </c>
      <c r="S3" s="231"/>
      <c r="T3" s="229" t="s">
        <v>229</v>
      </c>
      <c r="U3" s="230"/>
    </row>
    <row r="4" spans="1:21" ht="12.55" hidden="1" customHeight="1" x14ac:dyDescent="0.3">
      <c r="A4" s="223"/>
      <c r="B4" s="224"/>
      <c r="C4" s="34"/>
      <c r="D4" s="225"/>
      <c r="E4" s="226" t="s">
        <v>196</v>
      </c>
      <c r="F4" s="227"/>
      <c r="G4" s="226" t="s">
        <v>196</v>
      </c>
      <c r="H4" s="227"/>
      <c r="I4" s="226" t="s">
        <v>196</v>
      </c>
      <c r="J4" s="228"/>
      <c r="K4" s="226" t="s">
        <v>196</v>
      </c>
      <c r="L4" s="227"/>
      <c r="M4" s="226" t="s">
        <v>196</v>
      </c>
      <c r="N4" s="228"/>
      <c r="O4" s="226" t="s">
        <v>196</v>
      </c>
      <c r="P4" s="228" t="s">
        <v>100</v>
      </c>
      <c r="Q4" s="230"/>
      <c r="R4" s="226" t="s">
        <v>100</v>
      </c>
      <c r="S4" s="231"/>
      <c r="T4" s="226" t="s">
        <v>100</v>
      </c>
      <c r="U4" s="230"/>
    </row>
    <row r="5" spans="1:21" ht="12.55" hidden="1" customHeight="1" x14ac:dyDescent="0.3">
      <c r="A5" s="223"/>
      <c r="B5" s="224"/>
      <c r="C5" s="34"/>
      <c r="D5" s="225"/>
      <c r="E5" s="226" t="s">
        <v>234</v>
      </c>
      <c r="F5" s="227"/>
      <c r="G5" s="226" t="s">
        <v>234</v>
      </c>
      <c r="H5" s="227"/>
      <c r="I5" s="226" t="s">
        <v>234</v>
      </c>
      <c r="J5" s="228"/>
      <c r="K5" s="226" t="s">
        <v>234</v>
      </c>
      <c r="L5" s="227"/>
      <c r="M5" s="226" t="s">
        <v>234</v>
      </c>
      <c r="N5" s="228"/>
      <c r="O5" s="226" t="s">
        <v>234</v>
      </c>
      <c r="P5" s="228" t="s">
        <v>234</v>
      </c>
      <c r="Q5" s="230"/>
      <c r="R5" s="226" t="s">
        <v>234</v>
      </c>
      <c r="S5" s="231"/>
      <c r="T5" s="226" t="s">
        <v>234</v>
      </c>
      <c r="U5" s="230"/>
    </row>
    <row r="6" spans="1:21" ht="12.55" customHeight="1" x14ac:dyDescent="0.3">
      <c r="A6" s="50" t="str">
        <f t="shared" ref="A6:A16" si="0">VLOOKUP(D6,VL_2020,2,FALSE)</f>
        <v>Gateway 3919TRE</v>
      </c>
      <c r="B6" s="130" t="str">
        <f t="shared" ref="B6:B16" si="1">VLOOKUP(D6,VL_2020,3,FALSE)</f>
        <v>RR</v>
      </c>
      <c r="C6" s="130" t="str">
        <f t="shared" ref="C6:C16" si="2">VLOOKUP(D6,VL_2020,4,FALSE)</f>
        <v>TRE</v>
      </c>
      <c r="D6" s="273" t="s">
        <v>297</v>
      </c>
      <c r="E6" s="174" cm="1">
        <f t="array" ref="E6">_xlfn.XLOOKUP(1,(LSM!$A$2:$A$370=E$4)*(LSM!$T$2:$T$370=E$5)*(LSM!$B$2:$B$370=$D6),LSM!$C$2:$C$370,"")</f>
        <v>249.64</v>
      </c>
      <c r="F6" s="175" t="str" cm="1">
        <f t="array" ref="F6">_xlfn.XLOOKUP(1,(LSM!$A$2:$A$370=E$4)*(LSM!$T$2:$T$370=E$5)*(LSM!$B$2:$B$370=$D6),LSM!$D$2:$D$370,"")</f>
        <v>A</v>
      </c>
      <c r="G6" s="162" cm="1">
        <f t="array" ref="G6">_xlfn.XLOOKUP(1,(LSM!$A$2:$A$370=G$4)*(LSM!$T$2:$T$370=G$5)*(LSM!$B$2:$B$370=$D6),LSM!$E$2:$E$370,"")</f>
        <v>14.7333</v>
      </c>
      <c r="H6" s="175" t="str" cm="1">
        <f t="array" ref="H6">_xlfn.XLOOKUP(1,(LSM!$A$2:$A$370=G$4)*(LSM!$T$2:$T$370=G$5)*(LSM!$B$2:$B$370=$D6),LSM!$F$2:$F$370,"")</f>
        <v>D</v>
      </c>
      <c r="I6" s="198" cm="1">
        <f t="array" ref="I6">_xlfn.XLOOKUP(1,(LSM!$A$2:$A$370=I$4)*(LSM!$T$2:$T$370=I$5)*(LSM!$B$2:$B$370=$D6),LSM!$L$2:$L$370,"")</f>
        <v>56.866700000000002</v>
      </c>
      <c r="J6" s="61" t="str" cm="1">
        <f t="array" ref="J6">_xlfn.XLOOKUP(1,(LSM!$A$2:$A$370=I$4)*(LSM!$T$2:$T$370=I$5)*(LSM!$B$2:$B$370=$D6),LSM!$M$2:$M$370,"")</f>
        <v>F</v>
      </c>
      <c r="K6" s="174" cm="1">
        <f t="array" ref="K6">_xlfn.XLOOKUP(1,(LSM!$A$2:$A$370=K$4)*(LSM!$T$2:$T$370=K$5)*(LSM!$B$2:$B$370=$D6),LSM!$G$2:$G$370,"")</f>
        <v>99.333299999999994</v>
      </c>
      <c r="L6" s="175" t="str" cm="1">
        <f t="array" ref="L6">_xlfn.XLOOKUP(1,(LSM!$A$2:$A$370=K$4)*(LSM!$T$2:$T$370=K$5)*(LSM!$B$2:$B$370=$D6),LSM!$H$2:$H$370,"")</f>
        <v>A</v>
      </c>
      <c r="M6" s="174" cm="1">
        <f t="array" ref="M6">_xlfn.XLOOKUP(1,(LSM!$A$2:$A$370=M$4)*(LSM!$T$2:$T$370=M$5)*(LSM!$B$2:$B$370=$D6),LSM!$I$2:$I$370,"")</f>
        <v>53.333300000000001</v>
      </c>
      <c r="N6" s="61" t="str" cm="1">
        <f t="array" ref="N6">_xlfn.XLOOKUP(1,(LSM!$A$2:$A$370=M$4)*(LSM!$T$2:$T$370=M$5)*(LSM!$B$2:$B$370=$D6),LSM!$J$2:$J$370,"")</f>
        <v>A</v>
      </c>
      <c r="O6" s="174" cm="1">
        <f t="array" ref="O6">_xlfn.XLOOKUP(1,(LSM!$A$2:$A$370=O$4)*(LSM!$T$2:$T$370=O$5)*(LSM!$B$2:$B$370=$D6),LSM!$K$2:$K$370,"")</f>
        <v>0</v>
      </c>
      <c r="P6" s="259" cm="1">
        <f t="array" ref="P6">_xlfn.XLOOKUP(1,(LSM!$A$2:$A$370=P$4)*(LSM!$T$2:$T$370=P$5)*(LSM!$B$2:$B$370=$D6),LSM!$N$2:$N$370,"")</f>
        <v>0</v>
      </c>
      <c r="Q6" s="175" cm="1">
        <f t="array" ref="Q6">_xlfn.XLOOKUP(1,(LSM!$A$2:$A$370=P$4)*(LSM!$T$2:$T$370=P$5)*(LSM!$B$2:$B$370=$D6),LSM!$O$2:$O$370,"")</f>
        <v>0</v>
      </c>
      <c r="R6" s="162" cm="1">
        <f t="array" ref="R6">_xlfn.XLOOKUP(1,(LSM!$A$2:$A$370=R$4)*(LSM!$T$2:$T$370=R$5)*(LSM!$B$2:$B$370=$D6),LSM!$P$2:$P$370,"")</f>
        <v>0</v>
      </c>
      <c r="S6" s="61" cm="1">
        <f t="array" ref="S6">_xlfn.XLOOKUP(1,(LSM!$A$2:$A$370=R$4)*(LSM!$T$2:$T$370=R$5)*(LSM!$B$2:$B$370=$D6),LSM!$Q$2:$Q$370,"")</f>
        <v>0</v>
      </c>
      <c r="T6" s="162" cm="1">
        <f t="array" ref="T6">_xlfn.XLOOKUP(1,(LSM!$A$2:$A$370=T$4)*(LSM!$T$2:$T$370=T$5)*(LSM!$B$2:$B$370=$D6),LSM!$R$2:$R$370,"")</f>
        <v>0</v>
      </c>
      <c r="U6" s="175" cm="1">
        <f t="array" ref="U6">_xlfn.XLOOKUP(1,(LSM!$A$2:$A$370=T$4)*(LSM!$T$2:$T$370=T$5)*(LSM!$B$2:$B$370=$D6),LSM!$S$2:$S$370,"")</f>
        <v>0</v>
      </c>
    </row>
    <row r="7" spans="1:21" ht="12.55" customHeight="1" x14ac:dyDescent="0.3">
      <c r="A7" s="31" t="str">
        <f t="shared" si="0"/>
        <v>Revere 1839 </v>
      </c>
      <c r="B7" s="131" t="str">
        <f t="shared" si="1"/>
        <v>RR</v>
      </c>
      <c r="C7" s="131" t="str">
        <f t="shared" si="2"/>
        <v>TRE</v>
      </c>
      <c r="D7" s="273" t="s">
        <v>301</v>
      </c>
      <c r="E7" s="176" cm="1">
        <f t="array" ref="E7">_xlfn.XLOOKUP(1,(LSM!$A$2:$A$370=E$4)*(LSM!$T$2:$T$370=E$5)*(LSM!$B$2:$B$370=$D7),LSM!$C$2:$C$370,"")</f>
        <v>241.78</v>
      </c>
      <c r="F7" s="177" t="str" cm="1">
        <f t="array" ref="F7">_xlfn.XLOOKUP(1,(LSM!$A$2:$A$370=E$4)*(LSM!$T$2:$T$370=E$5)*(LSM!$B$2:$B$370=$D7),LSM!$D$2:$D$370,"")</f>
        <v>A</v>
      </c>
      <c r="G7" s="163" cm="1">
        <f t="array" ref="G7">_xlfn.XLOOKUP(1,(LSM!$A$2:$A$370=G$4)*(LSM!$T$2:$T$370=G$5)*(LSM!$B$2:$B$370=$D7),LSM!$E$2:$E$370,"")</f>
        <v>15.7333</v>
      </c>
      <c r="H7" s="177" t="str" cm="1">
        <f t="array" ref="H7">_xlfn.XLOOKUP(1,(LSM!$A$2:$A$370=G$4)*(LSM!$T$2:$T$370=G$5)*(LSM!$B$2:$B$370=$D7),LSM!$F$2:$F$370,"")</f>
        <v>A-D</v>
      </c>
      <c r="I7" s="57" cm="1">
        <f t="array" ref="I7">_xlfn.XLOOKUP(1,(LSM!$A$2:$A$370=I$4)*(LSM!$T$2:$T$370=I$5)*(LSM!$B$2:$B$370=$D7),LSM!$L$2:$L$370,"")</f>
        <v>57.466700000000003</v>
      </c>
      <c r="J7" s="56" t="str" cm="1">
        <f t="array" ref="J7">_xlfn.XLOOKUP(1,(LSM!$A$2:$A$370=I$4)*(LSM!$T$2:$T$370=I$5)*(LSM!$B$2:$B$370=$D7),LSM!$M$2:$M$370,"")</f>
        <v>EF</v>
      </c>
      <c r="K7" s="176" cm="1">
        <f t="array" ref="K7">_xlfn.XLOOKUP(1,(LSM!$A$2:$A$370=K$4)*(LSM!$T$2:$T$370=K$5)*(LSM!$B$2:$B$370=$D7),LSM!$G$2:$G$370,"")</f>
        <v>99.666700000000006</v>
      </c>
      <c r="L7" s="177" t="str" cm="1">
        <f t="array" ref="L7">_xlfn.XLOOKUP(1,(LSM!$A$2:$A$370=K$4)*(LSM!$T$2:$T$370=K$5)*(LSM!$B$2:$B$370=$D7),LSM!$H$2:$H$370,"")</f>
        <v>A</v>
      </c>
      <c r="M7" s="176" cm="1">
        <f t="array" ref="M7">_xlfn.XLOOKUP(1,(LSM!$A$2:$A$370=M$4)*(LSM!$T$2:$T$370=M$5)*(LSM!$B$2:$B$370=$D7),LSM!$I$2:$I$370,"")</f>
        <v>50.666699999999999</v>
      </c>
      <c r="N7" s="56" t="str" cm="1">
        <f t="array" ref="N7">_xlfn.XLOOKUP(1,(LSM!$A$2:$A$370=M$4)*(LSM!$T$2:$T$370=M$5)*(LSM!$B$2:$B$370=$D7),LSM!$J$2:$J$370,"")</f>
        <v>A</v>
      </c>
      <c r="O7" s="176" cm="1">
        <f t="array" ref="O7">_xlfn.XLOOKUP(1,(LSM!$A$2:$A$370=O$4)*(LSM!$T$2:$T$370=O$5)*(LSM!$B$2:$B$370=$D7),LSM!$K$2:$K$370,"")</f>
        <v>0</v>
      </c>
      <c r="P7" s="252" cm="1">
        <f t="array" ref="P7">_xlfn.XLOOKUP(1,(LSM!$A$2:$A$370=P$4)*(LSM!$T$2:$T$370=P$5)*(LSM!$B$2:$B$370=$D7),LSM!$N$2:$N$370,"")</f>
        <v>0</v>
      </c>
      <c r="Q7" s="177" cm="1">
        <f t="array" ref="Q7">_xlfn.XLOOKUP(1,(LSM!$A$2:$A$370=P$4)*(LSM!$T$2:$T$370=P$5)*(LSM!$B$2:$B$370=$D7),LSM!$O$2:$O$370,"")</f>
        <v>0</v>
      </c>
      <c r="R7" s="163" cm="1">
        <f t="array" ref="R7">_xlfn.XLOOKUP(1,(LSM!$A$2:$A$370=R$4)*(LSM!$T$2:$T$370=R$5)*(LSM!$B$2:$B$370=$D7),LSM!$P$2:$P$370,"")</f>
        <v>0</v>
      </c>
      <c r="S7" s="56" cm="1">
        <f t="array" ref="S7">_xlfn.XLOOKUP(1,(LSM!$A$2:$A$370=R$4)*(LSM!$T$2:$T$370=R$5)*(LSM!$B$2:$B$370=$D7),LSM!$Q$2:$Q$370,"")</f>
        <v>0</v>
      </c>
      <c r="T7" s="163" cm="1">
        <f t="array" ref="T7">_xlfn.XLOOKUP(1,(LSM!$A$2:$A$370=T$4)*(LSM!$T$2:$T$370=T$5)*(LSM!$B$2:$B$370=$D7),LSM!$R$2:$R$370,"")</f>
        <v>0</v>
      </c>
      <c r="U7" s="177" cm="1">
        <f t="array" ref="U7">_xlfn.XLOOKUP(1,(LSM!$A$2:$A$370=T$4)*(LSM!$T$2:$T$370=T$5)*(LSM!$B$2:$B$370=$D7),LSM!$S$2:$S$370,"")</f>
        <v>0</v>
      </c>
    </row>
    <row r="8" spans="1:21" x14ac:dyDescent="0.3">
      <c r="A8" s="31" t="str">
        <f t="shared" si="0"/>
        <v>Dyna-Gro D60TC45RIB</v>
      </c>
      <c r="B8" s="131" t="str">
        <f t="shared" si="1"/>
        <v>RR</v>
      </c>
      <c r="C8" s="131" t="str">
        <f t="shared" si="2"/>
        <v>TRE</v>
      </c>
      <c r="D8" s="273" t="s">
        <v>203</v>
      </c>
      <c r="E8" s="178" cm="1">
        <f t="array" ref="E8">_xlfn.XLOOKUP(1,(LSM!$A$2:$A$370=E$4)*(LSM!$T$2:$T$370=E$5)*(LSM!$B$2:$B$370=$D8),LSM!$C$2:$C$370,"")</f>
        <v>238.48</v>
      </c>
      <c r="F8" s="179" t="str" cm="1">
        <f t="array" ref="F8">_xlfn.XLOOKUP(1,(LSM!$A$2:$A$370=E$4)*(LSM!$T$2:$T$370=E$5)*(LSM!$B$2:$B$370=$D8),LSM!$D$2:$D$370,"")</f>
        <v>A</v>
      </c>
      <c r="G8" s="164" cm="1">
        <f t="array" ref="G8">_xlfn.XLOOKUP(1,(LSM!$A$2:$A$370=G$4)*(LSM!$T$2:$T$370=G$5)*(LSM!$B$2:$B$370=$D8),LSM!$E$2:$E$370,"")</f>
        <v>15.3</v>
      </c>
      <c r="H8" s="179" t="str" cm="1">
        <f t="array" ref="H8">_xlfn.XLOOKUP(1,(LSM!$A$2:$A$370=G$4)*(LSM!$T$2:$T$370=G$5)*(LSM!$B$2:$B$370=$D8),LSM!$F$2:$F$370,"")</f>
        <v>B-D</v>
      </c>
      <c r="I8" s="102" cm="1">
        <f t="array" ref="I8">_xlfn.XLOOKUP(1,(LSM!$A$2:$A$370=I$4)*(LSM!$T$2:$T$370=I$5)*(LSM!$B$2:$B$370=$D8),LSM!$L$2:$L$370,"")</f>
        <v>57.6</v>
      </c>
      <c r="J8" s="167" t="str" cm="1">
        <f t="array" ref="J8">_xlfn.XLOOKUP(1,(LSM!$A$2:$A$370=I$4)*(LSM!$T$2:$T$370=I$5)*(LSM!$B$2:$B$370=$D8),LSM!$M$2:$M$370,"")</f>
        <v>D-F</v>
      </c>
      <c r="K8" s="178" cm="1">
        <f t="array" ref="K8">_xlfn.XLOOKUP(1,(LSM!$A$2:$A$370=K$4)*(LSM!$T$2:$T$370=K$5)*(LSM!$B$2:$B$370=$D8),LSM!$G$2:$G$370,"")</f>
        <v>95.666700000000006</v>
      </c>
      <c r="L8" s="179" t="str" cm="1">
        <f t="array" ref="L8">_xlfn.XLOOKUP(1,(LSM!$A$2:$A$370=K$4)*(LSM!$T$2:$T$370=K$5)*(LSM!$B$2:$B$370=$D8),LSM!$H$2:$H$370,"")</f>
        <v>A</v>
      </c>
      <c r="M8" s="178" cm="1">
        <f t="array" ref="M8">_xlfn.XLOOKUP(1,(LSM!$A$2:$A$370=M$4)*(LSM!$T$2:$T$370=M$5)*(LSM!$B$2:$B$370=$D8),LSM!$I$2:$I$370,"")</f>
        <v>50</v>
      </c>
      <c r="N8" s="167" t="str" cm="1">
        <f t="array" ref="N8">_xlfn.XLOOKUP(1,(LSM!$A$2:$A$370=M$4)*(LSM!$T$2:$T$370=M$5)*(LSM!$B$2:$B$370=$D8),LSM!$J$2:$J$370,"")</f>
        <v>A</v>
      </c>
      <c r="O8" s="178" cm="1">
        <f t="array" ref="O8">_xlfn.XLOOKUP(1,(LSM!$A$2:$A$370=O$4)*(LSM!$T$2:$T$370=O$5)*(LSM!$B$2:$B$370=$D8),LSM!$K$2:$K$370,"")</f>
        <v>0</v>
      </c>
      <c r="P8" s="253" cm="1">
        <f t="array" ref="P8">_xlfn.XLOOKUP(1,(LSM!$A$2:$A$370=P$4)*(LSM!$T$2:$T$370=P$5)*(LSM!$B$2:$B$370=$D8),LSM!$N$2:$N$370,"")</f>
        <v>0</v>
      </c>
      <c r="Q8" s="179" cm="1">
        <f t="array" ref="Q8">_xlfn.XLOOKUP(1,(LSM!$A$2:$A$370=P$4)*(LSM!$T$2:$T$370=P$5)*(LSM!$B$2:$B$370=$D8),LSM!$O$2:$O$370,"")</f>
        <v>0</v>
      </c>
      <c r="R8" s="164" cm="1">
        <f t="array" ref="R8">_xlfn.XLOOKUP(1,(LSM!$A$2:$A$370=R$4)*(LSM!$T$2:$T$370=R$5)*(LSM!$B$2:$B$370=$D8),LSM!$P$2:$P$370,"")</f>
        <v>0</v>
      </c>
      <c r="S8" s="167" cm="1">
        <f t="array" ref="S8">_xlfn.XLOOKUP(1,(LSM!$A$2:$A$370=R$4)*(LSM!$T$2:$T$370=R$5)*(LSM!$B$2:$B$370=$D8),LSM!$Q$2:$Q$370,"")</f>
        <v>0</v>
      </c>
      <c r="T8" s="164" cm="1">
        <f t="array" ref="T8">_xlfn.XLOOKUP(1,(LSM!$A$2:$A$370=T$4)*(LSM!$T$2:$T$370=T$5)*(LSM!$B$2:$B$370=$D8),LSM!$R$2:$R$370,"")</f>
        <v>0</v>
      </c>
      <c r="U8" s="179" cm="1">
        <f t="array" ref="U8">_xlfn.XLOOKUP(1,(LSM!$A$2:$A$370=T$4)*(LSM!$T$2:$T$370=T$5)*(LSM!$B$2:$B$370=$D8),LSM!$S$2:$S$370,"")</f>
        <v>0</v>
      </c>
    </row>
    <row r="9" spans="1:21" x14ac:dyDescent="0.3">
      <c r="A9" s="31" t="str">
        <f t="shared" si="0"/>
        <v>Dekalb DKC68-35</v>
      </c>
      <c r="B9" s="131" t="str">
        <f t="shared" si="1"/>
        <v>RR</v>
      </c>
      <c r="C9" s="131" t="str">
        <f t="shared" si="2"/>
        <v>GENVT2P</v>
      </c>
      <c r="D9" s="273" t="s">
        <v>296</v>
      </c>
      <c r="E9" s="178" cm="1">
        <f t="array" ref="E9">_xlfn.XLOOKUP(1,(LSM!$A$2:$A$370=E$4)*(LSM!$T$2:$T$370=E$5)*(LSM!$B$2:$B$370=$D9),LSM!$C$2:$C$370,"")</f>
        <v>236.19</v>
      </c>
      <c r="F9" s="179" t="str" cm="1">
        <f t="array" ref="F9">_xlfn.XLOOKUP(1,(LSM!$A$2:$A$370=E$4)*(LSM!$T$2:$T$370=E$5)*(LSM!$B$2:$B$370=$D9),LSM!$D$2:$D$370,"")</f>
        <v>A</v>
      </c>
      <c r="G9" s="164" cm="1">
        <f t="array" ref="G9">_xlfn.XLOOKUP(1,(LSM!$A$2:$A$370=G$4)*(LSM!$T$2:$T$370=G$5)*(LSM!$B$2:$B$370=$D9),LSM!$E$2:$E$370,"")</f>
        <v>16.166699999999999</v>
      </c>
      <c r="H9" s="179" t="str" cm="1">
        <f t="array" ref="H9">_xlfn.XLOOKUP(1,(LSM!$A$2:$A$370=G$4)*(LSM!$T$2:$T$370=G$5)*(LSM!$B$2:$B$370=$D9),LSM!$F$2:$F$370,"")</f>
        <v>A-C</v>
      </c>
      <c r="I9" s="102" cm="1">
        <f t="array" ref="I9">_xlfn.XLOOKUP(1,(LSM!$A$2:$A$370=I$4)*(LSM!$T$2:$T$370=I$5)*(LSM!$B$2:$B$370=$D9),LSM!$L$2:$L$370,"")</f>
        <v>58.333300000000001</v>
      </c>
      <c r="J9" s="167" t="str" cm="1">
        <f t="array" ref="J9">_xlfn.XLOOKUP(1,(LSM!$A$2:$A$370=I$4)*(LSM!$T$2:$T$370=I$5)*(LSM!$B$2:$B$370=$D9),LSM!$M$2:$M$370,"")</f>
        <v>CD</v>
      </c>
      <c r="K9" s="178" cm="1">
        <f t="array" ref="K9">_xlfn.XLOOKUP(1,(LSM!$A$2:$A$370=K$4)*(LSM!$T$2:$T$370=K$5)*(LSM!$B$2:$B$370=$D9),LSM!$G$2:$G$370,"")</f>
        <v>101.33</v>
      </c>
      <c r="L9" s="179" t="str" cm="1">
        <f t="array" ref="L9">_xlfn.XLOOKUP(1,(LSM!$A$2:$A$370=K$4)*(LSM!$T$2:$T$370=K$5)*(LSM!$B$2:$B$370=$D9),LSM!$H$2:$H$370,"")</f>
        <v>A</v>
      </c>
      <c r="M9" s="178" cm="1">
        <f t="array" ref="M9">_xlfn.XLOOKUP(1,(LSM!$A$2:$A$370=M$4)*(LSM!$T$2:$T$370=M$5)*(LSM!$B$2:$B$370=$D9),LSM!$I$2:$I$370,"")</f>
        <v>50</v>
      </c>
      <c r="N9" s="167" t="str" cm="1">
        <f t="array" ref="N9">_xlfn.XLOOKUP(1,(LSM!$A$2:$A$370=M$4)*(LSM!$T$2:$T$370=M$5)*(LSM!$B$2:$B$370=$D9),LSM!$J$2:$J$370,"")</f>
        <v>A</v>
      </c>
      <c r="O9" s="178" cm="1">
        <f t="array" ref="O9">_xlfn.XLOOKUP(1,(LSM!$A$2:$A$370=O$4)*(LSM!$T$2:$T$370=O$5)*(LSM!$B$2:$B$370=$D9),LSM!$K$2:$K$370,"")</f>
        <v>0</v>
      </c>
      <c r="P9" s="253" cm="1">
        <f t="array" ref="P9">_xlfn.XLOOKUP(1,(LSM!$A$2:$A$370=P$4)*(LSM!$T$2:$T$370=P$5)*(LSM!$B$2:$B$370=$D9),LSM!$N$2:$N$370,"")</f>
        <v>0</v>
      </c>
      <c r="Q9" s="179" cm="1">
        <f t="array" ref="Q9">_xlfn.XLOOKUP(1,(LSM!$A$2:$A$370=P$4)*(LSM!$T$2:$T$370=P$5)*(LSM!$B$2:$B$370=$D9),LSM!$O$2:$O$370,"")</f>
        <v>0</v>
      </c>
      <c r="R9" s="164" cm="1">
        <f t="array" ref="R9">_xlfn.XLOOKUP(1,(LSM!$A$2:$A$370=R$4)*(LSM!$T$2:$T$370=R$5)*(LSM!$B$2:$B$370=$D9),LSM!$P$2:$P$370,"")</f>
        <v>0</v>
      </c>
      <c r="S9" s="167" cm="1">
        <f t="array" ref="S9">_xlfn.XLOOKUP(1,(LSM!$A$2:$A$370=R$4)*(LSM!$T$2:$T$370=R$5)*(LSM!$B$2:$B$370=$D9),LSM!$Q$2:$Q$370,"")</f>
        <v>0</v>
      </c>
      <c r="T9" s="164" cm="1">
        <f t="array" ref="T9">_xlfn.XLOOKUP(1,(LSM!$A$2:$A$370=T$4)*(LSM!$T$2:$T$370=T$5)*(LSM!$B$2:$B$370=$D9),LSM!$R$2:$R$370,"")</f>
        <v>0</v>
      </c>
      <c r="U9" s="179" cm="1">
        <f t="array" ref="U9">_xlfn.XLOOKUP(1,(LSM!$A$2:$A$370=T$4)*(LSM!$T$2:$T$370=T$5)*(LSM!$B$2:$B$370=$D9),LSM!$S$2:$S$370,"")</f>
        <v>0</v>
      </c>
    </row>
    <row r="10" spans="1:21" x14ac:dyDescent="0.3">
      <c r="A10" s="31" t="str">
        <f t="shared" si="0"/>
        <v>Innvictis A1776VT2P</v>
      </c>
      <c r="B10" s="131" t="str">
        <f t="shared" si="1"/>
        <v>RR</v>
      </c>
      <c r="C10" s="131" t="str">
        <f t="shared" si="2"/>
        <v>VT2P</v>
      </c>
      <c r="D10" s="273" t="s">
        <v>299</v>
      </c>
      <c r="E10" s="176" cm="1">
        <f t="array" ref="E10">_xlfn.XLOOKUP(1,(LSM!$A$2:$A$370=E$4)*(LSM!$T$2:$T$370=E$5)*(LSM!$B$2:$B$370=$D10),LSM!$C$2:$C$370,"")</f>
        <v>233.05</v>
      </c>
      <c r="F10" s="177" t="str" cm="1">
        <f t="array" ref="F10">_xlfn.XLOOKUP(1,(LSM!$A$2:$A$370=E$4)*(LSM!$T$2:$T$370=E$5)*(LSM!$B$2:$B$370=$D10),LSM!$D$2:$D$370,"")</f>
        <v>A</v>
      </c>
      <c r="G10" s="163" cm="1">
        <f t="array" ref="G10">_xlfn.XLOOKUP(1,(LSM!$A$2:$A$370=G$4)*(LSM!$T$2:$T$370=G$5)*(LSM!$B$2:$B$370=$D10),LSM!$E$2:$E$370,"")</f>
        <v>16.2804</v>
      </c>
      <c r="H10" s="177" t="str" cm="1">
        <f t="array" ref="H10">_xlfn.XLOOKUP(1,(LSM!$A$2:$A$370=G$4)*(LSM!$T$2:$T$370=G$5)*(LSM!$B$2:$B$370=$D10),LSM!$F$2:$F$370,"")</f>
        <v>A-C</v>
      </c>
      <c r="I10" s="57" cm="1">
        <f t="array" ref="I10">_xlfn.XLOOKUP(1,(LSM!$A$2:$A$370=I$4)*(LSM!$T$2:$T$370=I$5)*(LSM!$B$2:$B$370=$D10),LSM!$L$2:$L$370,"")</f>
        <v>57.837499999999999</v>
      </c>
      <c r="J10" s="56" t="str" cm="1">
        <f t="array" ref="J10">_xlfn.XLOOKUP(1,(LSM!$A$2:$A$370=I$4)*(LSM!$T$2:$T$370=I$5)*(LSM!$B$2:$B$370=$D10),LSM!$M$2:$M$370,"")</f>
        <v>C-E</v>
      </c>
      <c r="K10" s="176" cm="1">
        <f t="array" ref="K10">_xlfn.XLOOKUP(1,(LSM!$A$2:$A$370=K$4)*(LSM!$T$2:$T$370=K$5)*(LSM!$B$2:$B$370=$D10),LSM!$G$2:$G$370,"")</f>
        <v>95.767600000000002</v>
      </c>
      <c r="L10" s="177" t="str" cm="1">
        <f t="array" ref="L10">_xlfn.XLOOKUP(1,(LSM!$A$2:$A$370=K$4)*(LSM!$T$2:$T$370=K$5)*(LSM!$B$2:$B$370=$D10),LSM!$H$2:$H$370,"")</f>
        <v>A</v>
      </c>
      <c r="M10" s="176" cm="1">
        <f t="array" ref="M10">_xlfn.XLOOKUP(1,(LSM!$A$2:$A$370=M$4)*(LSM!$T$2:$T$370=M$5)*(LSM!$B$2:$B$370=$D10),LSM!$I$2:$I$370,"")</f>
        <v>44</v>
      </c>
      <c r="N10" s="56" t="str" cm="1">
        <f t="array" ref="N10">_xlfn.XLOOKUP(1,(LSM!$A$2:$A$370=M$4)*(LSM!$T$2:$T$370=M$5)*(LSM!$B$2:$B$370=$D10),LSM!$J$2:$J$370,"")</f>
        <v>A</v>
      </c>
      <c r="O10" s="176" cm="1">
        <f t="array" ref="O10">_xlfn.XLOOKUP(1,(LSM!$A$2:$A$370=O$4)*(LSM!$T$2:$T$370=O$5)*(LSM!$B$2:$B$370=$D10),LSM!$K$2:$K$370,"")</f>
        <v>0</v>
      </c>
      <c r="P10" s="252" cm="1">
        <f t="array" ref="P10">_xlfn.XLOOKUP(1,(LSM!$A$2:$A$370=P$4)*(LSM!$T$2:$T$370=P$5)*(LSM!$B$2:$B$370=$D10),LSM!$N$2:$N$370,"")</f>
        <v>0</v>
      </c>
      <c r="Q10" s="177" cm="1">
        <f t="array" ref="Q10">_xlfn.XLOOKUP(1,(LSM!$A$2:$A$370=P$4)*(LSM!$T$2:$T$370=P$5)*(LSM!$B$2:$B$370=$D10),LSM!$O$2:$O$370,"")</f>
        <v>0</v>
      </c>
      <c r="R10" s="163" cm="1">
        <f t="array" ref="R10">_xlfn.XLOOKUP(1,(LSM!$A$2:$A$370=R$4)*(LSM!$T$2:$T$370=R$5)*(LSM!$B$2:$B$370=$D10),LSM!$P$2:$P$370,"")</f>
        <v>0</v>
      </c>
      <c r="S10" s="56" cm="1">
        <f t="array" ref="S10">_xlfn.XLOOKUP(1,(LSM!$A$2:$A$370=R$4)*(LSM!$T$2:$T$370=R$5)*(LSM!$B$2:$B$370=$D10),LSM!$Q$2:$Q$370,"")</f>
        <v>0</v>
      </c>
      <c r="T10" s="163" cm="1">
        <f t="array" ref="T10">_xlfn.XLOOKUP(1,(LSM!$A$2:$A$370=T$4)*(LSM!$T$2:$T$370=T$5)*(LSM!$B$2:$B$370=$D10),LSM!$R$2:$R$370,"")</f>
        <v>0</v>
      </c>
      <c r="U10" s="177" cm="1">
        <f t="array" ref="U10">_xlfn.XLOOKUP(1,(LSM!$A$2:$A$370=T$4)*(LSM!$T$2:$T$370=T$5)*(LSM!$B$2:$B$370=$D10),LSM!$S$2:$S$370,"")</f>
        <v>0</v>
      </c>
    </row>
    <row r="11" spans="1:21" x14ac:dyDescent="0.3">
      <c r="A11" s="31" t="str">
        <f t="shared" si="0"/>
        <v>Innvictis A1792T</v>
      </c>
      <c r="B11" s="131" t="str">
        <f t="shared" si="1"/>
        <v>RR</v>
      </c>
      <c r="C11" s="131" t="str">
        <f t="shared" si="2"/>
        <v>TRE</v>
      </c>
      <c r="D11" s="273" t="s">
        <v>133</v>
      </c>
      <c r="E11" s="178" cm="1">
        <f t="array" ref="E11">_xlfn.XLOOKUP(1,(LSM!$A$2:$A$370=E$4)*(LSM!$T$2:$T$370=E$5)*(LSM!$B$2:$B$370=$D11),LSM!$C$2:$C$370,"")</f>
        <v>220.12</v>
      </c>
      <c r="F11" s="179" t="str" cm="1">
        <f t="array" ref="F11">_xlfn.XLOOKUP(1,(LSM!$A$2:$A$370=E$4)*(LSM!$T$2:$T$370=E$5)*(LSM!$B$2:$B$370=$D11),LSM!$D$2:$D$370,"")</f>
        <v>A</v>
      </c>
      <c r="G11" s="164" cm="1">
        <f t="array" ref="G11">_xlfn.XLOOKUP(1,(LSM!$A$2:$A$370=G$4)*(LSM!$T$2:$T$370=G$5)*(LSM!$B$2:$B$370=$D11),LSM!$E$2:$E$370,"")</f>
        <v>16.399999999999999</v>
      </c>
      <c r="H11" s="179" t="str" cm="1">
        <f t="array" ref="H11">_xlfn.XLOOKUP(1,(LSM!$A$2:$A$370=G$4)*(LSM!$T$2:$T$370=G$5)*(LSM!$B$2:$B$370=$D11),LSM!$F$2:$F$370,"")</f>
        <v>AB</v>
      </c>
      <c r="I11" s="102" cm="1">
        <f t="array" ref="I11">_xlfn.XLOOKUP(1,(LSM!$A$2:$A$370=I$4)*(LSM!$T$2:$T$370=I$5)*(LSM!$B$2:$B$370=$D11),LSM!$L$2:$L$370,"")</f>
        <v>59.666699999999999</v>
      </c>
      <c r="J11" s="167" t="str" cm="1">
        <f t="array" ref="J11">_xlfn.XLOOKUP(1,(LSM!$A$2:$A$370=I$4)*(LSM!$T$2:$T$370=I$5)*(LSM!$B$2:$B$370=$D11),LSM!$M$2:$M$370,"")</f>
        <v>A</v>
      </c>
      <c r="K11" s="178" cm="1">
        <f t="array" ref="K11">_xlfn.XLOOKUP(1,(LSM!$A$2:$A$370=K$4)*(LSM!$T$2:$T$370=K$5)*(LSM!$B$2:$B$370=$D11),LSM!$G$2:$G$370,"")</f>
        <v>96.666700000000006</v>
      </c>
      <c r="L11" s="179" t="str" cm="1">
        <f t="array" ref="L11">_xlfn.XLOOKUP(1,(LSM!$A$2:$A$370=K$4)*(LSM!$T$2:$T$370=K$5)*(LSM!$B$2:$B$370=$D11),LSM!$H$2:$H$370,"")</f>
        <v>A</v>
      </c>
      <c r="M11" s="178" cm="1">
        <f t="array" ref="M11">_xlfn.XLOOKUP(1,(LSM!$A$2:$A$370=M$4)*(LSM!$T$2:$T$370=M$5)*(LSM!$B$2:$B$370=$D11),LSM!$I$2:$I$370,"")</f>
        <v>48.666699999999999</v>
      </c>
      <c r="N11" s="167" t="str" cm="1">
        <f t="array" ref="N11">_xlfn.XLOOKUP(1,(LSM!$A$2:$A$370=M$4)*(LSM!$T$2:$T$370=M$5)*(LSM!$B$2:$B$370=$D11),LSM!$J$2:$J$370,"")</f>
        <v>A</v>
      </c>
      <c r="O11" s="178" cm="1">
        <f t="array" ref="O11">_xlfn.XLOOKUP(1,(LSM!$A$2:$A$370=O$4)*(LSM!$T$2:$T$370=O$5)*(LSM!$B$2:$B$370=$D11),LSM!$K$2:$K$370,"")</f>
        <v>0</v>
      </c>
      <c r="P11" s="253" cm="1">
        <f t="array" ref="P11">_xlfn.XLOOKUP(1,(LSM!$A$2:$A$370=P$4)*(LSM!$T$2:$T$370=P$5)*(LSM!$B$2:$B$370=$D11),LSM!$N$2:$N$370,"")</f>
        <v>0</v>
      </c>
      <c r="Q11" s="179" cm="1">
        <f t="array" ref="Q11">_xlfn.XLOOKUP(1,(LSM!$A$2:$A$370=P$4)*(LSM!$T$2:$T$370=P$5)*(LSM!$B$2:$B$370=$D11),LSM!$O$2:$O$370,"")</f>
        <v>0</v>
      </c>
      <c r="R11" s="164" cm="1">
        <f t="array" ref="R11">_xlfn.XLOOKUP(1,(LSM!$A$2:$A$370=R$4)*(LSM!$T$2:$T$370=R$5)*(LSM!$B$2:$B$370=$D11),LSM!$P$2:$P$370,"")</f>
        <v>0</v>
      </c>
      <c r="S11" s="167" cm="1">
        <f t="array" ref="S11">_xlfn.XLOOKUP(1,(LSM!$A$2:$A$370=R$4)*(LSM!$T$2:$T$370=R$5)*(LSM!$B$2:$B$370=$D11),LSM!$Q$2:$Q$370,"")</f>
        <v>0</v>
      </c>
      <c r="T11" s="164" cm="1">
        <f t="array" ref="T11">_xlfn.XLOOKUP(1,(LSM!$A$2:$A$370=T$4)*(LSM!$T$2:$T$370=T$5)*(LSM!$B$2:$B$370=$D11),LSM!$R$2:$R$370,"")</f>
        <v>0</v>
      </c>
      <c r="U11" s="179" cm="1">
        <f t="array" ref="U11">_xlfn.XLOOKUP(1,(LSM!$A$2:$A$370=T$4)*(LSM!$T$2:$T$370=T$5)*(LSM!$B$2:$B$370=$D11),LSM!$S$2:$S$370,"")</f>
        <v>0</v>
      </c>
    </row>
    <row r="12" spans="1:21" x14ac:dyDescent="0.3">
      <c r="A12" s="31" t="str">
        <f t="shared" si="0"/>
        <v>Dekalb DKC 119-30</v>
      </c>
      <c r="B12" s="131" t="str">
        <f t="shared" si="1"/>
        <v>RR</v>
      </c>
      <c r="C12" s="131" t="str">
        <f t="shared" si="2"/>
        <v>VT4P</v>
      </c>
      <c r="D12" s="273" t="s">
        <v>201</v>
      </c>
      <c r="E12" s="178" cm="1">
        <f t="array" ref="E12">_xlfn.XLOOKUP(1,(LSM!$A$2:$A$370=E$4)*(LSM!$T$2:$T$370=E$5)*(LSM!$B$2:$B$370=$D12),LSM!$C$2:$C$370,"")</f>
        <v>216.97</v>
      </c>
      <c r="F12" s="179" t="str" cm="1">
        <f t="array" ref="F12">_xlfn.XLOOKUP(1,(LSM!$A$2:$A$370=E$4)*(LSM!$T$2:$T$370=E$5)*(LSM!$B$2:$B$370=$D12),LSM!$D$2:$D$370,"")</f>
        <v>A</v>
      </c>
      <c r="G12" s="164" cm="1">
        <f t="array" ref="G12">_xlfn.XLOOKUP(1,(LSM!$A$2:$A$370=G$4)*(LSM!$T$2:$T$370=G$5)*(LSM!$B$2:$B$370=$D12),LSM!$E$2:$E$370,"")</f>
        <v>17</v>
      </c>
      <c r="H12" s="179" t="str" cm="1">
        <f t="array" ref="H12">_xlfn.XLOOKUP(1,(LSM!$A$2:$A$370=G$4)*(LSM!$T$2:$T$370=G$5)*(LSM!$B$2:$B$370=$D12),LSM!$F$2:$F$370,"")</f>
        <v>A</v>
      </c>
      <c r="I12" s="102" cm="1">
        <f t="array" ref="I12">_xlfn.XLOOKUP(1,(LSM!$A$2:$A$370=I$4)*(LSM!$T$2:$T$370=I$5)*(LSM!$B$2:$B$370=$D12),LSM!$L$2:$L$370,"")</f>
        <v>59.366700000000002</v>
      </c>
      <c r="J12" s="167" t="str" cm="1">
        <f t="array" ref="J12">_xlfn.XLOOKUP(1,(LSM!$A$2:$A$370=I$4)*(LSM!$T$2:$T$370=I$5)*(LSM!$B$2:$B$370=$D12),LSM!$M$2:$M$370,"")</f>
        <v>AB</v>
      </c>
      <c r="K12" s="178" cm="1">
        <f t="array" ref="K12">_xlfn.XLOOKUP(1,(LSM!$A$2:$A$370=K$4)*(LSM!$T$2:$T$370=K$5)*(LSM!$B$2:$B$370=$D12),LSM!$G$2:$G$370,"")</f>
        <v>95.666700000000006</v>
      </c>
      <c r="L12" s="179" t="str" cm="1">
        <f t="array" ref="L12">_xlfn.XLOOKUP(1,(LSM!$A$2:$A$370=K$4)*(LSM!$T$2:$T$370=K$5)*(LSM!$B$2:$B$370=$D12),LSM!$H$2:$H$370,"")</f>
        <v>A</v>
      </c>
      <c r="M12" s="178" cm="1">
        <f t="array" ref="M12">_xlfn.XLOOKUP(1,(LSM!$A$2:$A$370=M$4)*(LSM!$T$2:$T$370=M$5)*(LSM!$B$2:$B$370=$D12),LSM!$I$2:$I$370,"")</f>
        <v>44.666699999999999</v>
      </c>
      <c r="N12" s="167" t="str" cm="1">
        <f t="array" ref="N12">_xlfn.XLOOKUP(1,(LSM!$A$2:$A$370=M$4)*(LSM!$T$2:$T$370=M$5)*(LSM!$B$2:$B$370=$D12),LSM!$J$2:$J$370,"")</f>
        <v>A</v>
      </c>
      <c r="O12" s="178" cm="1">
        <f t="array" ref="O12">_xlfn.XLOOKUP(1,(LSM!$A$2:$A$370=O$4)*(LSM!$T$2:$T$370=O$5)*(LSM!$B$2:$B$370=$D12),LSM!$K$2:$K$370,"")</f>
        <v>0</v>
      </c>
      <c r="P12" s="253" cm="1">
        <f t="array" ref="P12">_xlfn.XLOOKUP(1,(LSM!$A$2:$A$370=P$4)*(LSM!$T$2:$T$370=P$5)*(LSM!$B$2:$B$370=$D12),LSM!$N$2:$N$370,"")</f>
        <v>0</v>
      </c>
      <c r="Q12" s="179" cm="1">
        <f t="array" ref="Q12">_xlfn.XLOOKUP(1,(LSM!$A$2:$A$370=P$4)*(LSM!$T$2:$T$370=P$5)*(LSM!$B$2:$B$370=$D12),LSM!$O$2:$O$370,"")</f>
        <v>0</v>
      </c>
      <c r="R12" s="164" cm="1">
        <f t="array" ref="R12">_xlfn.XLOOKUP(1,(LSM!$A$2:$A$370=R$4)*(LSM!$T$2:$T$370=R$5)*(LSM!$B$2:$B$370=$D12),LSM!$P$2:$P$370,"")</f>
        <v>0</v>
      </c>
      <c r="S12" s="167" cm="1">
        <f t="array" ref="S12">_xlfn.XLOOKUP(1,(LSM!$A$2:$A$370=R$4)*(LSM!$T$2:$T$370=R$5)*(LSM!$B$2:$B$370=$D12),LSM!$Q$2:$Q$370,"")</f>
        <v>0</v>
      </c>
      <c r="T12" s="164" cm="1">
        <f t="array" ref="T12">_xlfn.XLOOKUP(1,(LSM!$A$2:$A$370=T$4)*(LSM!$T$2:$T$370=T$5)*(LSM!$B$2:$B$370=$D12),LSM!$R$2:$R$370,"")</f>
        <v>0</v>
      </c>
      <c r="U12" s="179" cm="1">
        <f t="array" ref="U12">_xlfn.XLOOKUP(1,(LSM!$A$2:$A$370=T$4)*(LSM!$T$2:$T$370=T$5)*(LSM!$B$2:$B$370=$D12),LSM!$S$2:$S$370,"")</f>
        <v>0</v>
      </c>
    </row>
    <row r="13" spans="1:21" x14ac:dyDescent="0.3">
      <c r="A13" s="31" t="str">
        <f t="shared" si="0"/>
        <v>Pioneer P18216PWE</v>
      </c>
      <c r="B13" s="131" t="str">
        <f t="shared" si="1"/>
        <v>RR, LL, ENL, FOP</v>
      </c>
      <c r="C13" s="131" t="str">
        <f t="shared" si="2"/>
        <v>VT2P, HX1</v>
      </c>
      <c r="D13" s="273" t="s">
        <v>202</v>
      </c>
      <c r="E13" s="176" cm="1">
        <f t="array" ref="E13">_xlfn.XLOOKUP(1,(LSM!$A$2:$A$370=E$4)*(LSM!$T$2:$T$370=E$5)*(LSM!$B$2:$B$370=$D13),LSM!$C$2:$C$370,"")</f>
        <v>216.34</v>
      </c>
      <c r="F13" s="177" t="str" cm="1">
        <f t="array" ref="F13">_xlfn.XLOOKUP(1,(LSM!$A$2:$A$370=E$4)*(LSM!$T$2:$T$370=E$5)*(LSM!$B$2:$B$370=$D13),LSM!$D$2:$D$370,"")</f>
        <v>A</v>
      </c>
      <c r="G13" s="163" cm="1">
        <f t="array" ref="G13">_xlfn.XLOOKUP(1,(LSM!$A$2:$A$370=G$4)*(LSM!$T$2:$T$370=G$5)*(LSM!$B$2:$B$370=$D13),LSM!$E$2:$E$370,"")</f>
        <v>15.7</v>
      </c>
      <c r="H13" s="177" t="str" cm="1">
        <f t="array" ref="H13">_xlfn.XLOOKUP(1,(LSM!$A$2:$A$370=G$4)*(LSM!$T$2:$T$370=G$5)*(LSM!$B$2:$B$370=$D13),LSM!$F$2:$F$370,"")</f>
        <v>A-D</v>
      </c>
      <c r="I13" s="57" cm="1">
        <f t="array" ref="I13">_xlfn.XLOOKUP(1,(LSM!$A$2:$A$370=I$4)*(LSM!$T$2:$T$370=I$5)*(LSM!$B$2:$B$370=$D13),LSM!$L$2:$L$370,"")</f>
        <v>58.666699999999999</v>
      </c>
      <c r="J13" s="56" t="str" cm="1">
        <f t="array" ref="J13">_xlfn.XLOOKUP(1,(LSM!$A$2:$A$370=I$4)*(LSM!$T$2:$T$370=I$5)*(LSM!$B$2:$B$370=$D13),LSM!$M$2:$M$370,"")</f>
        <v>BC</v>
      </c>
      <c r="K13" s="176" cm="1">
        <f t="array" ref="K13">_xlfn.XLOOKUP(1,(LSM!$A$2:$A$370=K$4)*(LSM!$T$2:$T$370=K$5)*(LSM!$B$2:$B$370=$D13),LSM!$G$2:$G$370,"")</f>
        <v>94.333299999999994</v>
      </c>
      <c r="L13" s="177" t="str" cm="1">
        <f t="array" ref="L13">_xlfn.XLOOKUP(1,(LSM!$A$2:$A$370=K$4)*(LSM!$T$2:$T$370=K$5)*(LSM!$B$2:$B$370=$D13),LSM!$H$2:$H$370,"")</f>
        <v>A</v>
      </c>
      <c r="M13" s="176" cm="1">
        <f t="array" ref="M13">_xlfn.XLOOKUP(1,(LSM!$A$2:$A$370=M$4)*(LSM!$T$2:$T$370=M$5)*(LSM!$B$2:$B$370=$D13),LSM!$I$2:$I$370,"")</f>
        <v>48.333300000000001</v>
      </c>
      <c r="N13" s="56" t="str" cm="1">
        <f t="array" ref="N13">_xlfn.XLOOKUP(1,(LSM!$A$2:$A$370=M$4)*(LSM!$T$2:$T$370=M$5)*(LSM!$B$2:$B$370=$D13),LSM!$J$2:$J$370,"")</f>
        <v>A</v>
      </c>
      <c r="O13" s="176" cm="1">
        <f t="array" ref="O13">_xlfn.XLOOKUP(1,(LSM!$A$2:$A$370=O$4)*(LSM!$T$2:$T$370=O$5)*(LSM!$B$2:$B$370=$D13),LSM!$K$2:$K$370,"")</f>
        <v>0</v>
      </c>
      <c r="P13" s="252" cm="1">
        <f t="array" ref="P13">_xlfn.XLOOKUP(1,(LSM!$A$2:$A$370=P$4)*(LSM!$T$2:$T$370=P$5)*(LSM!$B$2:$B$370=$D13),LSM!$N$2:$N$370,"")</f>
        <v>0</v>
      </c>
      <c r="Q13" s="177" cm="1">
        <f t="array" ref="Q13">_xlfn.XLOOKUP(1,(LSM!$A$2:$A$370=P$4)*(LSM!$T$2:$T$370=P$5)*(LSM!$B$2:$B$370=$D13),LSM!$O$2:$O$370,"")</f>
        <v>0</v>
      </c>
      <c r="R13" s="163" cm="1">
        <f t="array" ref="R13">_xlfn.XLOOKUP(1,(LSM!$A$2:$A$370=R$4)*(LSM!$T$2:$T$370=R$5)*(LSM!$B$2:$B$370=$D13),LSM!$P$2:$P$370,"")</f>
        <v>0</v>
      </c>
      <c r="S13" s="56" cm="1">
        <f t="array" ref="S13">_xlfn.XLOOKUP(1,(LSM!$A$2:$A$370=R$4)*(LSM!$T$2:$T$370=R$5)*(LSM!$B$2:$B$370=$D13),LSM!$Q$2:$Q$370,"")</f>
        <v>0</v>
      </c>
      <c r="T13" s="163" cm="1">
        <f t="array" ref="T13">_xlfn.XLOOKUP(1,(LSM!$A$2:$A$370=T$4)*(LSM!$T$2:$T$370=T$5)*(LSM!$B$2:$B$370=$D13),LSM!$R$2:$R$370,"")</f>
        <v>0</v>
      </c>
      <c r="U13" s="177" cm="1">
        <f t="array" ref="U13">_xlfn.XLOOKUP(1,(LSM!$A$2:$A$370=T$4)*(LSM!$T$2:$T$370=T$5)*(LSM!$B$2:$B$370=$D13),LSM!$S$2:$S$370,"")</f>
        <v>0</v>
      </c>
    </row>
    <row r="14" spans="1:21" x14ac:dyDescent="0.3">
      <c r="A14" s="31" t="str">
        <f t="shared" si="0"/>
        <v>Innvictis A1993T</v>
      </c>
      <c r="B14" s="131" t="str">
        <f t="shared" si="1"/>
        <v>RR</v>
      </c>
      <c r="C14" s="131" t="str">
        <f t="shared" si="2"/>
        <v>TRE</v>
      </c>
      <c r="D14" s="273" t="s">
        <v>134</v>
      </c>
      <c r="E14" s="178" cm="1">
        <f t="array" ref="E14">_xlfn.XLOOKUP(1,(LSM!$A$2:$A$370=E$4)*(LSM!$T$2:$T$370=E$5)*(LSM!$B$2:$B$370=$D14),LSM!$C$2:$C$370,"")</f>
        <v>202.51</v>
      </c>
      <c r="F14" s="179" t="str" cm="1">
        <f t="array" ref="F14">_xlfn.XLOOKUP(1,(LSM!$A$2:$A$370=E$4)*(LSM!$T$2:$T$370=E$5)*(LSM!$B$2:$B$370=$D14),LSM!$D$2:$D$370,"")</f>
        <v>A</v>
      </c>
      <c r="G14" s="164" cm="1">
        <f t="array" ref="G14">_xlfn.XLOOKUP(1,(LSM!$A$2:$A$370=G$4)*(LSM!$T$2:$T$370=G$5)*(LSM!$B$2:$B$370=$D14),LSM!$E$2:$E$370,"")</f>
        <v>14.833299999999999</v>
      </c>
      <c r="H14" s="179" t="str" cm="1">
        <f t="array" ref="H14">_xlfn.XLOOKUP(1,(LSM!$A$2:$A$370=G$4)*(LSM!$T$2:$T$370=G$5)*(LSM!$B$2:$B$370=$D14),LSM!$F$2:$F$370,"")</f>
        <v>CD</v>
      </c>
      <c r="I14" s="102" cm="1">
        <f t="array" ref="I14">_xlfn.XLOOKUP(1,(LSM!$A$2:$A$370=I$4)*(LSM!$T$2:$T$370=I$5)*(LSM!$B$2:$B$370=$D14),LSM!$L$2:$L$370,"")</f>
        <v>57.6</v>
      </c>
      <c r="J14" s="167" t="str" cm="1">
        <f t="array" ref="J14">_xlfn.XLOOKUP(1,(LSM!$A$2:$A$370=I$4)*(LSM!$T$2:$T$370=I$5)*(LSM!$B$2:$B$370=$D14),LSM!$M$2:$M$370,"")</f>
        <v>D-F</v>
      </c>
      <c r="K14" s="178" cm="1">
        <f t="array" ref="K14">_xlfn.XLOOKUP(1,(LSM!$A$2:$A$370=K$4)*(LSM!$T$2:$T$370=K$5)*(LSM!$B$2:$B$370=$D14),LSM!$G$2:$G$370,"")</f>
        <v>95.666700000000006</v>
      </c>
      <c r="L14" s="179" t="str" cm="1">
        <f t="array" ref="L14">_xlfn.XLOOKUP(1,(LSM!$A$2:$A$370=K$4)*(LSM!$T$2:$T$370=K$5)*(LSM!$B$2:$B$370=$D14),LSM!$H$2:$H$370,"")</f>
        <v>A</v>
      </c>
      <c r="M14" s="178" cm="1">
        <f t="array" ref="M14">_xlfn.XLOOKUP(1,(LSM!$A$2:$A$370=M$4)*(LSM!$T$2:$T$370=M$5)*(LSM!$B$2:$B$370=$D14),LSM!$I$2:$I$370,"")</f>
        <v>46.333300000000001</v>
      </c>
      <c r="N14" s="167" t="str" cm="1">
        <f t="array" ref="N14">_xlfn.XLOOKUP(1,(LSM!$A$2:$A$370=M$4)*(LSM!$T$2:$T$370=M$5)*(LSM!$B$2:$B$370=$D14),LSM!$J$2:$J$370,"")</f>
        <v>A</v>
      </c>
      <c r="O14" s="178" cm="1">
        <f t="array" ref="O14">_xlfn.XLOOKUP(1,(LSM!$A$2:$A$370=O$4)*(LSM!$T$2:$T$370=O$5)*(LSM!$B$2:$B$370=$D14),LSM!$K$2:$K$370,"")</f>
        <v>0</v>
      </c>
      <c r="P14" s="253" cm="1">
        <f t="array" ref="P14">_xlfn.XLOOKUP(1,(LSM!$A$2:$A$370=P$4)*(LSM!$T$2:$T$370=P$5)*(LSM!$B$2:$B$370=$D14),LSM!$N$2:$N$370,"")</f>
        <v>0</v>
      </c>
      <c r="Q14" s="179" cm="1">
        <f t="array" ref="Q14">_xlfn.XLOOKUP(1,(LSM!$A$2:$A$370=P$4)*(LSM!$T$2:$T$370=P$5)*(LSM!$B$2:$B$370=$D14),LSM!$O$2:$O$370,"")</f>
        <v>0</v>
      </c>
      <c r="R14" s="164" cm="1">
        <f t="array" ref="R14">_xlfn.XLOOKUP(1,(LSM!$A$2:$A$370=R$4)*(LSM!$T$2:$T$370=R$5)*(LSM!$B$2:$B$370=$D14),LSM!$P$2:$P$370,"")</f>
        <v>0</v>
      </c>
      <c r="S14" s="167" cm="1">
        <f t="array" ref="S14">_xlfn.XLOOKUP(1,(LSM!$A$2:$A$370=R$4)*(LSM!$T$2:$T$370=R$5)*(LSM!$B$2:$B$370=$D14),LSM!$Q$2:$Q$370,"")</f>
        <v>0</v>
      </c>
      <c r="T14" s="164" cm="1">
        <f t="array" ref="T14">_xlfn.XLOOKUP(1,(LSM!$A$2:$A$370=T$4)*(LSM!$T$2:$T$370=T$5)*(LSM!$B$2:$B$370=$D14),LSM!$R$2:$R$370,"")</f>
        <v>0</v>
      </c>
      <c r="U14" s="179" cm="1">
        <f t="array" ref="U14">_xlfn.XLOOKUP(1,(LSM!$A$2:$A$370=T$4)*(LSM!$T$2:$T$370=T$5)*(LSM!$B$2:$B$370=$D14),LSM!$S$2:$S$370,"")</f>
        <v>0</v>
      </c>
    </row>
    <row r="15" spans="1:21" x14ac:dyDescent="0.3">
      <c r="A15" s="31" t="str">
        <f t="shared" si="0"/>
        <v>Integra 6915 VT2P</v>
      </c>
      <c r="B15" s="131" t="str">
        <f t="shared" si="1"/>
        <v>RR</v>
      </c>
      <c r="C15" s="131" t="str">
        <f t="shared" si="2"/>
        <v>VT2P</v>
      </c>
      <c r="D15" s="273" t="s">
        <v>300</v>
      </c>
      <c r="E15" s="178" cm="1">
        <f t="array" ref="E15">_xlfn.XLOOKUP(1,(LSM!$A$2:$A$370=E$4)*(LSM!$T$2:$T$370=E$5)*(LSM!$B$2:$B$370=$D15),LSM!$C$2:$C$370,"")</f>
        <v>200.43</v>
      </c>
      <c r="F15" s="179" t="str" cm="1">
        <f t="array" ref="F15">_xlfn.XLOOKUP(1,(LSM!$A$2:$A$370=E$4)*(LSM!$T$2:$T$370=E$5)*(LSM!$B$2:$B$370=$D15),LSM!$D$2:$D$370,"")</f>
        <v>A</v>
      </c>
      <c r="G15" s="164" cm="1">
        <f t="array" ref="G15">_xlfn.XLOOKUP(1,(LSM!$A$2:$A$370=G$4)*(LSM!$T$2:$T$370=G$5)*(LSM!$B$2:$B$370=$D15),LSM!$E$2:$E$370,"")</f>
        <v>15.2</v>
      </c>
      <c r="H15" s="179" t="str" cm="1">
        <f t="array" ref="H15">_xlfn.XLOOKUP(1,(LSM!$A$2:$A$370=G$4)*(LSM!$T$2:$T$370=G$5)*(LSM!$B$2:$B$370=$D15),LSM!$F$2:$F$370,"")</f>
        <v>B-D</v>
      </c>
      <c r="I15" s="102" cm="1">
        <f t="array" ref="I15">_xlfn.XLOOKUP(1,(LSM!$A$2:$A$370=I$4)*(LSM!$T$2:$T$370=I$5)*(LSM!$B$2:$B$370=$D15),LSM!$L$2:$L$370,"")</f>
        <v>57.6</v>
      </c>
      <c r="J15" s="167" t="str" cm="1">
        <f t="array" ref="J15">_xlfn.XLOOKUP(1,(LSM!$A$2:$A$370=I$4)*(LSM!$T$2:$T$370=I$5)*(LSM!$B$2:$B$370=$D15),LSM!$M$2:$M$370,"")</f>
        <v>D-F</v>
      </c>
      <c r="K15" s="178" cm="1">
        <f t="array" ref="K15">_xlfn.XLOOKUP(1,(LSM!$A$2:$A$370=K$4)*(LSM!$T$2:$T$370=K$5)*(LSM!$B$2:$B$370=$D15),LSM!$G$2:$G$370,"")</f>
        <v>102</v>
      </c>
      <c r="L15" s="179" t="str" cm="1">
        <f t="array" ref="L15">_xlfn.XLOOKUP(1,(LSM!$A$2:$A$370=K$4)*(LSM!$T$2:$T$370=K$5)*(LSM!$B$2:$B$370=$D15),LSM!$H$2:$H$370,"")</f>
        <v>A</v>
      </c>
      <c r="M15" s="178" cm="1">
        <f t="array" ref="M15">_xlfn.XLOOKUP(1,(LSM!$A$2:$A$370=M$4)*(LSM!$T$2:$T$370=M$5)*(LSM!$B$2:$B$370=$D15),LSM!$I$2:$I$370,"")</f>
        <v>56</v>
      </c>
      <c r="N15" s="167" t="str" cm="1">
        <f t="array" ref="N15">_xlfn.XLOOKUP(1,(LSM!$A$2:$A$370=M$4)*(LSM!$T$2:$T$370=M$5)*(LSM!$B$2:$B$370=$D15),LSM!$J$2:$J$370,"")</f>
        <v>A</v>
      </c>
      <c r="O15" s="178" cm="1">
        <f t="array" ref="O15">_xlfn.XLOOKUP(1,(LSM!$A$2:$A$370=O$4)*(LSM!$T$2:$T$370=O$5)*(LSM!$B$2:$B$370=$D15),LSM!$K$2:$K$370,"")</f>
        <v>0</v>
      </c>
      <c r="P15" s="253" cm="1">
        <f t="array" ref="P15">_xlfn.XLOOKUP(1,(LSM!$A$2:$A$370=P$4)*(LSM!$T$2:$T$370=P$5)*(LSM!$B$2:$B$370=$D15),LSM!$N$2:$N$370,"")</f>
        <v>0</v>
      </c>
      <c r="Q15" s="179" cm="1">
        <f t="array" ref="Q15">_xlfn.XLOOKUP(1,(LSM!$A$2:$A$370=P$4)*(LSM!$T$2:$T$370=P$5)*(LSM!$B$2:$B$370=$D15),LSM!$O$2:$O$370,"")</f>
        <v>0</v>
      </c>
      <c r="R15" s="164" cm="1">
        <f t="array" ref="R15">_xlfn.XLOOKUP(1,(LSM!$A$2:$A$370=R$4)*(LSM!$T$2:$T$370=R$5)*(LSM!$B$2:$B$370=$D15),LSM!$P$2:$P$370,"")</f>
        <v>0</v>
      </c>
      <c r="S15" s="167" cm="1">
        <f t="array" ref="S15">_xlfn.XLOOKUP(1,(LSM!$A$2:$A$370=R$4)*(LSM!$T$2:$T$370=R$5)*(LSM!$B$2:$B$370=$D15),LSM!$Q$2:$Q$370,"")</f>
        <v>0</v>
      </c>
      <c r="T15" s="164" cm="1">
        <f t="array" ref="T15">_xlfn.XLOOKUP(1,(LSM!$A$2:$A$370=T$4)*(LSM!$T$2:$T$370=T$5)*(LSM!$B$2:$B$370=$D15),LSM!$R$2:$R$370,"")</f>
        <v>0</v>
      </c>
      <c r="U15" s="179" cm="1">
        <f t="array" ref="U15">_xlfn.XLOOKUP(1,(LSM!$A$2:$A$370=T$4)*(LSM!$T$2:$T$370=T$5)*(LSM!$B$2:$B$370=$D15),LSM!$S$2:$S$370,"")</f>
        <v>0</v>
      </c>
    </row>
    <row r="16" spans="1:21" ht="12.9" thickBot="1" x14ac:dyDescent="0.35">
      <c r="A16" s="31" t="str">
        <f t="shared" si="0"/>
        <v>Great Heart HT-7720TRE</v>
      </c>
      <c r="B16" s="131" t="str">
        <f t="shared" si="1"/>
        <v>TRE</v>
      </c>
      <c r="C16" s="131" t="str">
        <f t="shared" si="2"/>
        <v>TRE</v>
      </c>
      <c r="D16" s="274" t="s">
        <v>298</v>
      </c>
      <c r="E16" s="178" cm="1">
        <f t="array" ref="E16">_xlfn.XLOOKUP(1,(LSM!$A$2:$A$370=E$4)*(LSM!$T$2:$T$370=E$5)*(LSM!$B$2:$B$370=$D16),LSM!$C$2:$C$370,"")</f>
        <v>197.02</v>
      </c>
      <c r="F16" s="179" t="str" cm="1">
        <f t="array" ref="F16">_xlfn.XLOOKUP(1,(LSM!$A$2:$A$370=E$4)*(LSM!$T$2:$T$370=E$5)*(LSM!$B$2:$B$370=$D16),LSM!$D$2:$D$370,"")</f>
        <v>A</v>
      </c>
      <c r="G16" s="164" cm="1">
        <f t="array" ref="G16">_xlfn.XLOOKUP(1,(LSM!$A$2:$A$370=G$4)*(LSM!$T$2:$T$370=G$5)*(LSM!$B$2:$B$370=$D16),LSM!$E$2:$E$370,"")</f>
        <v>14.6</v>
      </c>
      <c r="H16" s="179" t="str" cm="1">
        <f t="array" ref="H16">_xlfn.XLOOKUP(1,(LSM!$A$2:$A$370=G$4)*(LSM!$T$2:$T$370=G$5)*(LSM!$B$2:$B$370=$D16),LSM!$F$2:$F$370,"")</f>
        <v>D</v>
      </c>
      <c r="I16" s="102" cm="1">
        <f t="array" ref="I16">_xlfn.XLOOKUP(1,(LSM!$A$2:$A$370=I$4)*(LSM!$T$2:$T$370=I$5)*(LSM!$B$2:$B$370=$D16),LSM!$L$2:$L$370,"")</f>
        <v>57.2333</v>
      </c>
      <c r="J16" s="167" t="str" cm="1">
        <f t="array" ref="J16">_xlfn.XLOOKUP(1,(LSM!$A$2:$A$370=I$4)*(LSM!$T$2:$T$370=I$5)*(LSM!$B$2:$B$370=$D16),LSM!$M$2:$M$370,"")</f>
        <v>EF</v>
      </c>
      <c r="K16" s="178" cm="1">
        <f t="array" ref="K16">_xlfn.XLOOKUP(1,(LSM!$A$2:$A$370=K$4)*(LSM!$T$2:$T$370=K$5)*(LSM!$B$2:$B$370=$D16),LSM!$G$2:$G$370,"")</f>
        <v>90.666700000000006</v>
      </c>
      <c r="L16" s="179" t="str" cm="1">
        <f t="array" ref="L16">_xlfn.XLOOKUP(1,(LSM!$A$2:$A$370=K$4)*(LSM!$T$2:$T$370=K$5)*(LSM!$B$2:$B$370=$D16),LSM!$H$2:$H$370,"")</f>
        <v>A</v>
      </c>
      <c r="M16" s="178" cm="1">
        <f t="array" ref="M16">_xlfn.XLOOKUP(1,(LSM!$A$2:$A$370=M$4)*(LSM!$T$2:$T$370=M$5)*(LSM!$B$2:$B$370=$D16),LSM!$I$2:$I$370,"")</f>
        <v>40.333300000000001</v>
      </c>
      <c r="N16" s="167" t="str" cm="1">
        <f t="array" ref="N16">_xlfn.XLOOKUP(1,(LSM!$A$2:$A$370=M$4)*(LSM!$T$2:$T$370=M$5)*(LSM!$B$2:$B$370=$D16),LSM!$J$2:$J$370,"")</f>
        <v>A</v>
      </c>
      <c r="O16" s="178" cm="1">
        <f t="array" ref="O16">_xlfn.XLOOKUP(1,(LSM!$A$2:$A$370=O$4)*(LSM!$T$2:$T$370=O$5)*(LSM!$B$2:$B$370=$D16),LSM!$K$2:$K$370,"")</f>
        <v>0</v>
      </c>
      <c r="P16" s="253" cm="1">
        <f t="array" ref="P16">_xlfn.XLOOKUP(1,(LSM!$A$2:$A$370=P$4)*(LSM!$T$2:$T$370=P$5)*(LSM!$B$2:$B$370=$D16),LSM!$N$2:$N$370,"")</f>
        <v>0</v>
      </c>
      <c r="Q16" s="179" cm="1">
        <f t="array" ref="Q16">_xlfn.XLOOKUP(1,(LSM!$A$2:$A$370=P$4)*(LSM!$T$2:$T$370=P$5)*(LSM!$B$2:$B$370=$D16),LSM!$O$2:$O$370,"")</f>
        <v>0</v>
      </c>
      <c r="R16" s="164" cm="1">
        <f t="array" ref="R16">_xlfn.XLOOKUP(1,(LSM!$A$2:$A$370=R$4)*(LSM!$T$2:$T$370=R$5)*(LSM!$B$2:$B$370=$D16),LSM!$P$2:$P$370,"")</f>
        <v>0</v>
      </c>
      <c r="S16" s="167" cm="1">
        <f t="array" ref="S16">_xlfn.XLOOKUP(1,(LSM!$A$2:$A$370=R$4)*(LSM!$T$2:$T$370=R$5)*(LSM!$B$2:$B$370=$D16),LSM!$Q$2:$Q$370,"")</f>
        <v>0</v>
      </c>
      <c r="T16" s="164" cm="1">
        <f t="array" ref="T16">_xlfn.XLOOKUP(1,(LSM!$A$2:$A$370=T$4)*(LSM!$T$2:$T$370=T$5)*(LSM!$B$2:$B$370=$D16),LSM!$R$2:$R$370,"")</f>
        <v>0</v>
      </c>
      <c r="U16" s="179" cm="1">
        <f t="array" ref="U16">_xlfn.XLOOKUP(1,(LSM!$A$2:$A$370=T$4)*(LSM!$T$2:$T$370=T$5)*(LSM!$B$2:$B$370=$D16),LSM!$S$2:$S$370,"")</f>
        <v>0</v>
      </c>
    </row>
    <row r="17" spans="1:21" x14ac:dyDescent="0.3">
      <c r="A17" s="42" t="s">
        <v>127</v>
      </c>
      <c r="B17" s="42"/>
      <c r="C17" s="42"/>
      <c r="D17" s="41"/>
      <c r="E17" s="180" cm="1">
        <f t="array" ref="E17">_xlfn.XLOOKUP(1,(ANOVA!$L$2:$L$160=E$4)*(ANOVA!$Q$2:$Q$401=E$5)*(ANOVA!$M$2:$M$401=E$3),ANOVA!$A$2:$A$401,"")</f>
        <v>222.96</v>
      </c>
      <c r="F17" s="181"/>
      <c r="G17" s="194" cm="1">
        <f t="array" ref="G17">_xlfn.XLOOKUP(1,(ANOVA!$L$2:$L$160=G$4)*(ANOVA!$Q$2:$Q$401=G$5)*(ANOVA!$M$2:$M$401=G$3),ANOVA!$A$2:$A$401,"")</f>
        <v>15.631500000000001</v>
      </c>
      <c r="H17" s="181"/>
      <c r="I17" s="72" cm="1">
        <f t="array" ref="I17">_xlfn.XLOOKUP(1,(ANOVA!$L$2:$L$160=I$4)*(ANOVA!$Q$2:$Q$401=I$5)*(ANOVA!$M$2:$M$401=I$3),ANOVA!$A$2:$A$401,"")</f>
        <v>58.021599999999999</v>
      </c>
      <c r="J17" s="62"/>
      <c r="K17" s="180" cm="1">
        <f t="array" ref="K17">_xlfn.XLOOKUP(1,(ANOVA!$L$2:$L$160=K$4)*(ANOVA!$Q$2:$Q$401=K$5)*(ANOVA!$M$2:$M$401=K$3),ANOVA!$A$2:$A$401,"")</f>
        <v>96.978899999999996</v>
      </c>
      <c r="L17" s="181"/>
      <c r="M17" s="72" cm="1">
        <f t="array" ref="M17">_xlfn.XLOOKUP(1,(ANOVA!$L$2:$L$160=M$4)*(ANOVA!$Q$2:$Q$401=M$5)*(ANOVA!$M$2:$M$401=M$3),ANOVA!$A$2:$A$401,"")</f>
        <v>48.393900000000002</v>
      </c>
      <c r="N17" s="62"/>
      <c r="O17" s="278" cm="1">
        <f t="array" ref="O17">_xlfn.XLOOKUP(1,(ANOVA!$L$2:$L$160=O$4)*(ANOVA!$Q$2:$Q$401=O$5)*(ANOVA!$M$2:$M$401=O$3),ANOVA!$A$2:$A$401,"")</f>
        <v>0</v>
      </c>
      <c r="P17" s="77" t="str" cm="1">
        <f t="array" ref="P17">_xlfn.XLOOKUP(1,(ANOVA!$L$2:$L$160=P$4)*(ANOVA!$Q$2:$Q$401=P$5)*(ANOVA!$M$2:$M$401=P$3),ANOVA!$A$2:$A$401,"")</f>
        <v/>
      </c>
      <c r="Q17" s="181"/>
      <c r="R17" s="77" t="str" cm="1">
        <f t="array" ref="R17">_xlfn.XLOOKUP(1,(ANOVA!$L$2:$L$160=R$4)*(ANOVA!$Q$2:$Q$401=R$5)*(ANOVA!$M$2:$M$401=R$3),ANOVA!$A$2:$A$401,"")</f>
        <v/>
      </c>
      <c r="S17" s="62"/>
      <c r="T17" s="194" t="str" cm="1">
        <f t="array" ref="T17">_xlfn.XLOOKUP(1,(ANOVA!$L$2:$L$160=T$4)*(ANOVA!$Q$2:$Q$401=T$5)*(ANOVA!$M$2:$M$401=T$3),ANOVA!$A$2:$A$401,"")</f>
        <v/>
      </c>
      <c r="U17" s="181"/>
    </row>
    <row r="18" spans="1:21" x14ac:dyDescent="0.3">
      <c r="A18" s="33" t="s">
        <v>128</v>
      </c>
      <c r="B18" s="33"/>
      <c r="C18" s="33"/>
      <c r="D18" s="35"/>
      <c r="E18" s="182" cm="1">
        <f t="array" ref="E18">_xlfn.XLOOKUP(1,(ANOVA!$L$2:$L$160=E$4)*(ANOVA!$Q$2:$Q$401=E$5)*(ANOVA!$M$2:$M$401=E$3),ANOVA!$B$2:$B$401,"")</f>
        <v>20.64</v>
      </c>
      <c r="F18" s="183"/>
      <c r="G18" s="195" cm="1">
        <f t="array" ref="G18">_xlfn.XLOOKUP(1,(ANOVA!$L$2:$L$160=G$4)*(ANOVA!$Q$2:$Q$401=G$5)*(ANOVA!$M$2:$M$401=G$3),ANOVA!$B$2:$B$401,"")</f>
        <v>0.54810000000000003</v>
      </c>
      <c r="H18" s="183"/>
      <c r="I18" s="168" cm="1">
        <f t="array" ref="I18">_xlfn.XLOOKUP(1,(ANOVA!$L$2:$L$160=I$4)*(ANOVA!$Q$2:$Q$401=I$5)*(ANOVA!$M$2:$M$401=I$3),ANOVA!$B$2:$B$401,"")</f>
        <v>0.31929999999999997</v>
      </c>
      <c r="J18" s="169"/>
      <c r="K18" s="182" cm="1">
        <f t="array" ref="K18">_xlfn.XLOOKUP(1,(ANOVA!$L$2:$L$160=K$4)*(ANOVA!$Q$2:$Q$401=K$5)*(ANOVA!$M$2:$M$401=K$3),ANOVA!$B$2:$B$401,"")</f>
        <v>4.3188000000000004</v>
      </c>
      <c r="L18" s="183"/>
      <c r="M18" s="168" cm="1">
        <f t="array" ref="M18">_xlfn.XLOOKUP(1,(ANOVA!$L$2:$L$160=M$4)*(ANOVA!$Q$2:$Q$401=M$5)*(ANOVA!$M$2:$M$401=M$3),ANOVA!$B$2:$B$401,"")</f>
        <v>3.6604999999999999</v>
      </c>
      <c r="N18" s="169"/>
      <c r="O18" s="279" cm="1">
        <f t="array" ref="O18">_xlfn.XLOOKUP(1,(ANOVA!$L$2:$L$160=O$4)*(ANOVA!$Q$2:$Q$401=O$5)*(ANOVA!$M$2:$M$401=O$3),ANOVA!$B$2:$B$401,"")</f>
        <v>0</v>
      </c>
      <c r="P18" s="170" t="str" cm="1">
        <f t="array" ref="P18">_xlfn.XLOOKUP(1,(ANOVA!$L$2:$L$160=P$4)*(ANOVA!$Q$2:$Q$401=P$5)*(ANOVA!$M$2:$M$401=P$3),ANOVA!$B$2:$B$401,"")</f>
        <v/>
      </c>
      <c r="Q18" s="183"/>
      <c r="R18" s="170" t="str" cm="1">
        <f t="array" ref="R18">_xlfn.XLOOKUP(1,(ANOVA!$L$2:$L$160=R$4)*(ANOVA!$Q$2:$Q$401=R$5)*(ANOVA!$M$2:$M$401=R$3),ANOVA!$B$2:$B$401,"")</f>
        <v/>
      </c>
      <c r="S18" s="169"/>
      <c r="T18" s="195" t="str" cm="1">
        <f t="array" ref="T18">_xlfn.XLOOKUP(1,(ANOVA!$L$2:$L$160=T$4)*(ANOVA!$Q$2:$Q$401=T$5)*(ANOVA!$M$2:$M$401=T$3),ANOVA!$B$2:$B$401,"")</f>
        <v/>
      </c>
      <c r="U18" s="183"/>
    </row>
    <row r="19" spans="1:21" ht="15" x14ac:dyDescent="0.45">
      <c r="A19" s="34" t="s">
        <v>129</v>
      </c>
      <c r="B19" s="134"/>
      <c r="C19" s="134"/>
      <c r="D19" s="22"/>
      <c r="E19" s="184" t="str" cm="1">
        <f t="array" ref="E19">_xlfn.XLOOKUP(1,(ANOVA!$L$2:$L$160=E$4)*(ANOVA!$Q$2:$Q$401=E$5)*(ANOVA!$M$2:$M$401=E$3),ANOVA!$C$2:$C$401,"")</f>
        <v>N.S.</v>
      </c>
      <c r="F19" s="185"/>
      <c r="G19" s="196" cm="1">
        <f t="array" ref="G19">_xlfn.XLOOKUP(1,(ANOVA!$L$2:$L$160=G$4)*(ANOVA!$Q$2:$Q$401=G$5)*(ANOVA!$M$2:$M$401=G$3),ANOVA!$C$2:$C$401,"")</f>
        <v>1.36</v>
      </c>
      <c r="H19" s="185"/>
      <c r="I19" s="171" cm="1">
        <f t="array" ref="I19">_xlfn.XLOOKUP(1,(ANOVA!$L$2:$L$160=I$4)*(ANOVA!$Q$2:$Q$401=I$5)*(ANOVA!$M$2:$M$401=I$3),ANOVA!$C$2:$C$401,"")</f>
        <v>0.76</v>
      </c>
      <c r="J19" s="172"/>
      <c r="K19" s="184" t="str" cm="1">
        <f t="array" ref="K19">_xlfn.XLOOKUP(1,(ANOVA!$L$2:$L$160=K$4)*(ANOVA!$Q$2:$Q$401=K$5)*(ANOVA!$M$2:$M$401=K$3),ANOVA!$C$2:$C$401,"")</f>
        <v>N.S.</v>
      </c>
      <c r="L19" s="185"/>
      <c r="M19" s="171" t="str" cm="1">
        <f t="array" ref="M19">_xlfn.XLOOKUP(1,(ANOVA!$L$2:$L$160=M$4)*(ANOVA!$Q$2:$Q$401=M$5)*(ANOVA!$M$2:$M$401=M$3),ANOVA!$C$2:$C$401,"")</f>
        <v>N.S.</v>
      </c>
      <c r="N19" s="172"/>
      <c r="O19" s="280" cm="1">
        <f t="array" ref="O19">_xlfn.XLOOKUP(1,(ANOVA!$L$2:$L$160=O$4)*(ANOVA!$Q$2:$Q$401=O$5)*(ANOVA!$M$2:$M$401=O$3),ANOVA!$C$2:$C$401,"")</f>
        <v>0</v>
      </c>
      <c r="P19" s="173" t="str" cm="1">
        <f t="array" ref="P19">_xlfn.XLOOKUP(1,(ANOVA!$L$2:$L$160=P$4)*(ANOVA!$Q$2:$Q$401=P$5)*(ANOVA!$M$2:$M$401=P$3),ANOVA!$C$2:$C$401,"")</f>
        <v/>
      </c>
      <c r="Q19" s="185"/>
      <c r="R19" s="173" t="str" cm="1">
        <f t="array" ref="R19">_xlfn.XLOOKUP(1,(ANOVA!$L$2:$L$160=R$4)*(ANOVA!$Q$2:$Q$401=R$5)*(ANOVA!$M$2:$M$401=R$3),ANOVA!$C$2:$C$401,"")</f>
        <v/>
      </c>
      <c r="S19" s="172"/>
      <c r="T19" s="196" t="str" cm="1">
        <f t="array" ref="T19">_xlfn.XLOOKUP(1,(ANOVA!$L$2:$L$160=T$4)*(ANOVA!$Q$2:$Q$401=T$5)*(ANOVA!$M$2:$M$401=T$3),ANOVA!$C$2:$C$401,"")</f>
        <v/>
      </c>
      <c r="U19" s="185"/>
    </row>
    <row r="20" spans="1:21" ht="12.9" thickBot="1" x14ac:dyDescent="0.35">
      <c r="A20" s="245" t="s">
        <v>130</v>
      </c>
      <c r="B20" s="246"/>
      <c r="C20" s="246"/>
      <c r="D20" s="247"/>
      <c r="E20" s="242" cm="1">
        <f t="array" ref="E20">_xlfn.XLOOKUP(1,(ANOVA!$L$2:$L$160=E$4)*(ANOVA!$Q$2:$Q$401=E$5)*(ANOVA!$M$2:$M$401=E$3),ANOVA!$D$2:$D$401,"")</f>
        <v>13.936388345999999</v>
      </c>
      <c r="F20" s="248"/>
      <c r="G20" s="242" cm="1">
        <f t="array" ref="G20">_xlfn.XLOOKUP(1,(ANOVA!$L$2:$L$160=G$4)*(ANOVA!$Q$2:$Q$401=G$5)*(ANOVA!$M$2:$M$401=G$3),ANOVA!$D$2:$D$401,"")</f>
        <v>5.0943595637000003</v>
      </c>
      <c r="H20" s="248"/>
      <c r="I20" s="249" cm="1">
        <f t="array" ref="I20">_xlfn.XLOOKUP(1,(ANOVA!$L$2:$L$160=I$4)*(ANOVA!$Q$2:$Q$401=I$5)*(ANOVA!$M$2:$M$401=I$3),ANOVA!$D$2:$D$401,"")</f>
        <v>0.7667240689</v>
      </c>
      <c r="J20" s="243"/>
      <c r="K20" s="242" cm="1">
        <f t="array" ref="K20">_xlfn.XLOOKUP(1,(ANOVA!$L$2:$L$160=K$4)*(ANOVA!$Q$2:$Q$401=K$5)*(ANOVA!$M$2:$M$401=K$3),ANOVA!$D$2:$D$401,"")</f>
        <v>7.4718841206000004</v>
      </c>
      <c r="L20" s="248"/>
      <c r="M20" s="249" cm="1">
        <f t="array" ref="M20">_xlfn.XLOOKUP(1,(ANOVA!$L$2:$L$160=M$4)*(ANOVA!$Q$2:$Q$401=M$5)*(ANOVA!$M$2:$M$401=M$3),ANOVA!$D$2:$D$401,"")</f>
        <v>12.838684729000001</v>
      </c>
      <c r="N20" s="243"/>
      <c r="O20" s="281" cm="1">
        <f t="array" ref="O20">_xlfn.XLOOKUP(1,(ANOVA!$L$2:$L$160=O$4)*(ANOVA!$Q$2:$Q$401=O$5)*(ANOVA!$M$2:$M$401=O$3),ANOVA!$D$2:$D$401,"")</f>
        <v>0</v>
      </c>
      <c r="P20" s="173" t="str" cm="1">
        <f t="array" ref="P20">_xlfn.XLOOKUP(1,(ANOVA!$L$2:$L$160=P$4)*(ANOVA!$Q$2:$Q$401=P$5)*(ANOVA!$M$2:$M$401=P$3),ANOVA!$D$2:$D$401,"")</f>
        <v/>
      </c>
      <c r="Q20" s="185"/>
      <c r="R20" s="173" t="str" cm="1">
        <f t="array" ref="R20">_xlfn.XLOOKUP(1,(ANOVA!$L$2:$L$160=R$4)*(ANOVA!$Q$2:$Q$401=R$5)*(ANOVA!$M$2:$M$401=R$3),ANOVA!$D$2:$D$401,"")</f>
        <v/>
      </c>
      <c r="S20" s="172"/>
      <c r="T20" s="196" t="str" cm="1">
        <f t="array" ref="T20">_xlfn.XLOOKUP(1,(ANOVA!$L$2:$L$160=T$4)*(ANOVA!$Q$2:$Q$401=T$5)*(ANOVA!$M$2:$M$401=T$3),ANOVA!$D$2:$D$401,"")</f>
        <v/>
      </c>
      <c r="U20" s="185"/>
    </row>
    <row r="21" spans="1:21" x14ac:dyDescent="0.3">
      <c r="A21" s="6"/>
      <c r="B21" s="7"/>
      <c r="C21" s="7"/>
      <c r="D21" s="6"/>
      <c r="E21" s="68"/>
      <c r="F21" s="58"/>
      <c r="G21" s="73"/>
      <c r="H21" s="63"/>
      <c r="I21" s="74"/>
      <c r="J21" s="40"/>
      <c r="M21" s="78"/>
      <c r="N21" s="66"/>
      <c r="O21" s="10"/>
      <c r="P21" s="74"/>
      <c r="Q21" s="40"/>
      <c r="R21" s="74"/>
      <c r="S21" s="40"/>
      <c r="T21" s="74"/>
      <c r="U21" s="40"/>
    </row>
    <row r="22" spans="1:21" x14ac:dyDescent="0.3">
      <c r="A22" s="9"/>
      <c r="B22" s="7"/>
      <c r="C22" s="7"/>
      <c r="D22" s="6"/>
      <c r="E22" s="38"/>
      <c r="F22" s="39"/>
      <c r="I22" s="74"/>
      <c r="J22" s="40"/>
      <c r="K22" s="78"/>
      <c r="L22" s="66"/>
      <c r="M22" s="74"/>
      <c r="N22" s="40"/>
      <c r="O22" s="3"/>
      <c r="P22" s="74"/>
      <c r="Q22" s="40"/>
      <c r="R22" s="74"/>
      <c r="S22" s="40"/>
      <c r="T22" s="74"/>
      <c r="U22" s="40"/>
    </row>
    <row r="23" spans="1:21" ht="12.75" customHeight="1" x14ac:dyDescent="0.3">
      <c r="A23" s="9"/>
      <c r="B23" s="7"/>
      <c r="C23" s="7"/>
      <c r="D23" s="6"/>
      <c r="E23" s="38"/>
      <c r="F23" s="39"/>
      <c r="I23" s="74"/>
      <c r="J23" s="40"/>
      <c r="K23" s="79"/>
      <c r="L23" s="7"/>
      <c r="M23" s="74"/>
      <c r="N23" s="40"/>
      <c r="O23" s="3"/>
      <c r="P23" s="74"/>
      <c r="Q23" s="40"/>
      <c r="R23" s="74"/>
      <c r="S23" s="40"/>
      <c r="T23" s="74"/>
      <c r="U23" s="40"/>
    </row>
    <row r="24" spans="1:21" ht="12.75" customHeight="1" x14ac:dyDescent="0.3">
      <c r="A24" s="9"/>
      <c r="B24" s="7"/>
      <c r="C24" s="7"/>
      <c r="D24" s="6"/>
      <c r="E24" s="38"/>
      <c r="F24" s="39"/>
      <c r="I24" s="74"/>
      <c r="J24" s="40"/>
      <c r="M24" s="74"/>
      <c r="N24" s="40"/>
      <c r="O24" s="3"/>
      <c r="P24" s="74"/>
      <c r="Q24" s="40"/>
      <c r="R24" s="74"/>
      <c r="S24" s="40"/>
      <c r="T24" s="74"/>
      <c r="U24" s="40"/>
    </row>
    <row r="25" spans="1:21" ht="12.75" customHeight="1" x14ac:dyDescent="0.3">
      <c r="A25" s="9"/>
      <c r="B25" s="7"/>
      <c r="C25" s="7"/>
      <c r="D25" s="6"/>
      <c r="E25" s="38"/>
      <c r="F25" s="39"/>
      <c r="I25" s="74"/>
      <c r="J25" s="40"/>
      <c r="M25" s="74"/>
      <c r="N25" s="40"/>
      <c r="O25" s="3"/>
      <c r="P25" s="74"/>
      <c r="Q25" s="40"/>
      <c r="R25" s="74"/>
      <c r="S25" s="40"/>
      <c r="T25" s="74"/>
      <c r="U25" s="40"/>
    </row>
    <row r="26" spans="1:21" ht="12.75" customHeight="1" x14ac:dyDescent="0.3">
      <c r="A26" s="9"/>
      <c r="B26" s="7"/>
      <c r="C26" s="7"/>
      <c r="D26" s="6"/>
      <c r="E26" s="38"/>
      <c r="F26" s="39"/>
      <c r="I26" s="74"/>
      <c r="J26" s="40"/>
      <c r="M26" s="74"/>
      <c r="N26" s="40"/>
      <c r="O26" s="3"/>
      <c r="P26" s="74"/>
      <c r="Q26" s="40"/>
      <c r="R26" s="74"/>
      <c r="S26" s="40"/>
      <c r="T26" s="74"/>
      <c r="U26" s="40"/>
    </row>
    <row r="27" spans="1:21" ht="12.75" customHeight="1" x14ac:dyDescent="0.3">
      <c r="A27" s="9"/>
      <c r="B27" s="7"/>
      <c r="C27" s="7"/>
      <c r="D27" s="6"/>
      <c r="E27" s="38"/>
      <c r="F27" s="39"/>
      <c r="I27" s="74"/>
      <c r="J27" s="40"/>
      <c r="M27" s="74"/>
      <c r="N27" s="40"/>
      <c r="O27" s="3"/>
      <c r="P27" s="74"/>
      <c r="Q27" s="40"/>
      <c r="R27" s="74"/>
      <c r="S27" s="40"/>
      <c r="T27" s="74"/>
      <c r="U27" s="40"/>
    </row>
    <row r="28" spans="1:21" x14ac:dyDescent="0.3">
      <c r="A28" s="9"/>
      <c r="B28" s="7"/>
      <c r="C28" s="7"/>
      <c r="D28" s="6"/>
      <c r="E28" s="38"/>
      <c r="F28" s="39"/>
      <c r="I28" s="74"/>
      <c r="J28" s="40"/>
      <c r="M28" s="74"/>
      <c r="N28" s="40"/>
      <c r="O28" s="3"/>
      <c r="P28" s="74"/>
      <c r="Q28" s="40"/>
      <c r="R28" s="74"/>
      <c r="S28" s="40"/>
      <c r="T28" s="74"/>
      <c r="U28" s="40"/>
    </row>
    <row r="29" spans="1:21" s="1" customFormat="1" x14ac:dyDescent="0.3">
      <c r="A29" s="8"/>
      <c r="B29" s="7"/>
      <c r="C29" s="7"/>
      <c r="D29" s="6"/>
      <c r="E29" s="69"/>
      <c r="F29" s="59"/>
      <c r="H29" s="64"/>
      <c r="I29" s="74"/>
      <c r="J29" s="40"/>
      <c r="K29" s="75"/>
      <c r="L29" s="64"/>
      <c r="M29" s="75"/>
      <c r="N29" s="64"/>
      <c r="O29" s="3"/>
      <c r="P29" s="74"/>
      <c r="Q29" s="40"/>
      <c r="R29" s="74"/>
      <c r="S29" s="40"/>
      <c r="T29" s="74"/>
      <c r="U29" s="40"/>
    </row>
    <row r="30" spans="1:21" s="1" customFormat="1" x14ac:dyDescent="0.3">
      <c r="A30" s="9"/>
      <c r="B30" s="7"/>
      <c r="C30" s="7"/>
      <c r="D30" s="6"/>
      <c r="E30" s="38"/>
      <c r="F30" s="39"/>
      <c r="G30" s="75"/>
      <c r="H30" s="40"/>
      <c r="I30" s="71"/>
      <c r="J30" s="11"/>
      <c r="K30" s="74"/>
      <c r="L30" s="40"/>
      <c r="M30" s="74"/>
      <c r="N30" s="40"/>
      <c r="O30" s="3"/>
      <c r="P30" s="71"/>
      <c r="Q30" s="11"/>
      <c r="R30" s="71"/>
      <c r="S30" s="11"/>
      <c r="T30" s="71"/>
      <c r="U30" s="11"/>
    </row>
    <row r="31" spans="1:21" s="1" customFormat="1" ht="14.15" x14ac:dyDescent="0.3">
      <c r="A31" s="4"/>
      <c r="B31" s="7"/>
      <c r="C31" s="7"/>
      <c r="D31" s="6"/>
      <c r="E31" s="70"/>
      <c r="F31" s="60"/>
      <c r="G31" s="76"/>
      <c r="H31" s="65"/>
      <c r="I31" s="71"/>
      <c r="J31" s="11"/>
      <c r="K31" s="76"/>
      <c r="L31" s="65"/>
      <c r="M31" s="80"/>
      <c r="N31" s="67"/>
      <c r="O31" s="2"/>
      <c r="P31" s="71"/>
      <c r="Q31" s="11"/>
      <c r="R31" s="71"/>
      <c r="S31" s="11"/>
      <c r="T31" s="71"/>
      <c r="U31" s="11"/>
    </row>
    <row r="32" spans="1:21" s="1" customFormat="1" x14ac:dyDescent="0.3">
      <c r="A32"/>
      <c r="B32" s="46"/>
      <c r="C32" s="46"/>
      <c r="D32" s="13"/>
      <c r="E32" s="71"/>
      <c r="F32" s="11"/>
      <c r="G32" s="74"/>
      <c r="H32" s="40"/>
      <c r="I32" s="71"/>
      <c r="J32" s="11"/>
      <c r="K32" s="74"/>
      <c r="L32" s="40"/>
      <c r="M32" s="80"/>
      <c r="N32" s="67"/>
      <c r="O32" s="2"/>
      <c r="P32" s="71"/>
      <c r="Q32" s="11"/>
      <c r="R32" s="71"/>
      <c r="S32" s="11"/>
      <c r="T32" s="71"/>
      <c r="U32" s="11"/>
    </row>
    <row r="33" spans="1:21" s="1" customFormat="1" x14ac:dyDescent="0.3">
      <c r="A33"/>
      <c r="B33" s="40"/>
      <c r="C33" s="40"/>
      <c r="E33" s="71"/>
      <c r="F33" s="11"/>
      <c r="G33" s="74"/>
      <c r="H33" s="40"/>
      <c r="I33" s="71"/>
      <c r="J33" s="11"/>
      <c r="K33" s="74"/>
      <c r="L33" s="40"/>
      <c r="M33" s="80"/>
      <c r="N33" s="67"/>
      <c r="O33" s="2"/>
      <c r="P33" s="71"/>
      <c r="Q33" s="11"/>
      <c r="R33" s="71"/>
      <c r="S33" s="11"/>
      <c r="T33" s="71"/>
      <c r="U33" s="11"/>
    </row>
    <row r="34" spans="1:21" s="1" customFormat="1" x14ac:dyDescent="0.3">
      <c r="A34"/>
      <c r="B34" s="40"/>
      <c r="C34" s="40"/>
      <c r="E34" s="71"/>
      <c r="F34" s="11"/>
      <c r="G34" s="74"/>
      <c r="H34" s="40"/>
      <c r="I34" s="71"/>
      <c r="J34" s="11"/>
      <c r="K34" s="74"/>
      <c r="L34" s="40"/>
      <c r="M34" s="80"/>
      <c r="N34" s="67"/>
      <c r="O34" s="2"/>
      <c r="P34" s="71"/>
      <c r="Q34" s="11"/>
      <c r="R34" s="71"/>
      <c r="S34" s="11"/>
      <c r="T34" s="71"/>
      <c r="U34" s="11"/>
    </row>
    <row r="35" spans="1:21" s="1" customFormat="1" x14ac:dyDescent="0.3">
      <c r="A35"/>
      <c r="B35" s="40"/>
      <c r="C35" s="40"/>
      <c r="E35" s="71"/>
      <c r="F35" s="11"/>
      <c r="G35" s="74"/>
      <c r="H35" s="40"/>
      <c r="I35" s="71"/>
      <c r="J35" s="11"/>
      <c r="K35" s="74"/>
      <c r="L35" s="40"/>
      <c r="M35" s="80"/>
      <c r="N35" s="67"/>
      <c r="O35" s="2"/>
      <c r="P35" s="71"/>
      <c r="Q35" s="11"/>
      <c r="R35" s="71"/>
      <c r="S35" s="11"/>
      <c r="T35" s="71"/>
      <c r="U35" s="11"/>
    </row>
    <row r="36" spans="1:21" s="1" customFormat="1" x14ac:dyDescent="0.3">
      <c r="A36"/>
      <c r="B36" s="40"/>
      <c r="C36" s="40"/>
      <c r="E36" s="71"/>
      <c r="F36" s="11"/>
      <c r="G36" s="74"/>
      <c r="H36" s="40"/>
      <c r="I36" s="71"/>
      <c r="J36" s="11"/>
      <c r="K36" s="74"/>
      <c r="L36" s="40"/>
      <c r="M36" s="80"/>
      <c r="N36" s="67"/>
      <c r="O36" s="2"/>
      <c r="P36" s="165" t="s">
        <v>19</v>
      </c>
      <c r="Q36" s="11"/>
      <c r="R36" s="71"/>
      <c r="S36" s="11"/>
      <c r="T36" s="71"/>
      <c r="U36" s="11"/>
    </row>
    <row r="37" spans="1:21" s="1" customFormat="1" x14ac:dyDescent="0.3">
      <c r="A37"/>
      <c r="B37" s="40"/>
      <c r="C37" s="40"/>
      <c r="E37" s="71"/>
      <c r="F37" s="11"/>
      <c r="G37" s="74"/>
      <c r="H37" s="40"/>
      <c r="I37" s="71"/>
      <c r="J37" s="11"/>
      <c r="K37" s="74"/>
      <c r="L37" s="40"/>
      <c r="M37" s="80"/>
      <c r="N37" s="67"/>
      <c r="O37" s="2"/>
      <c r="P37" s="71"/>
      <c r="Q37" s="11"/>
      <c r="R37" s="71"/>
      <c r="S37" s="11"/>
      <c r="T37" s="71"/>
      <c r="U37" s="11"/>
    </row>
  </sheetData>
  <sortState xmlns:xlrd2="http://schemas.microsoft.com/office/spreadsheetml/2017/richdata2" ref="A6:U16">
    <sortCondition descending="1" ref="E6:E16"/>
  </sortState>
  <mergeCells count="9">
    <mergeCell ref="A1:U1"/>
    <mergeCell ref="E2:F2"/>
    <mergeCell ref="G2:H2"/>
    <mergeCell ref="I2:J2"/>
    <mergeCell ref="K2:L2"/>
    <mergeCell ref="M2:N2"/>
    <mergeCell ref="P2:Q2"/>
    <mergeCell ref="R2:S2"/>
    <mergeCell ref="T2:U2"/>
  </mergeCells>
  <conditionalFormatting sqref="A6:D16">
    <cfRule type="expression" dxfId="20" priority="1">
      <formula>MOD(ROW(),2)=0</formula>
    </cfRule>
  </conditionalFormatting>
  <conditionalFormatting sqref="E6:E16">
    <cfRule type="top10" dxfId="19" priority="5" percent="1" rank="25"/>
    <cfRule type="aboveAverage" dxfId="18" priority="6" stopIfTrue="1"/>
  </conditionalFormatting>
  <conditionalFormatting sqref="E6:U16">
    <cfRule type="expression" dxfId="17" priority="22">
      <formula>MOD(ROW(),2)=0</formula>
    </cfRule>
  </conditionalFormatting>
  <conditionalFormatting sqref="F6:F16 H6:H16 J6:J16 L6:L16 N6:N16 Q6:Q16 S6:S16 U6:U16">
    <cfRule type="containsText" priority="2" stopIfTrue="1" operator="containsText" text="AA">
      <formula>NOT(ISERROR(SEARCH("AA",F6)))</formula>
    </cfRule>
    <cfRule type="containsText" dxfId="16" priority="3" stopIfTrue="1" operator="containsText" text="A">
      <formula>NOT(ISERROR(SEARCH("A",F6)))</formula>
    </cfRule>
  </conditionalFormatting>
  <conditionalFormatting sqref="G6:G16">
    <cfRule type="top10" dxfId="15" priority="7" percent="1" rank="25"/>
    <cfRule type="aboveAverage" dxfId="14" priority="8" stopIfTrue="1"/>
  </conditionalFormatting>
  <conditionalFormatting sqref="I6:I16">
    <cfRule type="top10" dxfId="13" priority="9" percent="1" rank="25"/>
    <cfRule type="aboveAverage" dxfId="12" priority="10" stopIfTrue="1"/>
  </conditionalFormatting>
  <conditionalFormatting sqref="K6:K16">
    <cfRule type="top10" dxfId="11" priority="11" percent="1" rank="25"/>
    <cfRule type="aboveAverage" dxfId="10" priority="12" stopIfTrue="1"/>
  </conditionalFormatting>
  <conditionalFormatting sqref="M6:M16">
    <cfRule type="top10" dxfId="9" priority="13" percent="1" rank="25"/>
    <cfRule type="aboveAverage" dxfId="8" priority="14" stopIfTrue="1"/>
  </conditionalFormatting>
  <conditionalFormatting sqref="O6:O16">
    <cfRule type="top10" dxfId="7" priority="4" stopIfTrue="1" percent="1" rank="25"/>
    <cfRule type="aboveAverage" dxfId="6" priority="15" stopIfTrue="1"/>
  </conditionalFormatting>
  <conditionalFormatting sqref="P6:P16">
    <cfRule type="top10" dxfId="5" priority="16" stopIfTrue="1" percent="1" rank="25"/>
    <cfRule type="aboveAverage" dxfId="4" priority="17" stopIfTrue="1"/>
  </conditionalFormatting>
  <conditionalFormatting sqref="R6:R16">
    <cfRule type="top10" dxfId="3" priority="18" stopIfTrue="1" percent="1" rank="25"/>
    <cfRule type="aboveAverage" dxfId="2" priority="19" stopIfTrue="1"/>
  </conditionalFormatting>
  <conditionalFormatting sqref="T6:T16">
    <cfRule type="top10" dxfId="1" priority="20" stopIfTrue="1" percent="1" rank="25"/>
    <cfRule type="aboveAverage" dxfId="0" priority="21" stopIfTrue="1"/>
  </conditionalFormatting>
  <pageMargins left="0.5" right="0.5" top="0.5" bottom="0.5" header="0.3" footer="0.3"/>
  <pageSetup paperSize="5" scale="89"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3385A-D02A-47D9-9F52-1CEC3C7221EE}">
  <dimension ref="A1:T280"/>
  <sheetViews>
    <sheetView workbookViewId="0">
      <pane ySplit="1" topLeftCell="A2" activePane="bottomLeft" state="frozen"/>
      <selection pane="bottomLeft" activeCell="P35" sqref="P35"/>
    </sheetView>
  </sheetViews>
  <sheetFormatPr defaultRowHeight="12.45" x14ac:dyDescent="0.3"/>
  <cols>
    <col min="1" max="1" width="3.61328125" bestFit="1" customWidth="1"/>
    <col min="2" max="2" width="7.07421875" bestFit="1" customWidth="1"/>
    <col min="3" max="4" width="8.3828125" bestFit="1" customWidth="1"/>
    <col min="5" max="6" width="8.61328125" bestFit="1" customWidth="1"/>
    <col min="7" max="10" width="9.69140625" bestFit="1" customWidth="1"/>
    <col min="11" max="11" width="11.84375" bestFit="1" customWidth="1"/>
    <col min="12" max="12" width="7.84375" bestFit="1" customWidth="1"/>
    <col min="13" max="13" width="7.61328125" bestFit="1" customWidth="1"/>
    <col min="14" max="15" width="9.84375" bestFit="1" customWidth="1"/>
    <col min="16" max="17" width="7.84375" bestFit="1" customWidth="1"/>
    <col min="18" max="19" width="9.53515625" bestFit="1" customWidth="1"/>
    <col min="20" max="20" width="4.69140625" bestFit="1" customWidth="1"/>
  </cols>
  <sheetData>
    <row r="1" spans="1:20" x14ac:dyDescent="0.3">
      <c r="A1" t="s">
        <v>166</v>
      </c>
      <c r="B1" t="s">
        <v>167</v>
      </c>
      <c r="C1" t="s">
        <v>168</v>
      </c>
      <c r="D1" t="s">
        <v>169</v>
      </c>
      <c r="E1" t="s">
        <v>170</v>
      </c>
      <c r="F1" t="s">
        <v>171</v>
      </c>
      <c r="G1" t="s">
        <v>172</v>
      </c>
      <c r="H1" t="s">
        <v>173</v>
      </c>
      <c r="I1" t="s">
        <v>174</v>
      </c>
      <c r="J1" t="s">
        <v>175</v>
      </c>
      <c r="K1" t="s">
        <v>176</v>
      </c>
      <c r="L1" t="s">
        <v>177</v>
      </c>
      <c r="M1" t="s">
        <v>178</v>
      </c>
      <c r="N1" t="s">
        <v>179</v>
      </c>
      <c r="O1" t="s">
        <v>180</v>
      </c>
      <c r="P1" t="s">
        <v>181</v>
      </c>
      <c r="Q1" t="s">
        <v>182</v>
      </c>
      <c r="R1" t="s">
        <v>183</v>
      </c>
      <c r="S1" t="s">
        <v>184</v>
      </c>
      <c r="T1" t="s">
        <v>185</v>
      </c>
    </row>
    <row r="2" spans="1:20" x14ac:dyDescent="0.3">
      <c r="A2" t="s">
        <v>106</v>
      </c>
      <c r="B2" t="s">
        <v>132</v>
      </c>
      <c r="C2">
        <v>233.32</v>
      </c>
      <c r="D2" s="271" t="s">
        <v>106</v>
      </c>
      <c r="E2">
        <v>16.065000000000001</v>
      </c>
      <c r="F2" t="s">
        <v>105</v>
      </c>
      <c r="G2">
        <v>100.76</v>
      </c>
      <c r="H2" t="s">
        <v>140</v>
      </c>
      <c r="I2">
        <v>43.425899999999999</v>
      </c>
      <c r="J2" t="s">
        <v>108</v>
      </c>
      <c r="K2">
        <v>0.38140927330000002</v>
      </c>
      <c r="L2">
        <v>57.433300000000003</v>
      </c>
      <c r="M2" t="s">
        <v>112</v>
      </c>
      <c r="N2">
        <v>11.569699999999999</v>
      </c>
      <c r="O2" s="271" t="s">
        <v>106</v>
      </c>
      <c r="P2">
        <v>4.4795999999999996</v>
      </c>
      <c r="Q2" s="271" t="s">
        <v>106</v>
      </c>
      <c r="R2">
        <v>85.345600000000005</v>
      </c>
      <c r="S2" t="s">
        <v>141</v>
      </c>
      <c r="T2" t="s">
        <v>186</v>
      </c>
    </row>
    <row r="3" spans="1:20" x14ac:dyDescent="0.3">
      <c r="A3" t="s">
        <v>106</v>
      </c>
      <c r="B3" t="s">
        <v>187</v>
      </c>
      <c r="C3">
        <v>233.47</v>
      </c>
      <c r="D3" s="271" t="s">
        <v>106</v>
      </c>
      <c r="E3">
        <v>17.528300000000002</v>
      </c>
      <c r="F3" t="s">
        <v>106</v>
      </c>
      <c r="G3">
        <v>107.04</v>
      </c>
      <c r="H3" t="s">
        <v>106</v>
      </c>
      <c r="I3">
        <v>49.036999999999999</v>
      </c>
      <c r="J3" t="s">
        <v>106</v>
      </c>
      <c r="K3">
        <v>0.2235218843</v>
      </c>
      <c r="L3">
        <v>56.95</v>
      </c>
      <c r="M3" t="s">
        <v>112</v>
      </c>
      <c r="N3">
        <v>11.0098</v>
      </c>
      <c r="O3" s="271" t="s">
        <v>106</v>
      </c>
      <c r="P3">
        <v>4.3219000000000003</v>
      </c>
      <c r="Q3" s="271" t="s">
        <v>106</v>
      </c>
      <c r="R3">
        <v>84.186199999999999</v>
      </c>
      <c r="S3" t="s">
        <v>147</v>
      </c>
      <c r="T3" t="s">
        <v>186</v>
      </c>
    </row>
    <row r="4" spans="1:20" x14ac:dyDescent="0.3">
      <c r="A4" t="s">
        <v>106</v>
      </c>
      <c r="B4" t="s">
        <v>188</v>
      </c>
      <c r="C4">
        <v>240.81</v>
      </c>
      <c r="D4" s="271" t="s">
        <v>106</v>
      </c>
      <c r="E4">
        <v>16.173300000000001</v>
      </c>
      <c r="F4" t="s">
        <v>108</v>
      </c>
      <c r="G4">
        <v>104.78</v>
      </c>
      <c r="H4" t="s">
        <v>111</v>
      </c>
      <c r="I4">
        <v>43.277799999999999</v>
      </c>
      <c r="J4" t="s">
        <v>105</v>
      </c>
      <c r="K4">
        <v>0.19676526550000001</v>
      </c>
      <c r="L4">
        <v>59.75</v>
      </c>
      <c r="M4" t="s">
        <v>106</v>
      </c>
      <c r="N4">
        <v>10.927</v>
      </c>
      <c r="O4" s="271" t="s">
        <v>106</v>
      </c>
      <c r="P4">
        <v>4.3101000000000003</v>
      </c>
      <c r="Q4" s="271" t="s">
        <v>106</v>
      </c>
      <c r="R4">
        <v>86.118499999999997</v>
      </c>
      <c r="S4" t="s">
        <v>105</v>
      </c>
      <c r="T4" t="s">
        <v>186</v>
      </c>
    </row>
    <row r="5" spans="1:20" x14ac:dyDescent="0.3">
      <c r="A5" t="s">
        <v>106</v>
      </c>
      <c r="B5" t="s">
        <v>189</v>
      </c>
      <c r="C5">
        <v>236.92</v>
      </c>
      <c r="D5" s="271" t="s">
        <v>106</v>
      </c>
      <c r="E5">
        <v>15.175800000000001</v>
      </c>
      <c r="F5" t="s">
        <v>140</v>
      </c>
      <c r="G5">
        <v>103.87</v>
      </c>
      <c r="H5" t="s">
        <v>115</v>
      </c>
      <c r="I5">
        <v>41.981499999999997</v>
      </c>
      <c r="J5" t="s">
        <v>141</v>
      </c>
      <c r="K5">
        <v>0.23094947599999999</v>
      </c>
      <c r="L5">
        <v>57.977800000000002</v>
      </c>
      <c r="M5" t="s">
        <v>105</v>
      </c>
      <c r="N5">
        <v>10.8797</v>
      </c>
      <c r="O5" s="271" t="s">
        <v>106</v>
      </c>
      <c r="P5">
        <v>4.2194000000000003</v>
      </c>
      <c r="Q5" s="271" t="s">
        <v>106</v>
      </c>
      <c r="R5">
        <v>85.810900000000004</v>
      </c>
      <c r="S5" t="s">
        <v>110</v>
      </c>
      <c r="T5" t="s">
        <v>186</v>
      </c>
    </row>
    <row r="6" spans="1:20" x14ac:dyDescent="0.3">
      <c r="A6" t="s">
        <v>106</v>
      </c>
      <c r="B6" t="s">
        <v>190</v>
      </c>
      <c r="C6">
        <v>238.38</v>
      </c>
      <c r="D6" s="271" t="s">
        <v>106</v>
      </c>
      <c r="E6">
        <v>15.215400000000001</v>
      </c>
      <c r="F6" t="s">
        <v>141</v>
      </c>
      <c r="G6">
        <v>100.98</v>
      </c>
      <c r="H6" t="s">
        <v>141</v>
      </c>
      <c r="I6">
        <v>39.759300000000003</v>
      </c>
      <c r="J6" t="s">
        <v>145</v>
      </c>
      <c r="K6">
        <v>0.33145294339999998</v>
      </c>
      <c r="L6">
        <v>59.411099999999998</v>
      </c>
      <c r="M6" t="s">
        <v>106</v>
      </c>
      <c r="N6">
        <v>11.112299999999999</v>
      </c>
      <c r="O6" s="271" t="s">
        <v>106</v>
      </c>
      <c r="P6">
        <v>4.1839000000000004</v>
      </c>
      <c r="Q6" s="271" t="s">
        <v>106</v>
      </c>
      <c r="R6">
        <v>86.126300000000001</v>
      </c>
      <c r="S6" t="s">
        <v>105</v>
      </c>
      <c r="T6" t="s">
        <v>186</v>
      </c>
    </row>
    <row r="7" spans="1:20" x14ac:dyDescent="0.3">
      <c r="A7" t="s">
        <v>106</v>
      </c>
      <c r="B7" t="s">
        <v>282</v>
      </c>
      <c r="C7">
        <v>241.25</v>
      </c>
      <c r="D7" s="271" t="s">
        <v>106</v>
      </c>
      <c r="E7">
        <v>15.8842</v>
      </c>
      <c r="F7" t="s">
        <v>110</v>
      </c>
      <c r="G7">
        <v>100.63</v>
      </c>
      <c r="H7" t="s">
        <v>140</v>
      </c>
      <c r="I7">
        <v>40.777799999999999</v>
      </c>
      <c r="J7" t="s">
        <v>143</v>
      </c>
      <c r="K7">
        <v>0.51286487619999999</v>
      </c>
      <c r="L7">
        <v>58.972200000000001</v>
      </c>
      <c r="M7" t="s">
        <v>111</v>
      </c>
      <c r="N7">
        <v>10.9901</v>
      </c>
      <c r="O7" s="271" t="s">
        <v>106</v>
      </c>
      <c r="P7">
        <v>4.1523000000000003</v>
      </c>
      <c r="Q7" s="271" t="s">
        <v>106</v>
      </c>
      <c r="R7">
        <v>84.907899999999998</v>
      </c>
      <c r="S7" t="s">
        <v>146</v>
      </c>
      <c r="T7" t="s">
        <v>186</v>
      </c>
    </row>
    <row r="8" spans="1:20" x14ac:dyDescent="0.3">
      <c r="A8" t="s">
        <v>106</v>
      </c>
      <c r="B8" t="s">
        <v>283</v>
      </c>
      <c r="C8">
        <v>217.97</v>
      </c>
      <c r="D8" s="271" t="s">
        <v>106</v>
      </c>
      <c r="E8">
        <v>14.3337</v>
      </c>
      <c r="F8" t="s">
        <v>109</v>
      </c>
      <c r="G8">
        <v>102.61</v>
      </c>
      <c r="H8" t="s">
        <v>110</v>
      </c>
      <c r="I8">
        <v>39.796300000000002</v>
      </c>
      <c r="J8" t="s">
        <v>145</v>
      </c>
      <c r="K8">
        <v>0.30126512379999998</v>
      </c>
      <c r="L8">
        <v>60.061100000000003</v>
      </c>
      <c r="M8" t="s">
        <v>106</v>
      </c>
      <c r="N8">
        <v>11.297700000000001</v>
      </c>
      <c r="O8" s="271" t="s">
        <v>106</v>
      </c>
      <c r="P8">
        <v>4.2824999999999998</v>
      </c>
      <c r="Q8" s="271" t="s">
        <v>106</v>
      </c>
      <c r="R8">
        <v>87.210800000000006</v>
      </c>
      <c r="S8" t="s">
        <v>106</v>
      </c>
      <c r="T8" t="s">
        <v>186</v>
      </c>
    </row>
    <row r="9" spans="1:20" x14ac:dyDescent="0.3">
      <c r="A9" t="s">
        <v>106</v>
      </c>
      <c r="B9" t="s">
        <v>284</v>
      </c>
      <c r="C9">
        <v>232.56</v>
      </c>
      <c r="D9" s="271" t="s">
        <v>106</v>
      </c>
      <c r="E9">
        <v>14.819599999999999</v>
      </c>
      <c r="F9" t="s">
        <v>109</v>
      </c>
      <c r="G9">
        <v>98.185199999999995</v>
      </c>
      <c r="H9" t="s">
        <v>109</v>
      </c>
      <c r="I9">
        <v>40.370399999999997</v>
      </c>
      <c r="J9" t="s">
        <v>146</v>
      </c>
      <c r="K9">
        <v>0.15688653250000001</v>
      </c>
      <c r="L9">
        <v>57.8611</v>
      </c>
      <c r="M9" t="s">
        <v>105</v>
      </c>
      <c r="N9">
        <v>11.1517</v>
      </c>
      <c r="O9" s="271" t="s">
        <v>106</v>
      </c>
      <c r="P9">
        <v>4.4678000000000004</v>
      </c>
      <c r="Q9" s="271" t="s">
        <v>106</v>
      </c>
      <c r="R9">
        <v>85.235200000000006</v>
      </c>
      <c r="S9" t="s">
        <v>140</v>
      </c>
      <c r="T9" t="s">
        <v>186</v>
      </c>
    </row>
    <row r="10" spans="1:20" x14ac:dyDescent="0.3">
      <c r="A10" t="s">
        <v>106</v>
      </c>
      <c r="B10" t="s">
        <v>285</v>
      </c>
      <c r="C10">
        <v>233.49</v>
      </c>
      <c r="D10" s="271" t="s">
        <v>106</v>
      </c>
      <c r="E10">
        <v>14.8179</v>
      </c>
      <c r="F10" t="s">
        <v>109</v>
      </c>
      <c r="G10">
        <v>98.777799999999999</v>
      </c>
      <c r="H10" t="s">
        <v>114</v>
      </c>
      <c r="I10">
        <v>39.036999999999999</v>
      </c>
      <c r="J10" t="s">
        <v>147</v>
      </c>
      <c r="K10">
        <v>8.0902390699999993E-2</v>
      </c>
      <c r="L10">
        <v>57.722200000000001</v>
      </c>
      <c r="M10" t="s">
        <v>105</v>
      </c>
      <c r="N10">
        <v>10.757400000000001</v>
      </c>
      <c r="O10" s="271" t="s">
        <v>106</v>
      </c>
      <c r="P10">
        <v>4.1917999999999997</v>
      </c>
      <c r="Q10" s="271" t="s">
        <v>106</v>
      </c>
      <c r="R10">
        <v>86.161799999999999</v>
      </c>
      <c r="S10" t="s">
        <v>108</v>
      </c>
      <c r="T10" t="s">
        <v>186</v>
      </c>
    </row>
    <row r="11" spans="1:20" x14ac:dyDescent="0.3">
      <c r="A11" t="s">
        <v>106</v>
      </c>
      <c r="B11" t="s">
        <v>286</v>
      </c>
      <c r="C11">
        <v>233.05</v>
      </c>
      <c r="D11" s="271" t="s">
        <v>106</v>
      </c>
      <c r="E11">
        <v>15.0586</v>
      </c>
      <c r="F11" t="s">
        <v>114</v>
      </c>
      <c r="G11">
        <v>101.8</v>
      </c>
      <c r="H11" t="s">
        <v>141</v>
      </c>
      <c r="I11">
        <v>42.692399999999999</v>
      </c>
      <c r="J11" t="s">
        <v>110</v>
      </c>
      <c r="K11">
        <v>0.49797628700000002</v>
      </c>
      <c r="L11">
        <v>59.668999999999997</v>
      </c>
      <c r="M11" t="s">
        <v>106</v>
      </c>
      <c r="N11">
        <v>10.974299999999999</v>
      </c>
      <c r="O11" s="271" t="s">
        <v>106</v>
      </c>
      <c r="P11">
        <v>4.2981999999999996</v>
      </c>
      <c r="Q11" s="271" t="s">
        <v>106</v>
      </c>
      <c r="R11">
        <v>85.546700000000001</v>
      </c>
      <c r="S11" t="s">
        <v>141</v>
      </c>
      <c r="T11" t="s">
        <v>186</v>
      </c>
    </row>
    <row r="12" spans="1:20" x14ac:dyDescent="0.3">
      <c r="A12" t="s">
        <v>106</v>
      </c>
      <c r="B12" t="s">
        <v>287</v>
      </c>
      <c r="C12">
        <v>239.39</v>
      </c>
      <c r="D12" s="271" t="s">
        <v>106</v>
      </c>
      <c r="E12">
        <v>15.8492</v>
      </c>
      <c r="F12" t="s">
        <v>110</v>
      </c>
      <c r="G12">
        <v>104.65</v>
      </c>
      <c r="H12" t="s">
        <v>111</v>
      </c>
      <c r="I12">
        <v>42.407400000000003</v>
      </c>
      <c r="J12" t="s">
        <v>110</v>
      </c>
      <c r="K12">
        <v>0.74146751089999996</v>
      </c>
      <c r="L12">
        <v>58.044400000000003</v>
      </c>
      <c r="M12" t="s">
        <v>105</v>
      </c>
      <c r="N12">
        <v>11.660399999999999</v>
      </c>
      <c r="O12" s="271" t="s">
        <v>106</v>
      </c>
      <c r="P12">
        <v>4.3692000000000002</v>
      </c>
      <c r="Q12" s="271" t="s">
        <v>106</v>
      </c>
      <c r="R12">
        <v>84.777699999999996</v>
      </c>
      <c r="S12" t="s">
        <v>145</v>
      </c>
      <c r="T12" t="s">
        <v>186</v>
      </c>
    </row>
    <row r="13" spans="1:20" x14ac:dyDescent="0.3">
      <c r="A13" t="s">
        <v>191</v>
      </c>
      <c r="B13" t="s">
        <v>132</v>
      </c>
      <c r="C13">
        <v>251.6</v>
      </c>
      <c r="D13" s="271" t="s">
        <v>106</v>
      </c>
      <c r="E13">
        <v>14.933299999999999</v>
      </c>
      <c r="F13" t="s">
        <v>108</v>
      </c>
      <c r="G13">
        <v>106.33</v>
      </c>
      <c r="H13" s="271" t="s">
        <v>106</v>
      </c>
      <c r="I13">
        <v>42.333300000000001</v>
      </c>
      <c r="J13" s="271" t="s">
        <v>106</v>
      </c>
      <c r="K13">
        <v>0</v>
      </c>
      <c r="L13">
        <v>57.533299999999997</v>
      </c>
      <c r="M13" t="s">
        <v>114</v>
      </c>
      <c r="N13">
        <v>11.569699999999999</v>
      </c>
      <c r="O13" s="271" t="s">
        <v>106</v>
      </c>
      <c r="P13">
        <v>4.4795999999999996</v>
      </c>
      <c r="Q13" s="271" t="s">
        <v>106</v>
      </c>
      <c r="R13">
        <v>85.345600000000005</v>
      </c>
      <c r="S13" t="s">
        <v>141</v>
      </c>
      <c r="T13" t="s">
        <v>186</v>
      </c>
    </row>
    <row r="14" spans="1:20" x14ac:dyDescent="0.3">
      <c r="A14" t="s">
        <v>191</v>
      </c>
      <c r="B14" t="s">
        <v>187</v>
      </c>
      <c r="C14">
        <v>262.29000000000002</v>
      </c>
      <c r="D14" s="271" t="s">
        <v>106</v>
      </c>
      <c r="E14">
        <v>16.600000000000001</v>
      </c>
      <c r="F14" t="s">
        <v>106</v>
      </c>
      <c r="G14">
        <v>112.33</v>
      </c>
      <c r="H14" s="271" t="s">
        <v>106</v>
      </c>
      <c r="I14">
        <v>48.666699999999999</v>
      </c>
      <c r="J14" s="271" t="s">
        <v>106</v>
      </c>
      <c r="K14">
        <v>0.29761904760000002</v>
      </c>
      <c r="L14">
        <v>56.7667</v>
      </c>
      <c r="M14" t="s">
        <v>147</v>
      </c>
      <c r="N14">
        <v>11.0098</v>
      </c>
      <c r="O14" s="271" t="s">
        <v>106</v>
      </c>
      <c r="P14">
        <v>4.3219000000000003</v>
      </c>
      <c r="Q14" s="271" t="s">
        <v>106</v>
      </c>
      <c r="R14">
        <v>84.186199999999999</v>
      </c>
      <c r="S14" t="s">
        <v>147</v>
      </c>
      <c r="T14" t="s">
        <v>186</v>
      </c>
    </row>
    <row r="15" spans="1:20" x14ac:dyDescent="0.3">
      <c r="A15" t="s">
        <v>191</v>
      </c>
      <c r="B15" t="s">
        <v>188</v>
      </c>
      <c r="C15">
        <v>285.19</v>
      </c>
      <c r="D15" s="271" t="s">
        <v>106</v>
      </c>
      <c r="E15">
        <v>15.166700000000001</v>
      </c>
      <c r="F15" t="s">
        <v>108</v>
      </c>
      <c r="G15">
        <v>113.33</v>
      </c>
      <c r="H15" s="271" t="s">
        <v>106</v>
      </c>
      <c r="I15">
        <v>48</v>
      </c>
      <c r="J15" s="271" t="s">
        <v>106</v>
      </c>
      <c r="K15">
        <v>0</v>
      </c>
      <c r="L15">
        <v>60.7</v>
      </c>
      <c r="M15" t="s">
        <v>106</v>
      </c>
      <c r="N15">
        <v>10.927</v>
      </c>
      <c r="O15" s="271" t="s">
        <v>106</v>
      </c>
      <c r="P15">
        <v>4.3101000000000003</v>
      </c>
      <c r="Q15" s="271" t="s">
        <v>106</v>
      </c>
      <c r="R15">
        <v>86.118499999999997</v>
      </c>
      <c r="S15" t="s">
        <v>105</v>
      </c>
      <c r="T15" t="s">
        <v>186</v>
      </c>
    </row>
    <row r="16" spans="1:20" x14ac:dyDescent="0.3">
      <c r="A16" t="s">
        <v>191</v>
      </c>
      <c r="B16" t="s">
        <v>189</v>
      </c>
      <c r="C16">
        <v>261.33</v>
      </c>
      <c r="D16" s="271" t="s">
        <v>106</v>
      </c>
      <c r="E16">
        <v>13.3</v>
      </c>
      <c r="F16" t="s">
        <v>112</v>
      </c>
      <c r="G16">
        <v>107.33</v>
      </c>
      <c r="H16" s="271" t="s">
        <v>106</v>
      </c>
      <c r="I16">
        <v>45.333300000000001</v>
      </c>
      <c r="J16" s="271" t="s">
        <v>106</v>
      </c>
      <c r="K16">
        <v>0</v>
      </c>
      <c r="L16">
        <v>57.966700000000003</v>
      </c>
      <c r="M16" t="s">
        <v>107</v>
      </c>
      <c r="N16">
        <v>10.8797</v>
      </c>
      <c r="O16" s="271" t="s">
        <v>106</v>
      </c>
      <c r="P16">
        <v>4.2194000000000003</v>
      </c>
      <c r="Q16" s="271" t="s">
        <v>106</v>
      </c>
      <c r="R16">
        <v>85.810900000000004</v>
      </c>
      <c r="S16" t="s">
        <v>110</v>
      </c>
      <c r="T16" t="s">
        <v>186</v>
      </c>
    </row>
    <row r="17" spans="1:20" x14ac:dyDescent="0.3">
      <c r="A17" t="s">
        <v>191</v>
      </c>
      <c r="B17" t="s">
        <v>190</v>
      </c>
      <c r="C17">
        <v>266.58999999999997</v>
      </c>
      <c r="D17" s="271" t="s">
        <v>106</v>
      </c>
      <c r="E17">
        <v>14.033300000000001</v>
      </c>
      <c r="F17" t="s">
        <v>105</v>
      </c>
      <c r="G17">
        <v>107.67</v>
      </c>
      <c r="H17" s="271" t="s">
        <v>106</v>
      </c>
      <c r="I17">
        <v>43.666699999999999</v>
      </c>
      <c r="J17" s="271" t="s">
        <v>106</v>
      </c>
      <c r="K17">
        <v>0.82196689739999995</v>
      </c>
      <c r="L17">
        <v>59.7333</v>
      </c>
      <c r="M17" t="s">
        <v>108</v>
      </c>
      <c r="N17">
        <v>11.112299999999999</v>
      </c>
      <c r="O17" s="271" t="s">
        <v>106</v>
      </c>
      <c r="P17">
        <v>4.1839000000000004</v>
      </c>
      <c r="Q17" s="271" t="s">
        <v>106</v>
      </c>
      <c r="R17">
        <v>86.126300000000001</v>
      </c>
      <c r="S17" t="s">
        <v>105</v>
      </c>
      <c r="T17" t="s">
        <v>186</v>
      </c>
    </row>
    <row r="18" spans="1:20" x14ac:dyDescent="0.3">
      <c r="A18" t="s">
        <v>191</v>
      </c>
      <c r="B18" t="s">
        <v>282</v>
      </c>
      <c r="C18">
        <v>277.19</v>
      </c>
      <c r="D18" s="271" t="s">
        <v>106</v>
      </c>
      <c r="E18">
        <v>14.7333</v>
      </c>
      <c r="F18" t="s">
        <v>108</v>
      </c>
      <c r="G18">
        <v>110.33</v>
      </c>
      <c r="H18" s="271" t="s">
        <v>106</v>
      </c>
      <c r="I18">
        <v>45</v>
      </c>
      <c r="J18" s="271" t="s">
        <v>106</v>
      </c>
      <c r="K18">
        <v>0.58479532160000003</v>
      </c>
      <c r="L18">
        <v>58.666699999999999</v>
      </c>
      <c r="M18" t="s">
        <v>112</v>
      </c>
      <c r="N18">
        <v>10.9901</v>
      </c>
      <c r="O18" s="271" t="s">
        <v>106</v>
      </c>
      <c r="P18">
        <v>4.1523000000000003</v>
      </c>
      <c r="Q18" s="271" t="s">
        <v>106</v>
      </c>
      <c r="R18">
        <v>84.907899999999998</v>
      </c>
      <c r="S18" t="s">
        <v>146</v>
      </c>
      <c r="T18" t="s">
        <v>186</v>
      </c>
    </row>
    <row r="19" spans="1:20" x14ac:dyDescent="0.3">
      <c r="A19" t="s">
        <v>191</v>
      </c>
      <c r="B19" t="s">
        <v>283</v>
      </c>
      <c r="C19">
        <v>224.41</v>
      </c>
      <c r="D19" s="271" t="s">
        <v>106</v>
      </c>
      <c r="E19">
        <v>14.333299999999999</v>
      </c>
      <c r="F19" t="s">
        <v>105</v>
      </c>
      <c r="G19">
        <v>114</v>
      </c>
      <c r="H19" s="271" t="s">
        <v>106</v>
      </c>
      <c r="I19">
        <v>43.666699999999999</v>
      </c>
      <c r="J19" s="271" t="s">
        <v>106</v>
      </c>
      <c r="K19">
        <v>0</v>
      </c>
      <c r="L19">
        <v>60.6</v>
      </c>
      <c r="M19" t="s">
        <v>106</v>
      </c>
      <c r="N19">
        <v>11.297700000000001</v>
      </c>
      <c r="O19" s="271" t="s">
        <v>106</v>
      </c>
      <c r="P19">
        <v>4.2824999999999998</v>
      </c>
      <c r="Q19" s="271" t="s">
        <v>106</v>
      </c>
      <c r="R19">
        <v>87.210800000000006</v>
      </c>
      <c r="S19" t="s">
        <v>106</v>
      </c>
      <c r="T19" t="s">
        <v>186</v>
      </c>
    </row>
    <row r="20" spans="1:20" x14ac:dyDescent="0.3">
      <c r="A20" t="s">
        <v>191</v>
      </c>
      <c r="B20" t="s">
        <v>284</v>
      </c>
      <c r="C20">
        <v>226.46</v>
      </c>
      <c r="D20" s="271" t="s">
        <v>106</v>
      </c>
      <c r="E20">
        <v>14.833299999999999</v>
      </c>
      <c r="F20" t="s">
        <v>108</v>
      </c>
      <c r="G20">
        <v>109.33</v>
      </c>
      <c r="H20" s="271" t="s">
        <v>106</v>
      </c>
      <c r="I20">
        <v>44</v>
      </c>
      <c r="J20" s="271" t="s">
        <v>106</v>
      </c>
      <c r="K20">
        <v>0</v>
      </c>
      <c r="L20">
        <v>57.2</v>
      </c>
      <c r="M20" t="s">
        <v>145</v>
      </c>
      <c r="N20">
        <v>11.1517</v>
      </c>
      <c r="O20" s="271" t="s">
        <v>106</v>
      </c>
      <c r="P20">
        <v>4.4678000000000004</v>
      </c>
      <c r="Q20" s="271" t="s">
        <v>106</v>
      </c>
      <c r="R20">
        <v>85.235200000000006</v>
      </c>
      <c r="S20" t="s">
        <v>140</v>
      </c>
      <c r="T20" t="s">
        <v>186</v>
      </c>
    </row>
    <row r="21" spans="1:20" x14ac:dyDescent="0.3">
      <c r="A21" t="s">
        <v>191</v>
      </c>
      <c r="B21" t="s">
        <v>285</v>
      </c>
      <c r="C21">
        <v>266.14999999999998</v>
      </c>
      <c r="D21" s="271" t="s">
        <v>106</v>
      </c>
      <c r="E21">
        <v>14.2667</v>
      </c>
      <c r="F21" t="s">
        <v>105</v>
      </c>
      <c r="G21">
        <v>112</v>
      </c>
      <c r="H21" s="271" t="s">
        <v>106</v>
      </c>
      <c r="I21">
        <v>46</v>
      </c>
      <c r="J21" s="271" t="s">
        <v>106</v>
      </c>
      <c r="K21">
        <v>0.28490028490000002</v>
      </c>
      <c r="L21">
        <v>58.566699999999997</v>
      </c>
      <c r="M21" t="s">
        <v>112</v>
      </c>
      <c r="N21">
        <v>10.757400000000001</v>
      </c>
      <c r="O21" s="271" t="s">
        <v>106</v>
      </c>
      <c r="P21">
        <v>4.1917999999999997</v>
      </c>
      <c r="Q21" s="271" t="s">
        <v>106</v>
      </c>
      <c r="R21">
        <v>86.161799999999999</v>
      </c>
      <c r="S21" t="s">
        <v>108</v>
      </c>
      <c r="T21" t="s">
        <v>186</v>
      </c>
    </row>
    <row r="22" spans="1:20" x14ac:dyDescent="0.3">
      <c r="A22" t="s">
        <v>191</v>
      </c>
      <c r="B22" t="s">
        <v>286</v>
      </c>
      <c r="C22">
        <v>259.37</v>
      </c>
      <c r="D22" s="271" t="s">
        <v>106</v>
      </c>
      <c r="E22">
        <v>14.2</v>
      </c>
      <c r="F22" t="s">
        <v>105</v>
      </c>
      <c r="G22">
        <v>112.33</v>
      </c>
      <c r="H22" s="271" t="s">
        <v>106</v>
      </c>
      <c r="I22">
        <v>48.666699999999999</v>
      </c>
      <c r="J22" s="271" t="s">
        <v>106</v>
      </c>
      <c r="K22">
        <v>0</v>
      </c>
      <c r="L22">
        <v>59.433300000000003</v>
      </c>
      <c r="M22" t="s">
        <v>108</v>
      </c>
      <c r="N22">
        <v>10.974299999999999</v>
      </c>
      <c r="O22" s="271" t="s">
        <v>106</v>
      </c>
      <c r="P22">
        <v>4.2981999999999996</v>
      </c>
      <c r="Q22" s="271" t="s">
        <v>106</v>
      </c>
      <c r="R22">
        <v>85.546700000000001</v>
      </c>
      <c r="S22" t="s">
        <v>141</v>
      </c>
      <c r="T22" t="s">
        <v>186</v>
      </c>
    </row>
    <row r="23" spans="1:20" x14ac:dyDescent="0.3">
      <c r="A23" t="s">
        <v>191</v>
      </c>
      <c r="B23" t="s">
        <v>287</v>
      </c>
      <c r="C23">
        <v>262.92</v>
      </c>
      <c r="D23" s="271" t="s">
        <v>106</v>
      </c>
      <c r="E23">
        <v>14.533300000000001</v>
      </c>
      <c r="F23" t="s">
        <v>105</v>
      </c>
      <c r="G23">
        <v>107.33</v>
      </c>
      <c r="H23" s="271" t="s">
        <v>106</v>
      </c>
      <c r="I23">
        <v>42.333300000000001</v>
      </c>
      <c r="J23" s="271" t="s">
        <v>106</v>
      </c>
      <c r="K23">
        <v>0</v>
      </c>
      <c r="L23">
        <v>58.033299999999997</v>
      </c>
      <c r="M23" t="s">
        <v>107</v>
      </c>
      <c r="N23">
        <v>11.660399999999999</v>
      </c>
      <c r="O23" s="271" t="s">
        <v>106</v>
      </c>
      <c r="P23">
        <v>4.3692000000000002</v>
      </c>
      <c r="Q23" s="271" t="s">
        <v>106</v>
      </c>
      <c r="R23">
        <v>84.777699999999996</v>
      </c>
      <c r="S23" t="s">
        <v>145</v>
      </c>
      <c r="T23" t="s">
        <v>186</v>
      </c>
    </row>
    <row r="24" spans="1:20" x14ac:dyDescent="0.3">
      <c r="A24" t="s">
        <v>150</v>
      </c>
      <c r="B24" t="s">
        <v>132</v>
      </c>
      <c r="C24">
        <v>269.95999999999998</v>
      </c>
      <c r="D24" s="271" t="s">
        <v>106</v>
      </c>
      <c r="E24">
        <v>21.533300000000001</v>
      </c>
      <c r="F24" t="s">
        <v>108</v>
      </c>
      <c r="G24">
        <v>107</v>
      </c>
      <c r="H24" s="271" t="s">
        <v>106</v>
      </c>
      <c r="I24">
        <v>45.333300000000001</v>
      </c>
      <c r="J24" s="271" t="s">
        <v>106</v>
      </c>
      <c r="K24">
        <v>0</v>
      </c>
      <c r="L24">
        <v>55.466700000000003</v>
      </c>
      <c r="M24" t="s">
        <v>145</v>
      </c>
      <c r="T24" t="s">
        <v>186</v>
      </c>
    </row>
    <row r="25" spans="1:20" x14ac:dyDescent="0.3">
      <c r="A25" t="s">
        <v>150</v>
      </c>
      <c r="B25" t="s">
        <v>187</v>
      </c>
      <c r="C25">
        <v>243.6</v>
      </c>
      <c r="D25" s="271" t="s">
        <v>106</v>
      </c>
      <c r="E25">
        <v>24.2</v>
      </c>
      <c r="F25" t="s">
        <v>106</v>
      </c>
      <c r="G25">
        <v>110</v>
      </c>
      <c r="H25" s="271" t="s">
        <v>106</v>
      </c>
      <c r="I25">
        <v>51</v>
      </c>
      <c r="J25" s="271" t="s">
        <v>106</v>
      </c>
      <c r="K25">
        <v>0</v>
      </c>
      <c r="L25">
        <v>54.466700000000003</v>
      </c>
      <c r="M25" t="s">
        <v>147</v>
      </c>
      <c r="T25" t="s">
        <v>186</v>
      </c>
    </row>
    <row r="26" spans="1:20" x14ac:dyDescent="0.3">
      <c r="A26" t="s">
        <v>150</v>
      </c>
      <c r="B26" t="s">
        <v>188</v>
      </c>
      <c r="C26">
        <v>252.83</v>
      </c>
      <c r="D26" s="271" t="s">
        <v>106</v>
      </c>
      <c r="E26">
        <v>20.100000000000001</v>
      </c>
      <c r="F26" t="s">
        <v>110</v>
      </c>
      <c r="G26">
        <v>104.67</v>
      </c>
      <c r="H26" s="271" t="s">
        <v>106</v>
      </c>
      <c r="I26">
        <v>44.666699999999999</v>
      </c>
      <c r="J26" s="271" t="s">
        <v>106</v>
      </c>
      <c r="K26">
        <v>0</v>
      </c>
      <c r="L26">
        <v>58.4</v>
      </c>
      <c r="M26" t="s">
        <v>105</v>
      </c>
      <c r="T26" t="s">
        <v>186</v>
      </c>
    </row>
    <row r="27" spans="1:20" x14ac:dyDescent="0.3">
      <c r="A27" t="s">
        <v>150</v>
      </c>
      <c r="B27" t="s">
        <v>189</v>
      </c>
      <c r="C27">
        <v>270.25</v>
      </c>
      <c r="D27" s="271" t="s">
        <v>106</v>
      </c>
      <c r="E27">
        <v>21.366700000000002</v>
      </c>
      <c r="F27" t="s">
        <v>108</v>
      </c>
      <c r="G27">
        <v>111</v>
      </c>
      <c r="H27" s="271" t="s">
        <v>106</v>
      </c>
      <c r="I27">
        <v>44.666699999999999</v>
      </c>
      <c r="J27" s="271" t="s">
        <v>106</v>
      </c>
      <c r="K27">
        <v>0</v>
      </c>
      <c r="L27">
        <v>54.333300000000001</v>
      </c>
      <c r="M27" t="s">
        <v>147</v>
      </c>
      <c r="T27" t="s">
        <v>186</v>
      </c>
    </row>
    <row r="28" spans="1:20" x14ac:dyDescent="0.3">
      <c r="A28" t="s">
        <v>150</v>
      </c>
      <c r="B28" t="s">
        <v>190</v>
      </c>
      <c r="C28">
        <v>226.55</v>
      </c>
      <c r="D28" s="271" t="s">
        <v>106</v>
      </c>
      <c r="E28">
        <v>19.7333</v>
      </c>
      <c r="F28" t="s">
        <v>110</v>
      </c>
      <c r="G28">
        <v>104.33</v>
      </c>
      <c r="H28" s="271" t="s">
        <v>106</v>
      </c>
      <c r="I28">
        <v>36</v>
      </c>
      <c r="J28" s="271" t="s">
        <v>106</v>
      </c>
      <c r="K28">
        <v>0</v>
      </c>
      <c r="L28">
        <v>57.6</v>
      </c>
      <c r="M28" s="13" t="s">
        <v>110</v>
      </c>
      <c r="T28" t="s">
        <v>186</v>
      </c>
    </row>
    <row r="29" spans="1:20" x14ac:dyDescent="0.3">
      <c r="A29" t="s">
        <v>150</v>
      </c>
      <c r="B29" t="s">
        <v>282</v>
      </c>
      <c r="C29">
        <v>276.33</v>
      </c>
      <c r="D29" s="271" t="s">
        <v>106</v>
      </c>
      <c r="E29">
        <v>20.633299999999998</v>
      </c>
      <c r="F29" t="s">
        <v>105</v>
      </c>
      <c r="G29">
        <v>111</v>
      </c>
      <c r="H29" s="271" t="s">
        <v>106</v>
      </c>
      <c r="I29">
        <v>43.333300000000001</v>
      </c>
      <c r="J29" s="271" t="s">
        <v>106</v>
      </c>
      <c r="K29">
        <v>0</v>
      </c>
      <c r="L29">
        <v>57.7</v>
      </c>
      <c r="M29" s="13" t="s">
        <v>110</v>
      </c>
      <c r="T29" t="s">
        <v>186</v>
      </c>
    </row>
    <row r="30" spans="1:20" x14ac:dyDescent="0.3">
      <c r="A30" t="s">
        <v>150</v>
      </c>
      <c r="B30" t="s">
        <v>283</v>
      </c>
      <c r="C30">
        <v>250.37</v>
      </c>
      <c r="D30" s="271" t="s">
        <v>106</v>
      </c>
      <c r="E30">
        <v>17.600000000000001</v>
      </c>
      <c r="F30" t="s">
        <v>109</v>
      </c>
      <c r="G30">
        <v>106</v>
      </c>
      <c r="H30" s="271" t="s">
        <v>106</v>
      </c>
      <c r="I30">
        <v>39.333300000000001</v>
      </c>
      <c r="J30" s="271" t="s">
        <v>106</v>
      </c>
      <c r="K30">
        <v>0</v>
      </c>
      <c r="L30">
        <v>60.2</v>
      </c>
      <c r="M30" t="s">
        <v>106</v>
      </c>
      <c r="T30" t="s">
        <v>186</v>
      </c>
    </row>
    <row r="31" spans="1:20" x14ac:dyDescent="0.3">
      <c r="A31" t="s">
        <v>150</v>
      </c>
      <c r="B31" t="s">
        <v>284</v>
      </c>
      <c r="C31">
        <v>277.02</v>
      </c>
      <c r="D31" s="271" t="s">
        <v>106</v>
      </c>
      <c r="E31">
        <v>18.600000000000001</v>
      </c>
      <c r="F31" t="s">
        <v>114</v>
      </c>
      <c r="G31">
        <v>107.67</v>
      </c>
      <c r="H31" s="271" t="s">
        <v>106</v>
      </c>
      <c r="I31">
        <v>44</v>
      </c>
      <c r="J31" s="271" t="s">
        <v>106</v>
      </c>
      <c r="K31">
        <v>0</v>
      </c>
      <c r="L31">
        <v>58.2</v>
      </c>
      <c r="M31" s="13" t="s">
        <v>110</v>
      </c>
      <c r="T31" t="s">
        <v>186</v>
      </c>
    </row>
    <row r="32" spans="1:20" x14ac:dyDescent="0.3">
      <c r="A32" t="s">
        <v>150</v>
      </c>
      <c r="B32" t="s">
        <v>285</v>
      </c>
      <c r="C32">
        <v>223.81</v>
      </c>
      <c r="D32" s="271" t="s">
        <v>106</v>
      </c>
      <c r="E32">
        <v>18.966699999999999</v>
      </c>
      <c r="F32" t="s">
        <v>140</v>
      </c>
      <c r="G32">
        <v>106.33</v>
      </c>
      <c r="H32" s="271" t="s">
        <v>106</v>
      </c>
      <c r="I32">
        <v>38</v>
      </c>
      <c r="J32" s="271" t="s">
        <v>106</v>
      </c>
      <c r="K32">
        <v>0</v>
      </c>
      <c r="L32">
        <v>56.933300000000003</v>
      </c>
      <c r="M32" s="13" t="s">
        <v>140</v>
      </c>
      <c r="T32" t="s">
        <v>186</v>
      </c>
    </row>
    <row r="33" spans="1:20" x14ac:dyDescent="0.3">
      <c r="A33" t="s">
        <v>150</v>
      </c>
      <c r="B33" t="s">
        <v>286</v>
      </c>
      <c r="C33">
        <v>264</v>
      </c>
      <c r="D33" s="271" t="s">
        <v>106</v>
      </c>
      <c r="E33">
        <v>18.966699999999999</v>
      </c>
      <c r="F33" t="s">
        <v>140</v>
      </c>
      <c r="G33">
        <v>106.67</v>
      </c>
      <c r="H33" s="271" t="s">
        <v>106</v>
      </c>
      <c r="I33">
        <v>42.333300000000001</v>
      </c>
      <c r="J33" s="271" t="s">
        <v>106</v>
      </c>
      <c r="K33">
        <v>0</v>
      </c>
      <c r="L33">
        <v>59.2</v>
      </c>
      <c r="M33" t="s">
        <v>111</v>
      </c>
      <c r="T33" t="s">
        <v>186</v>
      </c>
    </row>
    <row r="34" spans="1:20" x14ac:dyDescent="0.3">
      <c r="A34" t="s">
        <v>150</v>
      </c>
      <c r="B34" t="s">
        <v>287</v>
      </c>
      <c r="C34">
        <v>273.63</v>
      </c>
      <c r="D34" s="271" t="s">
        <v>106</v>
      </c>
      <c r="E34">
        <v>20.333300000000001</v>
      </c>
      <c r="F34" t="s">
        <v>110</v>
      </c>
      <c r="G34">
        <v>112.67</v>
      </c>
      <c r="H34" s="271" t="s">
        <v>106</v>
      </c>
      <c r="I34">
        <v>43.666699999999999</v>
      </c>
      <c r="J34" s="271" t="s">
        <v>106</v>
      </c>
      <c r="K34">
        <v>0</v>
      </c>
      <c r="L34">
        <v>56.7</v>
      </c>
      <c r="M34" t="s">
        <v>114</v>
      </c>
      <c r="T34" t="s">
        <v>186</v>
      </c>
    </row>
    <row r="35" spans="1:20" x14ac:dyDescent="0.3">
      <c r="A35" t="s">
        <v>192</v>
      </c>
      <c r="B35" t="s">
        <v>132</v>
      </c>
      <c r="C35">
        <v>165.6</v>
      </c>
      <c r="D35" t="s">
        <v>142</v>
      </c>
      <c r="E35">
        <v>19</v>
      </c>
      <c r="F35" t="s">
        <v>108</v>
      </c>
      <c r="G35">
        <v>91.333299999999994</v>
      </c>
      <c r="H35" s="271" t="s">
        <v>106</v>
      </c>
      <c r="I35">
        <v>42</v>
      </c>
      <c r="J35" t="s">
        <v>108</v>
      </c>
      <c r="K35">
        <v>0</v>
      </c>
      <c r="L35">
        <v>58.9</v>
      </c>
      <c r="M35" t="s">
        <v>114</v>
      </c>
      <c r="T35" t="s">
        <v>186</v>
      </c>
    </row>
    <row r="36" spans="1:20" x14ac:dyDescent="0.3">
      <c r="A36" t="s">
        <v>192</v>
      </c>
      <c r="B36" t="s">
        <v>187</v>
      </c>
      <c r="C36">
        <v>158.30000000000001</v>
      </c>
      <c r="D36" t="s">
        <v>107</v>
      </c>
      <c r="E36">
        <v>22.633299999999998</v>
      </c>
      <c r="F36" t="s">
        <v>106</v>
      </c>
      <c r="G36">
        <v>102.67</v>
      </c>
      <c r="H36" s="271" t="s">
        <v>106</v>
      </c>
      <c r="I36">
        <v>48.666699999999999</v>
      </c>
      <c r="J36" t="s">
        <v>106</v>
      </c>
      <c r="K36">
        <v>0</v>
      </c>
      <c r="L36">
        <v>55.833300000000001</v>
      </c>
      <c r="M36" t="s">
        <v>147</v>
      </c>
      <c r="T36" t="s">
        <v>186</v>
      </c>
    </row>
    <row r="37" spans="1:20" x14ac:dyDescent="0.3">
      <c r="A37" t="s">
        <v>192</v>
      </c>
      <c r="B37" t="s">
        <v>188</v>
      </c>
      <c r="C37">
        <v>199.63</v>
      </c>
      <c r="D37" t="s">
        <v>106</v>
      </c>
      <c r="E37">
        <v>17.466699999999999</v>
      </c>
      <c r="F37" t="s">
        <v>105</v>
      </c>
      <c r="G37">
        <v>97.333299999999994</v>
      </c>
      <c r="H37" s="271" t="s">
        <v>106</v>
      </c>
      <c r="I37">
        <v>41.333300000000001</v>
      </c>
      <c r="J37" t="s">
        <v>108</v>
      </c>
      <c r="K37">
        <v>0</v>
      </c>
      <c r="L37">
        <v>61.2333</v>
      </c>
      <c r="M37" t="s">
        <v>105</v>
      </c>
      <c r="T37" t="s">
        <v>186</v>
      </c>
    </row>
    <row r="38" spans="1:20" x14ac:dyDescent="0.3">
      <c r="A38" t="s">
        <v>192</v>
      </c>
      <c r="B38" t="s">
        <v>189</v>
      </c>
      <c r="C38">
        <v>163.05000000000001</v>
      </c>
      <c r="D38" t="s">
        <v>110</v>
      </c>
      <c r="E38">
        <v>16.7</v>
      </c>
      <c r="F38" t="s">
        <v>112</v>
      </c>
      <c r="G38">
        <v>96.333299999999994</v>
      </c>
      <c r="H38" s="271" t="s">
        <v>106</v>
      </c>
      <c r="I38">
        <v>38</v>
      </c>
      <c r="J38" t="s">
        <v>105</v>
      </c>
      <c r="K38">
        <v>0</v>
      </c>
      <c r="L38">
        <v>60.4</v>
      </c>
      <c r="M38" s="13" t="s">
        <v>110</v>
      </c>
      <c r="T38" t="s">
        <v>186</v>
      </c>
    </row>
    <row r="39" spans="1:20" x14ac:dyDescent="0.3">
      <c r="A39" t="s">
        <v>192</v>
      </c>
      <c r="B39" t="s">
        <v>190</v>
      </c>
      <c r="C39">
        <v>195.32</v>
      </c>
      <c r="D39" t="s">
        <v>111</v>
      </c>
      <c r="E39">
        <v>17.066700000000001</v>
      </c>
      <c r="F39" t="s">
        <v>105</v>
      </c>
      <c r="G39">
        <v>92.666700000000006</v>
      </c>
      <c r="H39" s="271" t="s">
        <v>106</v>
      </c>
      <c r="I39">
        <v>37.666699999999999</v>
      </c>
      <c r="J39" t="s">
        <v>105</v>
      </c>
      <c r="K39">
        <v>0</v>
      </c>
      <c r="L39">
        <v>61</v>
      </c>
      <c r="M39" t="s">
        <v>105</v>
      </c>
      <c r="T39" t="s">
        <v>186</v>
      </c>
    </row>
    <row r="40" spans="1:20" x14ac:dyDescent="0.3">
      <c r="A40" t="s">
        <v>192</v>
      </c>
      <c r="B40" t="s">
        <v>282</v>
      </c>
      <c r="C40">
        <v>195.14</v>
      </c>
      <c r="D40" t="s">
        <v>111</v>
      </c>
      <c r="E40">
        <v>16.8</v>
      </c>
      <c r="F40" t="s">
        <v>112</v>
      </c>
      <c r="G40">
        <v>89.333299999999994</v>
      </c>
      <c r="H40" s="271" t="s">
        <v>106</v>
      </c>
      <c r="I40">
        <v>37.333300000000001</v>
      </c>
      <c r="J40" t="s">
        <v>105</v>
      </c>
      <c r="K40">
        <v>0</v>
      </c>
      <c r="L40">
        <v>61.566699999999997</v>
      </c>
      <c r="M40" t="s">
        <v>105</v>
      </c>
      <c r="T40" t="s">
        <v>186</v>
      </c>
    </row>
    <row r="41" spans="1:20" x14ac:dyDescent="0.3">
      <c r="A41" t="s">
        <v>192</v>
      </c>
      <c r="B41" t="s">
        <v>283</v>
      </c>
      <c r="C41">
        <v>143.32</v>
      </c>
      <c r="D41" t="s">
        <v>113</v>
      </c>
      <c r="E41">
        <v>13.2333</v>
      </c>
      <c r="F41" t="s">
        <v>113</v>
      </c>
      <c r="G41">
        <v>96</v>
      </c>
      <c r="H41" s="271" t="s">
        <v>106</v>
      </c>
      <c r="I41">
        <v>38.333300000000001</v>
      </c>
      <c r="J41" t="s">
        <v>105</v>
      </c>
      <c r="K41">
        <v>0</v>
      </c>
      <c r="L41">
        <v>65.033299999999997</v>
      </c>
      <c r="M41" t="s">
        <v>106</v>
      </c>
      <c r="T41" t="s">
        <v>186</v>
      </c>
    </row>
    <row r="42" spans="1:20" x14ac:dyDescent="0.3">
      <c r="A42" t="s">
        <v>192</v>
      </c>
      <c r="B42" t="s">
        <v>284</v>
      </c>
      <c r="C42">
        <v>192.83</v>
      </c>
      <c r="D42" t="s">
        <v>115</v>
      </c>
      <c r="E42">
        <v>16.866700000000002</v>
      </c>
      <c r="F42" t="s">
        <v>112</v>
      </c>
      <c r="G42">
        <v>87.333299999999994</v>
      </c>
      <c r="H42" s="271" t="s">
        <v>106</v>
      </c>
      <c r="I42">
        <v>36.333300000000001</v>
      </c>
      <c r="J42" t="s">
        <v>105</v>
      </c>
      <c r="K42">
        <v>0</v>
      </c>
      <c r="L42">
        <v>58.7333</v>
      </c>
      <c r="M42" t="s">
        <v>114</v>
      </c>
      <c r="T42" t="s">
        <v>186</v>
      </c>
    </row>
    <row r="43" spans="1:20" x14ac:dyDescent="0.3">
      <c r="A43" t="s">
        <v>192</v>
      </c>
      <c r="B43" t="s">
        <v>285</v>
      </c>
      <c r="C43">
        <v>172.4</v>
      </c>
      <c r="D43" t="s">
        <v>142</v>
      </c>
      <c r="E43">
        <v>16.100000000000001</v>
      </c>
      <c r="F43" t="s">
        <v>112</v>
      </c>
      <c r="G43">
        <v>89.333299999999994</v>
      </c>
      <c r="H43" s="271" t="s">
        <v>106</v>
      </c>
      <c r="I43">
        <v>34.333300000000001</v>
      </c>
      <c r="J43" t="s">
        <v>112</v>
      </c>
      <c r="K43">
        <v>0</v>
      </c>
      <c r="L43">
        <v>60.166699999999999</v>
      </c>
      <c r="M43" t="s">
        <v>107</v>
      </c>
      <c r="T43" t="s">
        <v>186</v>
      </c>
    </row>
    <row r="44" spans="1:20" x14ac:dyDescent="0.3">
      <c r="A44" t="s">
        <v>192</v>
      </c>
      <c r="B44" t="s">
        <v>286</v>
      </c>
      <c r="C44">
        <v>169.64</v>
      </c>
      <c r="D44" t="s">
        <v>142</v>
      </c>
      <c r="E44">
        <v>16.433299999999999</v>
      </c>
      <c r="F44" t="s">
        <v>112</v>
      </c>
      <c r="G44">
        <v>95.333299999999994</v>
      </c>
      <c r="H44" s="271" t="s">
        <v>106</v>
      </c>
      <c r="I44">
        <v>40.666699999999999</v>
      </c>
      <c r="J44" t="s">
        <v>105</v>
      </c>
      <c r="K44">
        <v>0</v>
      </c>
      <c r="L44">
        <v>62</v>
      </c>
      <c r="M44" t="s">
        <v>108</v>
      </c>
      <c r="T44" t="s">
        <v>186</v>
      </c>
    </row>
    <row r="45" spans="1:20" x14ac:dyDescent="0.3">
      <c r="A45" t="s">
        <v>192</v>
      </c>
      <c r="B45" t="s">
        <v>287</v>
      </c>
      <c r="C45">
        <v>168.53</v>
      </c>
      <c r="D45" t="s">
        <v>142</v>
      </c>
      <c r="E45">
        <v>18.866700000000002</v>
      </c>
      <c r="F45" t="s">
        <v>108</v>
      </c>
      <c r="G45">
        <v>96</v>
      </c>
      <c r="H45" s="271" t="s">
        <v>106</v>
      </c>
      <c r="I45">
        <v>39</v>
      </c>
      <c r="J45" t="s">
        <v>105</v>
      </c>
      <c r="K45">
        <v>0</v>
      </c>
      <c r="L45">
        <v>58.166699999999999</v>
      </c>
      <c r="M45" t="s">
        <v>109</v>
      </c>
      <c r="T45" t="s">
        <v>186</v>
      </c>
    </row>
    <row r="46" spans="1:20" x14ac:dyDescent="0.3">
      <c r="A46" t="s">
        <v>193</v>
      </c>
      <c r="B46" t="s">
        <v>132</v>
      </c>
      <c r="C46">
        <v>263.33</v>
      </c>
      <c r="D46" s="271" t="s">
        <v>106</v>
      </c>
      <c r="E46">
        <v>12.433299999999999</v>
      </c>
      <c r="F46" t="s">
        <v>107</v>
      </c>
      <c r="K46">
        <v>0</v>
      </c>
      <c r="L46">
        <v>57.8</v>
      </c>
      <c r="M46" t="s">
        <v>145</v>
      </c>
      <c r="T46" t="s">
        <v>186</v>
      </c>
    </row>
    <row r="47" spans="1:20" x14ac:dyDescent="0.3">
      <c r="A47" t="s">
        <v>193</v>
      </c>
      <c r="B47" t="s">
        <v>187</v>
      </c>
      <c r="C47">
        <v>249.9</v>
      </c>
      <c r="D47" s="271" t="s">
        <v>106</v>
      </c>
      <c r="E47">
        <v>13.1</v>
      </c>
      <c r="F47" t="s">
        <v>105</v>
      </c>
      <c r="K47">
        <v>0</v>
      </c>
      <c r="L47">
        <v>58.3</v>
      </c>
      <c r="M47" s="13" t="s">
        <v>146</v>
      </c>
      <c r="T47" t="s">
        <v>186</v>
      </c>
    </row>
    <row r="48" spans="1:20" x14ac:dyDescent="0.3">
      <c r="A48" t="s">
        <v>193</v>
      </c>
      <c r="B48" t="s">
        <v>188</v>
      </c>
      <c r="C48">
        <v>263.52</v>
      </c>
      <c r="D48" s="271" t="s">
        <v>106</v>
      </c>
      <c r="E48">
        <v>14.066700000000001</v>
      </c>
      <c r="F48" t="s">
        <v>106</v>
      </c>
      <c r="K48">
        <v>0</v>
      </c>
      <c r="L48">
        <v>59.4</v>
      </c>
      <c r="M48" t="s">
        <v>105</v>
      </c>
      <c r="T48" t="s">
        <v>186</v>
      </c>
    </row>
    <row r="49" spans="1:20" x14ac:dyDescent="0.3">
      <c r="A49" t="s">
        <v>193</v>
      </c>
      <c r="B49" t="s">
        <v>189</v>
      </c>
      <c r="C49">
        <v>261.83999999999997</v>
      </c>
      <c r="D49" s="271" t="s">
        <v>106</v>
      </c>
      <c r="E49">
        <v>12.666700000000001</v>
      </c>
      <c r="F49" t="s">
        <v>110</v>
      </c>
      <c r="K49">
        <v>0</v>
      </c>
      <c r="L49">
        <v>58.5</v>
      </c>
      <c r="M49" s="13" t="s">
        <v>140</v>
      </c>
      <c r="T49" t="s">
        <v>186</v>
      </c>
    </row>
    <row r="50" spans="1:20" x14ac:dyDescent="0.3">
      <c r="A50" t="s">
        <v>193</v>
      </c>
      <c r="B50" t="s">
        <v>190</v>
      </c>
      <c r="C50">
        <v>265.48</v>
      </c>
      <c r="D50" s="271" t="s">
        <v>106</v>
      </c>
      <c r="E50">
        <v>12.933299999999999</v>
      </c>
      <c r="F50" t="s">
        <v>105</v>
      </c>
      <c r="K50">
        <v>0</v>
      </c>
      <c r="L50">
        <v>60.333300000000001</v>
      </c>
      <c r="M50" t="s">
        <v>106</v>
      </c>
      <c r="T50" t="s">
        <v>186</v>
      </c>
    </row>
    <row r="51" spans="1:20" x14ac:dyDescent="0.3">
      <c r="A51" t="s">
        <v>193</v>
      </c>
      <c r="B51" t="s">
        <v>282</v>
      </c>
      <c r="C51">
        <v>249.8</v>
      </c>
      <c r="D51" s="271" t="s">
        <v>106</v>
      </c>
      <c r="E51">
        <v>13.3667</v>
      </c>
      <c r="F51" t="s">
        <v>111</v>
      </c>
      <c r="K51">
        <v>0</v>
      </c>
      <c r="L51">
        <v>58.833300000000001</v>
      </c>
      <c r="M51" s="13" t="s">
        <v>110</v>
      </c>
      <c r="T51" t="s">
        <v>186</v>
      </c>
    </row>
    <row r="52" spans="1:20" x14ac:dyDescent="0.3">
      <c r="A52" t="s">
        <v>193</v>
      </c>
      <c r="B52" t="s">
        <v>283</v>
      </c>
      <c r="C52">
        <v>248.81</v>
      </c>
      <c r="D52" s="271" t="s">
        <v>106</v>
      </c>
      <c r="E52">
        <v>12.6</v>
      </c>
      <c r="F52" t="s">
        <v>110</v>
      </c>
      <c r="K52">
        <v>0</v>
      </c>
      <c r="L52">
        <v>59.6</v>
      </c>
      <c r="M52" t="s">
        <v>111</v>
      </c>
      <c r="T52" t="s">
        <v>186</v>
      </c>
    </row>
    <row r="53" spans="1:20" x14ac:dyDescent="0.3">
      <c r="A53" t="s">
        <v>193</v>
      </c>
      <c r="B53" t="s">
        <v>284</v>
      </c>
      <c r="C53">
        <v>254.41</v>
      </c>
      <c r="D53" s="271" t="s">
        <v>106</v>
      </c>
      <c r="E53">
        <v>12</v>
      </c>
      <c r="F53" t="s">
        <v>113</v>
      </c>
      <c r="K53">
        <v>0</v>
      </c>
      <c r="L53">
        <v>57.7</v>
      </c>
      <c r="M53" t="s">
        <v>145</v>
      </c>
      <c r="T53" t="s">
        <v>186</v>
      </c>
    </row>
    <row r="54" spans="1:20" x14ac:dyDescent="0.3">
      <c r="A54" t="s">
        <v>193</v>
      </c>
      <c r="B54" t="s">
        <v>285</v>
      </c>
      <c r="C54">
        <v>260.83999999999997</v>
      </c>
      <c r="D54" s="271" t="s">
        <v>106</v>
      </c>
      <c r="E54">
        <v>12.3667</v>
      </c>
      <c r="F54" t="s">
        <v>107</v>
      </c>
      <c r="K54">
        <v>0</v>
      </c>
      <c r="L54">
        <v>57.466700000000003</v>
      </c>
      <c r="M54" t="s">
        <v>147</v>
      </c>
      <c r="T54" t="s">
        <v>186</v>
      </c>
    </row>
    <row r="55" spans="1:20" x14ac:dyDescent="0.3">
      <c r="A55" t="s">
        <v>193</v>
      </c>
      <c r="B55" t="s">
        <v>286</v>
      </c>
      <c r="C55">
        <v>264.5</v>
      </c>
      <c r="D55" s="271" t="s">
        <v>106</v>
      </c>
      <c r="E55">
        <v>12.8667</v>
      </c>
      <c r="F55" t="s">
        <v>105</v>
      </c>
      <c r="K55">
        <v>0</v>
      </c>
      <c r="L55">
        <v>59.166699999999999</v>
      </c>
      <c r="M55" s="13" t="s">
        <v>110</v>
      </c>
      <c r="T55" t="s">
        <v>186</v>
      </c>
    </row>
    <row r="56" spans="1:20" x14ac:dyDescent="0.3">
      <c r="A56" t="s">
        <v>193</v>
      </c>
      <c r="B56" t="s">
        <v>287</v>
      </c>
      <c r="C56">
        <v>271.68</v>
      </c>
      <c r="D56" s="271" t="s">
        <v>106</v>
      </c>
      <c r="E56">
        <v>13.033300000000001</v>
      </c>
      <c r="F56" t="s">
        <v>105</v>
      </c>
      <c r="K56">
        <v>0</v>
      </c>
      <c r="L56">
        <v>58.566699999999997</v>
      </c>
      <c r="M56" s="13" t="s">
        <v>140</v>
      </c>
      <c r="T56" t="s">
        <v>186</v>
      </c>
    </row>
    <row r="57" spans="1:20" x14ac:dyDescent="0.3">
      <c r="A57" t="s">
        <v>194</v>
      </c>
      <c r="B57" t="s">
        <v>132</v>
      </c>
      <c r="C57">
        <v>255.41</v>
      </c>
      <c r="D57" s="271" t="s">
        <v>106</v>
      </c>
      <c r="E57">
        <v>12.6</v>
      </c>
      <c r="F57" t="s">
        <v>110</v>
      </c>
      <c r="K57">
        <v>0</v>
      </c>
      <c r="L57">
        <v>58.3</v>
      </c>
      <c r="M57" s="13" t="s">
        <v>140</v>
      </c>
      <c r="T57" t="s">
        <v>186</v>
      </c>
    </row>
    <row r="58" spans="1:20" x14ac:dyDescent="0.3">
      <c r="A58" t="s">
        <v>194</v>
      </c>
      <c r="B58" t="s">
        <v>187</v>
      </c>
      <c r="C58">
        <v>266.45</v>
      </c>
      <c r="D58" s="271" t="s">
        <v>106</v>
      </c>
      <c r="E58">
        <v>12.933299999999999</v>
      </c>
      <c r="F58" t="s">
        <v>108</v>
      </c>
      <c r="K58">
        <v>0</v>
      </c>
      <c r="L58">
        <v>59.3</v>
      </c>
      <c r="M58" t="s">
        <v>105</v>
      </c>
      <c r="T58" t="s">
        <v>186</v>
      </c>
    </row>
    <row r="59" spans="1:20" x14ac:dyDescent="0.3">
      <c r="A59" t="s">
        <v>194</v>
      </c>
      <c r="B59" t="s">
        <v>188</v>
      </c>
      <c r="C59">
        <v>268.33</v>
      </c>
      <c r="D59" s="271" t="s">
        <v>106</v>
      </c>
      <c r="E59">
        <v>13.7667</v>
      </c>
      <c r="F59" t="s">
        <v>106</v>
      </c>
      <c r="K59">
        <v>0</v>
      </c>
      <c r="L59">
        <v>60.4</v>
      </c>
      <c r="M59" t="s">
        <v>106</v>
      </c>
      <c r="T59" t="s">
        <v>186</v>
      </c>
    </row>
    <row r="60" spans="1:20" x14ac:dyDescent="0.3">
      <c r="A60" t="s">
        <v>194</v>
      </c>
      <c r="B60" t="s">
        <v>189</v>
      </c>
      <c r="C60">
        <v>263.93</v>
      </c>
      <c r="D60" s="271" t="s">
        <v>106</v>
      </c>
      <c r="E60">
        <v>13.2</v>
      </c>
      <c r="F60" t="s">
        <v>111</v>
      </c>
      <c r="K60">
        <v>0</v>
      </c>
      <c r="L60">
        <v>59.133299999999998</v>
      </c>
      <c r="M60" s="13" t="s">
        <v>110</v>
      </c>
      <c r="T60" t="s">
        <v>186</v>
      </c>
    </row>
    <row r="61" spans="1:20" x14ac:dyDescent="0.3">
      <c r="A61" t="s">
        <v>194</v>
      </c>
      <c r="B61" t="s">
        <v>190</v>
      </c>
      <c r="C61">
        <v>253.32</v>
      </c>
      <c r="D61" s="271" t="s">
        <v>106</v>
      </c>
      <c r="E61">
        <v>12.7333</v>
      </c>
      <c r="F61" t="s">
        <v>105</v>
      </c>
      <c r="K61">
        <v>0</v>
      </c>
      <c r="L61">
        <v>60</v>
      </c>
      <c r="M61" t="s">
        <v>111</v>
      </c>
      <c r="T61" t="s">
        <v>186</v>
      </c>
    </row>
    <row r="62" spans="1:20" x14ac:dyDescent="0.3">
      <c r="A62" t="s">
        <v>194</v>
      </c>
      <c r="B62" t="s">
        <v>282</v>
      </c>
      <c r="C62">
        <v>254.16</v>
      </c>
      <c r="D62" s="271" t="s">
        <v>106</v>
      </c>
      <c r="E62">
        <v>12.7</v>
      </c>
      <c r="F62" t="s">
        <v>110</v>
      </c>
      <c r="K62">
        <v>0</v>
      </c>
      <c r="L62">
        <v>59.2333</v>
      </c>
      <c r="M62" t="s">
        <v>105</v>
      </c>
      <c r="T62" t="s">
        <v>186</v>
      </c>
    </row>
    <row r="63" spans="1:20" x14ac:dyDescent="0.3">
      <c r="A63" t="s">
        <v>194</v>
      </c>
      <c r="B63" t="s">
        <v>283</v>
      </c>
      <c r="C63">
        <v>250.5</v>
      </c>
      <c r="D63" s="271" t="s">
        <v>106</v>
      </c>
      <c r="E63">
        <v>12.1</v>
      </c>
      <c r="F63" t="s">
        <v>114</v>
      </c>
      <c r="K63">
        <v>0</v>
      </c>
      <c r="L63">
        <v>57.833300000000001</v>
      </c>
      <c r="M63" t="s">
        <v>145</v>
      </c>
      <c r="T63" t="s">
        <v>186</v>
      </c>
    </row>
    <row r="64" spans="1:20" x14ac:dyDescent="0.3">
      <c r="A64" t="s">
        <v>194</v>
      </c>
      <c r="B64" t="s">
        <v>284</v>
      </c>
      <c r="C64">
        <v>251.79</v>
      </c>
      <c r="D64" s="271" t="s">
        <v>106</v>
      </c>
      <c r="E64">
        <v>12.1333</v>
      </c>
      <c r="F64" t="s">
        <v>140</v>
      </c>
      <c r="K64">
        <v>0</v>
      </c>
      <c r="L64">
        <v>58.1</v>
      </c>
      <c r="M64" s="13" t="s">
        <v>146</v>
      </c>
      <c r="T64" t="s">
        <v>186</v>
      </c>
    </row>
    <row r="65" spans="1:20" x14ac:dyDescent="0.3">
      <c r="A65" t="s">
        <v>194</v>
      </c>
      <c r="B65" t="s">
        <v>285</v>
      </c>
      <c r="C65">
        <v>257.64</v>
      </c>
      <c r="D65" s="271" t="s">
        <v>106</v>
      </c>
      <c r="E65">
        <v>11.933299999999999</v>
      </c>
      <c r="F65" t="s">
        <v>109</v>
      </c>
      <c r="K65">
        <v>0</v>
      </c>
      <c r="L65">
        <v>57.133299999999998</v>
      </c>
      <c r="M65" t="s">
        <v>147</v>
      </c>
      <c r="T65" t="s">
        <v>186</v>
      </c>
    </row>
    <row r="66" spans="1:20" x14ac:dyDescent="0.3">
      <c r="A66" t="s">
        <v>194</v>
      </c>
      <c r="B66" t="s">
        <v>286</v>
      </c>
      <c r="C66">
        <v>264.69</v>
      </c>
      <c r="D66" s="271" t="s">
        <v>106</v>
      </c>
      <c r="E66">
        <v>12.7667</v>
      </c>
      <c r="F66" t="s">
        <v>108</v>
      </c>
      <c r="K66">
        <v>0</v>
      </c>
      <c r="L66">
        <v>59.533299999999997</v>
      </c>
      <c r="M66" t="s">
        <v>111</v>
      </c>
      <c r="T66" t="s">
        <v>186</v>
      </c>
    </row>
    <row r="67" spans="1:20" x14ac:dyDescent="0.3">
      <c r="A67" t="s">
        <v>194</v>
      </c>
      <c r="B67" t="s">
        <v>287</v>
      </c>
      <c r="C67">
        <v>257.12</v>
      </c>
      <c r="D67" s="271" t="s">
        <v>106</v>
      </c>
      <c r="E67">
        <v>12.8667</v>
      </c>
      <c r="F67" t="s">
        <v>108</v>
      </c>
      <c r="K67">
        <v>0</v>
      </c>
      <c r="L67">
        <v>59.166699999999999</v>
      </c>
      <c r="M67" t="s">
        <v>105</v>
      </c>
      <c r="T67" t="s">
        <v>186</v>
      </c>
    </row>
    <row r="68" spans="1:20" x14ac:dyDescent="0.3">
      <c r="A68" t="s">
        <v>195</v>
      </c>
      <c r="B68" t="s">
        <v>132</v>
      </c>
      <c r="C68">
        <v>183.33</v>
      </c>
      <c r="D68" s="271" t="s">
        <v>106</v>
      </c>
      <c r="E68">
        <v>11.886699999999999</v>
      </c>
      <c r="F68" s="271" t="s">
        <v>106</v>
      </c>
      <c r="G68">
        <v>109.22</v>
      </c>
      <c r="H68" s="271" t="s">
        <v>106</v>
      </c>
      <c r="I68">
        <v>47.555599999999998</v>
      </c>
      <c r="J68" s="271" t="s">
        <v>106</v>
      </c>
      <c r="K68">
        <v>2.6397515528</v>
      </c>
      <c r="T68" t="s">
        <v>186</v>
      </c>
    </row>
    <row r="69" spans="1:20" x14ac:dyDescent="0.3">
      <c r="A69" t="s">
        <v>195</v>
      </c>
      <c r="B69" t="s">
        <v>187</v>
      </c>
      <c r="C69">
        <v>186.21</v>
      </c>
      <c r="D69" s="271" t="s">
        <v>106</v>
      </c>
      <c r="E69">
        <v>11.7933</v>
      </c>
      <c r="F69" s="271" t="s">
        <v>106</v>
      </c>
      <c r="G69">
        <v>113.89</v>
      </c>
      <c r="H69" s="271" t="s">
        <v>106</v>
      </c>
      <c r="I69">
        <v>49.8889</v>
      </c>
      <c r="J69" s="271" t="s">
        <v>106</v>
      </c>
      <c r="K69">
        <v>1.4905560266</v>
      </c>
      <c r="T69" t="s">
        <v>186</v>
      </c>
    </row>
    <row r="70" spans="1:20" x14ac:dyDescent="0.3">
      <c r="A70" t="s">
        <v>195</v>
      </c>
      <c r="B70" t="s">
        <v>188</v>
      </c>
      <c r="C70">
        <v>178.46</v>
      </c>
      <c r="D70" s="271" t="s">
        <v>106</v>
      </c>
      <c r="E70">
        <v>12.22</v>
      </c>
      <c r="F70" s="271" t="s">
        <v>106</v>
      </c>
      <c r="G70">
        <v>109</v>
      </c>
      <c r="H70" s="271" t="s">
        <v>106</v>
      </c>
      <c r="I70">
        <v>42.333300000000001</v>
      </c>
      <c r="J70" s="271" t="s">
        <v>106</v>
      </c>
      <c r="K70">
        <v>1.5741221242000001</v>
      </c>
      <c r="T70" t="s">
        <v>186</v>
      </c>
    </row>
    <row r="71" spans="1:20" x14ac:dyDescent="0.3">
      <c r="A71" t="s">
        <v>195</v>
      </c>
      <c r="B71" t="s">
        <v>189</v>
      </c>
      <c r="C71">
        <v>178.91</v>
      </c>
      <c r="D71" s="271" t="s">
        <v>106</v>
      </c>
      <c r="E71">
        <v>11.5733</v>
      </c>
      <c r="F71" s="271" t="s">
        <v>106</v>
      </c>
      <c r="G71">
        <v>111.22</v>
      </c>
      <c r="H71" s="271" t="s">
        <v>106</v>
      </c>
      <c r="I71">
        <v>41.8889</v>
      </c>
      <c r="J71" s="271" t="s">
        <v>106</v>
      </c>
      <c r="K71">
        <v>0.3745318352</v>
      </c>
      <c r="T71" t="s">
        <v>186</v>
      </c>
    </row>
    <row r="72" spans="1:20" x14ac:dyDescent="0.3">
      <c r="A72" t="s">
        <v>195</v>
      </c>
      <c r="B72" t="s">
        <v>190</v>
      </c>
      <c r="C72">
        <v>199.09</v>
      </c>
      <c r="D72" s="271" t="s">
        <v>106</v>
      </c>
      <c r="E72">
        <v>12.023300000000001</v>
      </c>
      <c r="F72" s="271" t="s">
        <v>106</v>
      </c>
      <c r="G72">
        <v>107.89</v>
      </c>
      <c r="H72" s="271" t="s">
        <v>106</v>
      </c>
      <c r="I72">
        <v>42.222200000000001</v>
      </c>
      <c r="J72" s="271" t="s">
        <v>106</v>
      </c>
      <c r="K72">
        <v>0.66006600660000003</v>
      </c>
      <c r="T72" t="s">
        <v>186</v>
      </c>
    </row>
    <row r="73" spans="1:20" x14ac:dyDescent="0.3">
      <c r="A73" t="s">
        <v>195</v>
      </c>
      <c r="B73" t="s">
        <v>282</v>
      </c>
      <c r="C73">
        <v>206.06</v>
      </c>
      <c r="D73" s="271" t="s">
        <v>106</v>
      </c>
      <c r="E73">
        <v>12.0733</v>
      </c>
      <c r="F73" s="271" t="s">
        <v>106</v>
      </c>
      <c r="G73">
        <v>109.44</v>
      </c>
      <c r="H73" s="271" t="s">
        <v>106</v>
      </c>
      <c r="I73">
        <v>41.333300000000001</v>
      </c>
      <c r="J73" s="271" t="s">
        <v>106</v>
      </c>
      <c r="K73">
        <v>2.2743893521</v>
      </c>
      <c r="T73" t="s">
        <v>186</v>
      </c>
    </row>
    <row r="74" spans="1:20" x14ac:dyDescent="0.3">
      <c r="A74" t="s">
        <v>195</v>
      </c>
      <c r="B74" t="s">
        <v>283</v>
      </c>
      <c r="C74">
        <v>176.52</v>
      </c>
      <c r="D74" s="271" t="s">
        <v>106</v>
      </c>
      <c r="E74">
        <v>11.97</v>
      </c>
      <c r="F74" s="271" t="s">
        <v>106</v>
      </c>
      <c r="G74">
        <v>109.67</v>
      </c>
      <c r="H74" s="271" t="s">
        <v>106</v>
      </c>
      <c r="I74">
        <v>41.1111</v>
      </c>
      <c r="J74" s="271" t="s">
        <v>106</v>
      </c>
      <c r="K74">
        <v>0</v>
      </c>
      <c r="T74" t="s">
        <v>186</v>
      </c>
    </row>
    <row r="75" spans="1:20" x14ac:dyDescent="0.3">
      <c r="A75" t="s">
        <v>195</v>
      </c>
      <c r="B75" t="s">
        <v>284</v>
      </c>
      <c r="C75">
        <v>204.26</v>
      </c>
      <c r="D75" s="271" t="s">
        <v>106</v>
      </c>
      <c r="E75">
        <v>12.056699999999999</v>
      </c>
      <c r="F75" s="271" t="s">
        <v>106</v>
      </c>
      <c r="G75">
        <v>105.11</v>
      </c>
      <c r="H75" s="271" t="s">
        <v>106</v>
      </c>
      <c r="I75">
        <v>41.222200000000001</v>
      </c>
      <c r="J75" s="271" t="s">
        <v>106</v>
      </c>
      <c r="K75">
        <v>0.32051282050000002</v>
      </c>
      <c r="T75" t="s">
        <v>186</v>
      </c>
    </row>
    <row r="76" spans="1:20" x14ac:dyDescent="0.3">
      <c r="A76" t="s">
        <v>195</v>
      </c>
      <c r="B76" t="s">
        <v>285</v>
      </c>
      <c r="C76">
        <v>212.36</v>
      </c>
      <c r="D76" s="271" t="s">
        <v>106</v>
      </c>
      <c r="E76">
        <v>11.71</v>
      </c>
      <c r="F76" s="271" t="s">
        <v>106</v>
      </c>
      <c r="G76">
        <v>105.33</v>
      </c>
      <c r="H76" s="271" t="s">
        <v>106</v>
      </c>
      <c r="I76">
        <v>43.8889</v>
      </c>
      <c r="J76" s="271" t="s">
        <v>106</v>
      </c>
      <c r="K76">
        <v>0.36231884060000003</v>
      </c>
      <c r="T76" t="s">
        <v>186</v>
      </c>
    </row>
    <row r="77" spans="1:20" x14ac:dyDescent="0.3">
      <c r="A77" t="s">
        <v>195</v>
      </c>
      <c r="B77" t="s">
        <v>286</v>
      </c>
      <c r="C77">
        <v>201.91</v>
      </c>
      <c r="D77" s="271" t="s">
        <v>106</v>
      </c>
      <c r="E77">
        <v>11.88</v>
      </c>
      <c r="F77" s="271" t="s">
        <v>106</v>
      </c>
      <c r="G77">
        <v>110.89</v>
      </c>
      <c r="H77" s="271" t="s">
        <v>106</v>
      </c>
      <c r="I77">
        <v>44.444400000000002</v>
      </c>
      <c r="J77" s="271" t="s">
        <v>106</v>
      </c>
      <c r="K77">
        <v>1.6181229773000001</v>
      </c>
      <c r="T77" t="s">
        <v>186</v>
      </c>
    </row>
    <row r="78" spans="1:20" x14ac:dyDescent="0.3">
      <c r="A78" t="s">
        <v>195</v>
      </c>
      <c r="B78" t="s">
        <v>287</v>
      </c>
      <c r="C78">
        <v>196.5</v>
      </c>
      <c r="D78" s="271" t="s">
        <v>106</v>
      </c>
      <c r="E78">
        <v>11.9933</v>
      </c>
      <c r="F78" s="271" t="s">
        <v>106</v>
      </c>
      <c r="G78">
        <v>112.22</v>
      </c>
      <c r="H78" s="271" t="s">
        <v>106</v>
      </c>
      <c r="I78">
        <v>44.1111</v>
      </c>
      <c r="J78" s="271" t="s">
        <v>106</v>
      </c>
      <c r="K78">
        <v>1.7516096447</v>
      </c>
      <c r="T78" t="s">
        <v>186</v>
      </c>
    </row>
    <row r="79" spans="1:20" x14ac:dyDescent="0.3">
      <c r="A79" t="s">
        <v>100</v>
      </c>
      <c r="B79" t="s">
        <v>132</v>
      </c>
      <c r="C79">
        <v>256.04000000000002</v>
      </c>
      <c r="D79" s="271" t="s">
        <v>106</v>
      </c>
      <c r="E79">
        <v>20.100000000000001</v>
      </c>
      <c r="F79" t="s">
        <v>112</v>
      </c>
      <c r="G79">
        <v>104.67</v>
      </c>
      <c r="H79" t="s">
        <v>110</v>
      </c>
      <c r="I79">
        <v>42.333300000000001</v>
      </c>
      <c r="J79" t="s">
        <v>105</v>
      </c>
      <c r="K79">
        <v>0.41152263369999997</v>
      </c>
      <c r="T79" t="s">
        <v>186</v>
      </c>
    </row>
    <row r="80" spans="1:20" x14ac:dyDescent="0.3">
      <c r="A80" t="s">
        <v>100</v>
      </c>
      <c r="B80" t="s">
        <v>187</v>
      </c>
      <c r="C80">
        <v>285.58</v>
      </c>
      <c r="D80" s="271" t="s">
        <v>106</v>
      </c>
      <c r="E80">
        <v>22.7333</v>
      </c>
      <c r="F80" t="s">
        <v>106</v>
      </c>
      <c r="G80">
        <v>111</v>
      </c>
      <c r="H80" t="s">
        <v>111</v>
      </c>
      <c r="I80">
        <v>49</v>
      </c>
      <c r="J80" t="s">
        <v>106</v>
      </c>
      <c r="K80">
        <v>0</v>
      </c>
      <c r="T80" t="s">
        <v>186</v>
      </c>
    </row>
    <row r="81" spans="1:20" x14ac:dyDescent="0.3">
      <c r="A81" t="s">
        <v>100</v>
      </c>
      <c r="B81" t="s">
        <v>188</v>
      </c>
      <c r="C81">
        <v>231.22</v>
      </c>
      <c r="D81" s="271" t="s">
        <v>106</v>
      </c>
      <c r="E81">
        <v>20.033300000000001</v>
      </c>
      <c r="F81" t="s">
        <v>112</v>
      </c>
      <c r="G81">
        <v>105.33</v>
      </c>
      <c r="H81" t="s">
        <v>105</v>
      </c>
      <c r="I81">
        <v>40.666699999999999</v>
      </c>
      <c r="J81" t="s">
        <v>110</v>
      </c>
      <c r="K81">
        <v>0</v>
      </c>
      <c r="T81" t="s">
        <v>186</v>
      </c>
    </row>
    <row r="82" spans="1:20" x14ac:dyDescent="0.3">
      <c r="A82" t="s">
        <v>100</v>
      </c>
      <c r="B82" t="s">
        <v>189</v>
      </c>
      <c r="C82">
        <v>270</v>
      </c>
      <c r="D82" s="271" t="s">
        <v>106</v>
      </c>
      <c r="E82">
        <v>17.633299999999998</v>
      </c>
      <c r="F82" t="s">
        <v>147</v>
      </c>
      <c r="G82">
        <v>113.67</v>
      </c>
      <c r="H82" t="s">
        <v>106</v>
      </c>
      <c r="I82">
        <v>44.666699999999999</v>
      </c>
      <c r="J82" t="s">
        <v>111</v>
      </c>
      <c r="K82">
        <v>1.4730639730999999</v>
      </c>
      <c r="T82" t="s">
        <v>186</v>
      </c>
    </row>
    <row r="83" spans="1:20" x14ac:dyDescent="0.3">
      <c r="A83" t="s">
        <v>100</v>
      </c>
      <c r="B83" t="s">
        <v>190</v>
      </c>
      <c r="C83">
        <v>251.24</v>
      </c>
      <c r="D83" s="271" t="s">
        <v>106</v>
      </c>
      <c r="E83">
        <v>18.666699999999999</v>
      </c>
      <c r="F83" t="s">
        <v>146</v>
      </c>
      <c r="G83">
        <v>106</v>
      </c>
      <c r="H83" t="s">
        <v>105</v>
      </c>
      <c r="I83">
        <v>41.333300000000001</v>
      </c>
      <c r="J83" t="s">
        <v>110</v>
      </c>
      <c r="K83">
        <v>0</v>
      </c>
      <c r="T83" t="s">
        <v>186</v>
      </c>
    </row>
    <row r="84" spans="1:20" x14ac:dyDescent="0.3">
      <c r="A84" t="s">
        <v>100</v>
      </c>
      <c r="B84" t="s">
        <v>282</v>
      </c>
      <c r="C84">
        <v>246.19</v>
      </c>
      <c r="D84" s="271" t="s">
        <v>106</v>
      </c>
      <c r="E84">
        <v>21.366700000000002</v>
      </c>
      <c r="F84" t="s">
        <v>108</v>
      </c>
      <c r="G84">
        <v>100.67</v>
      </c>
      <c r="H84" t="s">
        <v>107</v>
      </c>
      <c r="I84">
        <v>41.333300000000001</v>
      </c>
      <c r="J84" t="s">
        <v>110</v>
      </c>
      <c r="K84">
        <v>0.35087719299999998</v>
      </c>
      <c r="T84" t="s">
        <v>186</v>
      </c>
    </row>
    <row r="85" spans="1:20" x14ac:dyDescent="0.3">
      <c r="A85" t="s">
        <v>100</v>
      </c>
      <c r="B85" t="s">
        <v>283</v>
      </c>
      <c r="C85">
        <v>239.63</v>
      </c>
      <c r="D85" s="271" t="s">
        <v>106</v>
      </c>
      <c r="E85">
        <v>18.333300000000001</v>
      </c>
      <c r="F85" t="s">
        <v>145</v>
      </c>
      <c r="G85">
        <v>104.67</v>
      </c>
      <c r="H85" t="s">
        <v>110</v>
      </c>
      <c r="I85">
        <v>41</v>
      </c>
      <c r="J85" t="s">
        <v>110</v>
      </c>
      <c r="K85">
        <v>1.835408347</v>
      </c>
      <c r="T85" t="s">
        <v>186</v>
      </c>
    </row>
    <row r="86" spans="1:20" x14ac:dyDescent="0.3">
      <c r="A86" t="s">
        <v>100</v>
      </c>
      <c r="B86" t="s">
        <v>284</v>
      </c>
      <c r="C86">
        <v>246.9</v>
      </c>
      <c r="D86" s="271" t="s">
        <v>106</v>
      </c>
      <c r="E86">
        <v>17.466699999999999</v>
      </c>
      <c r="F86" t="s">
        <v>147</v>
      </c>
      <c r="G86">
        <v>100</v>
      </c>
      <c r="H86" t="s">
        <v>107</v>
      </c>
      <c r="I86">
        <v>40.333300000000001</v>
      </c>
      <c r="J86" t="s">
        <v>110</v>
      </c>
      <c r="K86">
        <v>0</v>
      </c>
      <c r="T86" t="s">
        <v>186</v>
      </c>
    </row>
    <row r="87" spans="1:20" x14ac:dyDescent="0.3">
      <c r="A87" t="s">
        <v>100</v>
      </c>
      <c r="B87" t="s">
        <v>285</v>
      </c>
      <c r="C87">
        <v>256.93</v>
      </c>
      <c r="D87" s="271" t="s">
        <v>106</v>
      </c>
      <c r="E87">
        <v>18.899999999999999</v>
      </c>
      <c r="F87" t="s">
        <v>140</v>
      </c>
      <c r="G87">
        <v>98</v>
      </c>
      <c r="H87" t="s">
        <v>113</v>
      </c>
      <c r="I87">
        <v>37.666699999999999</v>
      </c>
      <c r="J87" t="s">
        <v>113</v>
      </c>
      <c r="K87">
        <v>0</v>
      </c>
      <c r="T87" t="s">
        <v>186</v>
      </c>
    </row>
    <row r="88" spans="1:20" x14ac:dyDescent="0.3">
      <c r="A88" t="s">
        <v>100</v>
      </c>
      <c r="B88" t="s">
        <v>286</v>
      </c>
      <c r="C88">
        <v>227.78</v>
      </c>
      <c r="D88" s="271" t="s">
        <v>106</v>
      </c>
      <c r="E88">
        <v>18.100000000000001</v>
      </c>
      <c r="F88" t="s">
        <v>145</v>
      </c>
      <c r="G88">
        <v>101.33</v>
      </c>
      <c r="H88" t="s">
        <v>107</v>
      </c>
      <c r="I88">
        <v>41.666699999999999</v>
      </c>
      <c r="J88" t="s">
        <v>110</v>
      </c>
      <c r="K88">
        <v>0.77519379840000002</v>
      </c>
      <c r="T88" t="s">
        <v>186</v>
      </c>
    </row>
    <row r="89" spans="1:20" x14ac:dyDescent="0.3">
      <c r="A89" t="s">
        <v>100</v>
      </c>
      <c r="B89" t="s">
        <v>287</v>
      </c>
      <c r="C89">
        <v>262.87</v>
      </c>
      <c r="D89" s="271" t="s">
        <v>106</v>
      </c>
      <c r="E89">
        <v>19.7333</v>
      </c>
      <c r="F89" t="s">
        <v>107</v>
      </c>
      <c r="G89">
        <v>105.33</v>
      </c>
      <c r="H89" t="s">
        <v>105</v>
      </c>
      <c r="I89">
        <v>39.666699999999999</v>
      </c>
      <c r="J89" t="s">
        <v>107</v>
      </c>
      <c r="K89">
        <v>4.0303030302999998</v>
      </c>
      <c r="T89" t="s">
        <v>186</v>
      </c>
    </row>
    <row r="90" spans="1:20" x14ac:dyDescent="0.3">
      <c r="A90" t="s">
        <v>196</v>
      </c>
      <c r="B90" t="s">
        <v>132</v>
      </c>
      <c r="C90">
        <v>221.27</v>
      </c>
      <c r="D90" s="271" t="s">
        <v>106</v>
      </c>
      <c r="E90">
        <v>16.033300000000001</v>
      </c>
      <c r="F90" t="s">
        <v>111</v>
      </c>
      <c r="G90">
        <v>86</v>
      </c>
      <c r="H90" s="271" t="s">
        <v>106</v>
      </c>
      <c r="I90">
        <v>41</v>
      </c>
      <c r="J90" s="271" t="s">
        <v>106</v>
      </c>
      <c r="K90">
        <v>0</v>
      </c>
      <c r="L90">
        <v>56.6</v>
      </c>
      <c r="M90" t="s">
        <v>114</v>
      </c>
      <c r="T90" t="s">
        <v>186</v>
      </c>
    </row>
    <row r="91" spans="1:20" x14ac:dyDescent="0.3">
      <c r="A91" t="s">
        <v>196</v>
      </c>
      <c r="B91" t="s">
        <v>187</v>
      </c>
      <c r="C91">
        <v>215.4</v>
      </c>
      <c r="D91" s="271" t="s">
        <v>106</v>
      </c>
      <c r="E91">
        <v>16.2333</v>
      </c>
      <c r="F91" t="s">
        <v>111</v>
      </c>
      <c r="G91">
        <v>92.333299999999994</v>
      </c>
      <c r="H91" s="271" t="s">
        <v>106</v>
      </c>
      <c r="I91">
        <v>47</v>
      </c>
      <c r="J91" s="271" t="s">
        <v>106</v>
      </c>
      <c r="K91">
        <v>0</v>
      </c>
      <c r="L91">
        <v>57.033299999999997</v>
      </c>
      <c r="M91" t="s">
        <v>140</v>
      </c>
      <c r="T91" t="s">
        <v>186</v>
      </c>
    </row>
    <row r="92" spans="1:20" x14ac:dyDescent="0.3">
      <c r="A92" t="s">
        <v>196</v>
      </c>
      <c r="B92" t="s">
        <v>188</v>
      </c>
      <c r="C92">
        <v>247.34</v>
      </c>
      <c r="D92" s="271" t="s">
        <v>106</v>
      </c>
      <c r="E92">
        <v>16.566700000000001</v>
      </c>
      <c r="F92" t="s">
        <v>106</v>
      </c>
      <c r="G92">
        <v>99</v>
      </c>
      <c r="H92" s="271" t="s">
        <v>106</v>
      </c>
      <c r="I92">
        <v>42.666699999999999</v>
      </c>
      <c r="J92" s="271" t="s">
        <v>106</v>
      </c>
      <c r="K92">
        <v>0</v>
      </c>
      <c r="L92">
        <v>58.366700000000002</v>
      </c>
      <c r="M92" t="s">
        <v>111</v>
      </c>
      <c r="T92" t="s">
        <v>186</v>
      </c>
    </row>
    <row r="93" spans="1:20" x14ac:dyDescent="0.3">
      <c r="A93" t="s">
        <v>196</v>
      </c>
      <c r="B93" t="s">
        <v>189</v>
      </c>
      <c r="C93">
        <v>227.05</v>
      </c>
      <c r="D93" s="271" t="s">
        <v>106</v>
      </c>
      <c r="E93">
        <v>14.966699999999999</v>
      </c>
      <c r="F93" t="s">
        <v>105</v>
      </c>
      <c r="G93">
        <v>83.666700000000006</v>
      </c>
      <c r="H93" s="271" t="s">
        <v>106</v>
      </c>
      <c r="I93">
        <v>37.333300000000001</v>
      </c>
      <c r="J93" s="271" t="s">
        <v>106</v>
      </c>
      <c r="K93">
        <v>0</v>
      </c>
      <c r="L93">
        <v>57.533299999999997</v>
      </c>
      <c r="M93" t="s">
        <v>142</v>
      </c>
      <c r="T93" t="s">
        <v>186</v>
      </c>
    </row>
    <row r="94" spans="1:20" x14ac:dyDescent="0.3">
      <c r="A94" t="s">
        <v>196</v>
      </c>
      <c r="B94" t="s">
        <v>190</v>
      </c>
      <c r="C94">
        <v>255.26</v>
      </c>
      <c r="D94" s="271" t="s">
        <v>106</v>
      </c>
      <c r="E94">
        <v>14.533300000000001</v>
      </c>
      <c r="F94" t="s">
        <v>112</v>
      </c>
      <c r="G94">
        <v>87.333299999999994</v>
      </c>
      <c r="H94" s="271" t="s">
        <v>106</v>
      </c>
      <c r="I94">
        <v>37.666699999999999</v>
      </c>
      <c r="J94" s="271" t="s">
        <v>106</v>
      </c>
      <c r="K94">
        <v>0</v>
      </c>
      <c r="L94">
        <v>57.8</v>
      </c>
      <c r="M94" t="s">
        <v>115</v>
      </c>
      <c r="T94" t="s">
        <v>186</v>
      </c>
    </row>
    <row r="95" spans="1:20" x14ac:dyDescent="0.3">
      <c r="A95" t="s">
        <v>196</v>
      </c>
      <c r="B95" t="s">
        <v>282</v>
      </c>
      <c r="C95">
        <v>224.27</v>
      </c>
      <c r="D95" s="271" t="s">
        <v>106</v>
      </c>
      <c r="E95">
        <v>15.4</v>
      </c>
      <c r="F95" t="s">
        <v>115</v>
      </c>
      <c r="G95">
        <v>83</v>
      </c>
      <c r="H95" s="271" t="s">
        <v>106</v>
      </c>
      <c r="I95">
        <v>36.333300000000001</v>
      </c>
      <c r="J95" s="271" t="s">
        <v>106</v>
      </c>
      <c r="K95">
        <v>0</v>
      </c>
      <c r="L95">
        <v>57.833300000000001</v>
      </c>
      <c r="M95" t="s">
        <v>115</v>
      </c>
      <c r="T95" t="s">
        <v>186</v>
      </c>
    </row>
    <row r="96" spans="1:20" x14ac:dyDescent="0.3">
      <c r="A96" t="s">
        <v>196</v>
      </c>
      <c r="B96" t="s">
        <v>283</v>
      </c>
      <c r="C96">
        <v>215.47</v>
      </c>
      <c r="D96" s="271" t="s">
        <v>106</v>
      </c>
      <c r="E96">
        <v>14.5</v>
      </c>
      <c r="F96" t="s">
        <v>112</v>
      </c>
      <c r="G96">
        <v>85.333299999999994</v>
      </c>
      <c r="H96" s="271" t="s">
        <v>106</v>
      </c>
      <c r="I96">
        <v>35.333300000000001</v>
      </c>
      <c r="J96" s="271" t="s">
        <v>106</v>
      </c>
      <c r="K96">
        <v>0</v>
      </c>
      <c r="L96">
        <v>57.1</v>
      </c>
      <c r="M96" t="s">
        <v>140</v>
      </c>
      <c r="T96" t="s">
        <v>186</v>
      </c>
    </row>
    <row r="97" spans="1:20" x14ac:dyDescent="0.3">
      <c r="A97" t="s">
        <v>196</v>
      </c>
      <c r="B97" t="s">
        <v>284</v>
      </c>
      <c r="C97">
        <v>206.83</v>
      </c>
      <c r="D97" s="271" t="s">
        <v>106</v>
      </c>
      <c r="E97">
        <v>14.6</v>
      </c>
      <c r="F97" t="s">
        <v>112</v>
      </c>
      <c r="G97">
        <v>79.666700000000006</v>
      </c>
      <c r="H97" s="271" t="s">
        <v>106</v>
      </c>
      <c r="I97">
        <v>36.333300000000001</v>
      </c>
      <c r="J97" s="271" t="s">
        <v>106</v>
      </c>
      <c r="K97">
        <v>0</v>
      </c>
      <c r="L97">
        <v>57.2333</v>
      </c>
      <c r="M97" t="s">
        <v>110</v>
      </c>
      <c r="T97" t="s">
        <v>186</v>
      </c>
    </row>
    <row r="98" spans="1:20" x14ac:dyDescent="0.3">
      <c r="A98" t="s">
        <v>196</v>
      </c>
      <c r="B98" t="s">
        <v>285</v>
      </c>
      <c r="C98">
        <v>218.39</v>
      </c>
      <c r="D98" s="271" t="s">
        <v>106</v>
      </c>
      <c r="E98">
        <v>14.3</v>
      </c>
      <c r="F98" t="s">
        <v>112</v>
      </c>
      <c r="G98">
        <v>81.666700000000006</v>
      </c>
      <c r="H98" s="271" t="s">
        <v>106</v>
      </c>
      <c r="I98">
        <v>34.333300000000001</v>
      </c>
      <c r="J98" s="271" t="s">
        <v>106</v>
      </c>
      <c r="K98">
        <v>0</v>
      </c>
      <c r="L98">
        <v>56.066699999999997</v>
      </c>
      <c r="M98" t="s">
        <v>109</v>
      </c>
      <c r="T98" t="s">
        <v>186</v>
      </c>
    </row>
    <row r="99" spans="1:20" x14ac:dyDescent="0.3">
      <c r="A99" t="s">
        <v>196</v>
      </c>
      <c r="B99" t="s">
        <v>286</v>
      </c>
      <c r="C99">
        <v>208.3</v>
      </c>
      <c r="D99" s="271" t="s">
        <v>106</v>
      </c>
      <c r="E99">
        <v>15.2669</v>
      </c>
      <c r="F99" t="s">
        <v>115</v>
      </c>
      <c r="G99">
        <v>83.223799999999997</v>
      </c>
      <c r="H99" s="271" t="s">
        <v>106</v>
      </c>
      <c r="I99">
        <v>37.880200000000002</v>
      </c>
      <c r="J99" s="271" t="s">
        <v>106</v>
      </c>
      <c r="K99">
        <v>0</v>
      </c>
      <c r="L99">
        <v>58.65</v>
      </c>
      <c r="M99" t="s">
        <v>106</v>
      </c>
      <c r="T99" t="s">
        <v>186</v>
      </c>
    </row>
    <row r="100" spans="1:20" x14ac:dyDescent="0.3">
      <c r="A100" t="s">
        <v>196</v>
      </c>
      <c r="B100" t="s">
        <v>287</v>
      </c>
      <c r="C100">
        <v>225.13</v>
      </c>
      <c r="D100" s="271" t="s">
        <v>106</v>
      </c>
      <c r="E100">
        <v>15.433299999999999</v>
      </c>
      <c r="F100" t="s">
        <v>115</v>
      </c>
      <c r="G100">
        <v>94.333299999999994</v>
      </c>
      <c r="H100" s="271" t="s">
        <v>106</v>
      </c>
      <c r="I100">
        <v>45.666699999999999</v>
      </c>
      <c r="J100" s="271" t="s">
        <v>106</v>
      </c>
      <c r="K100">
        <v>0</v>
      </c>
      <c r="L100">
        <v>57.633299999999998</v>
      </c>
      <c r="M100" t="s">
        <v>142</v>
      </c>
      <c r="T100" t="s">
        <v>186</v>
      </c>
    </row>
    <row r="101" spans="1:20" x14ac:dyDescent="0.3">
      <c r="A101" t="s">
        <v>106</v>
      </c>
      <c r="B101" t="s">
        <v>133</v>
      </c>
      <c r="C101">
        <v>231.4</v>
      </c>
      <c r="D101" t="s">
        <v>110</v>
      </c>
      <c r="E101">
        <v>15.782500000000001</v>
      </c>
      <c r="F101" t="s">
        <v>108</v>
      </c>
      <c r="G101">
        <v>101.93</v>
      </c>
      <c r="H101" t="s">
        <v>107</v>
      </c>
      <c r="I101">
        <v>45.536999999999999</v>
      </c>
      <c r="J101" t="s">
        <v>141</v>
      </c>
      <c r="K101">
        <v>0.29017923810000001</v>
      </c>
      <c r="L101">
        <v>61.066699999999997</v>
      </c>
      <c r="M101" t="s">
        <v>106</v>
      </c>
      <c r="N101">
        <v>11.3962</v>
      </c>
      <c r="O101" s="271" t="s">
        <v>106</v>
      </c>
      <c r="P101">
        <v>4.5308999999999999</v>
      </c>
      <c r="Q101" s="271" t="s">
        <v>106</v>
      </c>
      <c r="R101">
        <v>85.755700000000004</v>
      </c>
      <c r="S101" t="s">
        <v>105</v>
      </c>
      <c r="T101" t="s">
        <v>200</v>
      </c>
    </row>
    <row r="102" spans="1:20" x14ac:dyDescent="0.3">
      <c r="A102" t="s">
        <v>106</v>
      </c>
      <c r="B102" t="s">
        <v>134</v>
      </c>
      <c r="C102">
        <v>245.92</v>
      </c>
      <c r="D102" t="s">
        <v>111</v>
      </c>
      <c r="E102">
        <v>15.712899999999999</v>
      </c>
      <c r="F102" t="s">
        <v>108</v>
      </c>
      <c r="G102">
        <v>103.87</v>
      </c>
      <c r="H102" t="s">
        <v>115</v>
      </c>
      <c r="I102">
        <v>48.333300000000001</v>
      </c>
      <c r="J102" t="s">
        <v>115</v>
      </c>
      <c r="K102">
        <v>0</v>
      </c>
      <c r="L102">
        <v>58.377800000000001</v>
      </c>
      <c r="M102" t="s">
        <v>145</v>
      </c>
      <c r="N102">
        <v>10.5326</v>
      </c>
      <c r="O102" s="271" t="s">
        <v>106</v>
      </c>
      <c r="P102">
        <v>4.4678000000000004</v>
      </c>
      <c r="Q102" s="271" t="s">
        <v>106</v>
      </c>
      <c r="R102">
        <v>85.148399999999995</v>
      </c>
      <c r="S102" t="s">
        <v>110</v>
      </c>
      <c r="T102" t="s">
        <v>200</v>
      </c>
    </row>
    <row r="103" spans="1:20" x14ac:dyDescent="0.3">
      <c r="A103" t="s">
        <v>106</v>
      </c>
      <c r="B103" t="s">
        <v>201</v>
      </c>
      <c r="C103">
        <v>225.34</v>
      </c>
      <c r="D103" t="s">
        <v>113</v>
      </c>
      <c r="E103">
        <v>16.6221</v>
      </c>
      <c r="F103" t="s">
        <v>106</v>
      </c>
      <c r="G103">
        <v>99.5</v>
      </c>
      <c r="H103" t="s">
        <v>113</v>
      </c>
      <c r="I103">
        <v>42.1111</v>
      </c>
      <c r="J103" t="s">
        <v>145</v>
      </c>
      <c r="K103">
        <v>0.53209846969999997</v>
      </c>
      <c r="L103">
        <v>59.338900000000002</v>
      </c>
      <c r="M103" t="s">
        <v>107</v>
      </c>
      <c r="N103">
        <v>10.883599999999999</v>
      </c>
      <c r="O103" s="271" t="s">
        <v>106</v>
      </c>
      <c r="P103">
        <v>4.2587999999999999</v>
      </c>
      <c r="Q103" s="271" t="s">
        <v>106</v>
      </c>
      <c r="R103">
        <v>84.990700000000004</v>
      </c>
      <c r="S103" t="s">
        <v>107</v>
      </c>
      <c r="T103" t="s">
        <v>200</v>
      </c>
    </row>
    <row r="104" spans="1:20" x14ac:dyDescent="0.3">
      <c r="A104" t="s">
        <v>106</v>
      </c>
      <c r="B104" t="s">
        <v>202</v>
      </c>
      <c r="C104">
        <v>230.06</v>
      </c>
      <c r="D104" t="s">
        <v>107</v>
      </c>
      <c r="E104">
        <v>15.05</v>
      </c>
      <c r="F104" t="s">
        <v>105</v>
      </c>
      <c r="G104">
        <v>103.41</v>
      </c>
      <c r="H104" t="s">
        <v>105</v>
      </c>
      <c r="I104">
        <v>45.333300000000001</v>
      </c>
      <c r="J104" t="s">
        <v>140</v>
      </c>
      <c r="K104">
        <v>0.27289288880000001</v>
      </c>
      <c r="L104">
        <v>59.838900000000002</v>
      </c>
      <c r="M104" t="s">
        <v>105</v>
      </c>
      <c r="N104">
        <v>11.1517</v>
      </c>
      <c r="O104" s="271" t="s">
        <v>106</v>
      </c>
      <c r="P104">
        <v>4.1839000000000004</v>
      </c>
      <c r="Q104" s="271" t="s">
        <v>106</v>
      </c>
      <c r="R104">
        <v>86.635000000000005</v>
      </c>
      <c r="S104" t="s">
        <v>106</v>
      </c>
      <c r="T104" t="s">
        <v>200</v>
      </c>
    </row>
    <row r="105" spans="1:20" x14ac:dyDescent="0.3">
      <c r="A105" t="s">
        <v>106</v>
      </c>
      <c r="B105" t="s">
        <v>203</v>
      </c>
      <c r="C105">
        <v>245.33</v>
      </c>
      <c r="D105" t="s">
        <v>115</v>
      </c>
      <c r="E105">
        <v>15.8058</v>
      </c>
      <c r="F105" t="s">
        <v>108</v>
      </c>
      <c r="G105">
        <v>105.76</v>
      </c>
      <c r="H105" t="s">
        <v>111</v>
      </c>
      <c r="I105">
        <v>49.240699999999997</v>
      </c>
      <c r="J105" t="s">
        <v>106</v>
      </c>
      <c r="K105">
        <v>0</v>
      </c>
      <c r="L105">
        <v>58.538899999999998</v>
      </c>
      <c r="M105" t="s">
        <v>146</v>
      </c>
      <c r="N105">
        <v>10.840199999999999</v>
      </c>
      <c r="O105" s="271" t="s">
        <v>106</v>
      </c>
      <c r="P105">
        <v>4.4401999999999999</v>
      </c>
      <c r="Q105" s="271" t="s">
        <v>106</v>
      </c>
      <c r="R105">
        <v>85.412599999999998</v>
      </c>
      <c r="S105" t="s">
        <v>110</v>
      </c>
      <c r="T105" t="s">
        <v>200</v>
      </c>
    </row>
    <row r="106" spans="1:20" x14ac:dyDescent="0.3">
      <c r="A106" t="s">
        <v>106</v>
      </c>
      <c r="B106" t="s">
        <v>296</v>
      </c>
      <c r="C106">
        <v>242.8</v>
      </c>
      <c r="D106" t="s">
        <v>115</v>
      </c>
      <c r="E106">
        <v>15.569599999999999</v>
      </c>
      <c r="F106" t="s">
        <v>108</v>
      </c>
      <c r="G106">
        <v>101.91</v>
      </c>
      <c r="H106" t="s">
        <v>107</v>
      </c>
      <c r="I106">
        <v>43.629600000000003</v>
      </c>
      <c r="J106" t="s">
        <v>146</v>
      </c>
      <c r="K106">
        <v>0.47659640260000002</v>
      </c>
      <c r="L106">
        <v>60.455599999999997</v>
      </c>
      <c r="M106" t="s">
        <v>111</v>
      </c>
      <c r="N106">
        <v>10.682499999999999</v>
      </c>
      <c r="O106" s="271" t="s">
        <v>106</v>
      </c>
      <c r="P106">
        <v>4.2153999999999998</v>
      </c>
      <c r="Q106" s="271" t="s">
        <v>106</v>
      </c>
      <c r="R106">
        <v>85.944999999999993</v>
      </c>
      <c r="S106" t="s">
        <v>111</v>
      </c>
      <c r="T106" t="s">
        <v>200</v>
      </c>
    </row>
    <row r="107" spans="1:20" x14ac:dyDescent="0.3">
      <c r="A107" t="s">
        <v>106</v>
      </c>
      <c r="B107" t="s">
        <v>297</v>
      </c>
      <c r="C107">
        <v>246.64</v>
      </c>
      <c r="D107" t="s">
        <v>111</v>
      </c>
      <c r="E107">
        <v>15.5962</v>
      </c>
      <c r="F107" t="s">
        <v>108</v>
      </c>
      <c r="G107">
        <v>106.35</v>
      </c>
      <c r="H107" t="s">
        <v>111</v>
      </c>
      <c r="I107">
        <v>48.666699999999999</v>
      </c>
      <c r="J107" t="s">
        <v>115</v>
      </c>
      <c r="K107">
        <v>0.15614809669999999</v>
      </c>
      <c r="L107">
        <v>58.0944</v>
      </c>
      <c r="M107" t="s">
        <v>147</v>
      </c>
      <c r="N107">
        <v>10.7692</v>
      </c>
      <c r="O107" s="271" t="s">
        <v>106</v>
      </c>
      <c r="P107">
        <v>4.4401999999999999</v>
      </c>
      <c r="Q107" s="271" t="s">
        <v>106</v>
      </c>
      <c r="R107">
        <v>85.818799999999996</v>
      </c>
      <c r="S107" t="s">
        <v>115</v>
      </c>
      <c r="T107" t="s">
        <v>200</v>
      </c>
    </row>
    <row r="108" spans="1:20" x14ac:dyDescent="0.3">
      <c r="A108" t="s">
        <v>106</v>
      </c>
      <c r="B108" t="s">
        <v>298</v>
      </c>
      <c r="C108">
        <v>237.41</v>
      </c>
      <c r="D108" t="s">
        <v>142</v>
      </c>
      <c r="E108">
        <v>14.6767</v>
      </c>
      <c r="F108" t="s">
        <v>112</v>
      </c>
      <c r="G108">
        <v>101.31</v>
      </c>
      <c r="H108" t="s">
        <v>107</v>
      </c>
      <c r="I108">
        <v>40.963000000000001</v>
      </c>
      <c r="J108" t="s">
        <v>147</v>
      </c>
      <c r="K108">
        <v>0.13157012600000001</v>
      </c>
      <c r="L108">
        <v>59.188899999999997</v>
      </c>
      <c r="M108" t="s">
        <v>140</v>
      </c>
      <c r="N108">
        <v>10.8308</v>
      </c>
      <c r="O108" s="271" t="s">
        <v>106</v>
      </c>
      <c r="P108">
        <v>4.2736999999999998</v>
      </c>
      <c r="Q108" s="271" t="s">
        <v>106</v>
      </c>
      <c r="R108">
        <v>85.868099999999998</v>
      </c>
      <c r="S108" t="s">
        <v>115</v>
      </c>
      <c r="T108" t="s">
        <v>200</v>
      </c>
    </row>
    <row r="109" spans="1:20" x14ac:dyDescent="0.3">
      <c r="A109" t="s">
        <v>106</v>
      </c>
      <c r="B109" t="s">
        <v>299</v>
      </c>
      <c r="C109">
        <v>242.19</v>
      </c>
      <c r="D109" t="s">
        <v>115</v>
      </c>
      <c r="E109">
        <v>15.566000000000001</v>
      </c>
      <c r="F109" t="s">
        <v>108</v>
      </c>
      <c r="G109">
        <v>104.88</v>
      </c>
      <c r="H109" t="s">
        <v>115</v>
      </c>
      <c r="I109">
        <v>46.303800000000003</v>
      </c>
      <c r="J109" t="s">
        <v>142</v>
      </c>
      <c r="K109">
        <v>0.39229729050000001</v>
      </c>
      <c r="L109">
        <v>58.787300000000002</v>
      </c>
      <c r="M109" t="s">
        <v>146</v>
      </c>
      <c r="N109">
        <v>10.3315</v>
      </c>
      <c r="O109" s="271" t="s">
        <v>106</v>
      </c>
      <c r="P109">
        <v>4.1365999999999996</v>
      </c>
      <c r="Q109" s="271" t="s">
        <v>106</v>
      </c>
      <c r="R109">
        <v>85.187799999999996</v>
      </c>
      <c r="S109" t="s">
        <v>110</v>
      </c>
      <c r="T109" t="s">
        <v>200</v>
      </c>
    </row>
    <row r="110" spans="1:20" x14ac:dyDescent="0.3">
      <c r="A110" t="s">
        <v>106</v>
      </c>
      <c r="B110" t="s">
        <v>300</v>
      </c>
      <c r="C110">
        <v>242.67</v>
      </c>
      <c r="D110" t="s">
        <v>115</v>
      </c>
      <c r="E110">
        <v>15.6942</v>
      </c>
      <c r="F110" t="s">
        <v>108</v>
      </c>
      <c r="G110">
        <v>107.06</v>
      </c>
      <c r="H110" t="s">
        <v>106</v>
      </c>
      <c r="I110">
        <v>48.963000000000001</v>
      </c>
      <c r="J110" t="s">
        <v>115</v>
      </c>
      <c r="K110">
        <v>0.66161762000000002</v>
      </c>
      <c r="L110">
        <v>58.122199999999999</v>
      </c>
      <c r="M110" t="s">
        <v>147</v>
      </c>
      <c r="N110">
        <v>11.5406</v>
      </c>
      <c r="O110" s="271" t="s">
        <v>106</v>
      </c>
      <c r="P110">
        <v>4.3802000000000003</v>
      </c>
      <c r="Q110" s="271" t="s">
        <v>106</v>
      </c>
      <c r="R110">
        <v>84.472099999999998</v>
      </c>
      <c r="S110" t="s">
        <v>113</v>
      </c>
      <c r="T110" t="s">
        <v>200</v>
      </c>
    </row>
    <row r="111" spans="1:20" x14ac:dyDescent="0.3">
      <c r="A111" t="s">
        <v>106</v>
      </c>
      <c r="B111" t="s">
        <v>301</v>
      </c>
      <c r="C111">
        <v>251.36</v>
      </c>
      <c r="D111" t="s">
        <v>106</v>
      </c>
      <c r="E111">
        <v>15.8604</v>
      </c>
      <c r="F111" t="s">
        <v>111</v>
      </c>
      <c r="G111">
        <v>105.65</v>
      </c>
      <c r="H111" t="s">
        <v>111</v>
      </c>
      <c r="I111">
        <v>49.222200000000001</v>
      </c>
      <c r="J111" t="s">
        <v>111</v>
      </c>
      <c r="K111">
        <v>8.5910652899999995E-2</v>
      </c>
      <c r="L111">
        <v>58.205599999999997</v>
      </c>
      <c r="M111" t="s">
        <v>147</v>
      </c>
      <c r="N111">
        <v>10.406499999999999</v>
      </c>
      <c r="O111" s="271" t="s">
        <v>106</v>
      </c>
      <c r="P111">
        <v>4.5427</v>
      </c>
      <c r="Q111" s="271" t="s">
        <v>106</v>
      </c>
      <c r="R111">
        <v>85.601900000000001</v>
      </c>
      <c r="S111" t="s">
        <v>105</v>
      </c>
      <c r="T111" t="s">
        <v>200</v>
      </c>
    </row>
    <row r="112" spans="1:20" x14ac:dyDescent="0.3">
      <c r="A112" t="s">
        <v>191</v>
      </c>
      <c r="B112" t="s">
        <v>133</v>
      </c>
      <c r="C112">
        <v>259.51</v>
      </c>
      <c r="D112" s="271" t="s">
        <v>106</v>
      </c>
      <c r="E112">
        <v>16.133299999999998</v>
      </c>
      <c r="F112" t="s">
        <v>111</v>
      </c>
      <c r="G112">
        <v>108</v>
      </c>
      <c r="H112" s="271" t="s">
        <v>106</v>
      </c>
      <c r="I112">
        <v>48.333300000000001</v>
      </c>
      <c r="J112" s="271" t="s">
        <v>106</v>
      </c>
      <c r="K112">
        <v>0.29239766080000001</v>
      </c>
      <c r="L112">
        <v>61.4</v>
      </c>
      <c r="M112" t="s">
        <v>106</v>
      </c>
      <c r="N112">
        <v>11.3962</v>
      </c>
      <c r="O112" s="271" t="s">
        <v>106</v>
      </c>
      <c r="P112">
        <v>4.5308999999999999</v>
      </c>
      <c r="Q112" s="271" t="s">
        <v>106</v>
      </c>
      <c r="R112">
        <v>85.755700000000004</v>
      </c>
      <c r="S112" t="s">
        <v>105</v>
      </c>
      <c r="T112" t="s">
        <v>200</v>
      </c>
    </row>
    <row r="113" spans="1:20" x14ac:dyDescent="0.3">
      <c r="A113" t="s">
        <v>191</v>
      </c>
      <c r="B113" t="s">
        <v>134</v>
      </c>
      <c r="C113">
        <v>273.69</v>
      </c>
      <c r="D113" s="271" t="s">
        <v>106</v>
      </c>
      <c r="E113">
        <v>15.7333</v>
      </c>
      <c r="F113" t="s">
        <v>105</v>
      </c>
      <c r="G113">
        <v>111.67</v>
      </c>
      <c r="H113" s="271" t="s">
        <v>106</v>
      </c>
      <c r="I113">
        <v>46.666699999999999</v>
      </c>
      <c r="J113" s="271" t="s">
        <v>106</v>
      </c>
      <c r="K113">
        <v>0</v>
      </c>
      <c r="L113">
        <v>58.866700000000002</v>
      </c>
      <c r="M113" t="s">
        <v>140</v>
      </c>
      <c r="N113">
        <v>10.5326</v>
      </c>
      <c r="O113" s="271" t="s">
        <v>106</v>
      </c>
      <c r="P113">
        <v>4.4678000000000004</v>
      </c>
      <c r="Q113" s="271" t="s">
        <v>106</v>
      </c>
      <c r="R113">
        <v>85.148399999999995</v>
      </c>
      <c r="S113" t="s">
        <v>110</v>
      </c>
      <c r="T113" t="s">
        <v>200</v>
      </c>
    </row>
    <row r="114" spans="1:20" x14ac:dyDescent="0.3">
      <c r="A114" t="s">
        <v>191</v>
      </c>
      <c r="B114" t="s">
        <v>201</v>
      </c>
      <c r="C114">
        <v>257.95999999999998</v>
      </c>
      <c r="D114" s="271" t="s">
        <v>106</v>
      </c>
      <c r="E114">
        <v>16.966699999999999</v>
      </c>
      <c r="F114" t="s">
        <v>106</v>
      </c>
      <c r="G114">
        <v>111.33</v>
      </c>
      <c r="H114" s="271" t="s">
        <v>106</v>
      </c>
      <c r="I114">
        <v>47.666699999999999</v>
      </c>
      <c r="J114" s="271" t="s">
        <v>106</v>
      </c>
      <c r="K114">
        <v>0.56022408960000003</v>
      </c>
      <c r="L114">
        <v>59.6</v>
      </c>
      <c r="M114" t="s">
        <v>110</v>
      </c>
      <c r="N114">
        <v>10.883599999999999</v>
      </c>
      <c r="O114" s="271" t="s">
        <v>106</v>
      </c>
      <c r="P114">
        <v>4.2587999999999999</v>
      </c>
      <c r="Q114" s="271" t="s">
        <v>106</v>
      </c>
      <c r="R114">
        <v>84.990700000000004</v>
      </c>
      <c r="S114" t="s">
        <v>107</v>
      </c>
      <c r="T114" t="s">
        <v>200</v>
      </c>
    </row>
    <row r="115" spans="1:20" x14ac:dyDescent="0.3">
      <c r="A115" t="s">
        <v>191</v>
      </c>
      <c r="B115" t="s">
        <v>202</v>
      </c>
      <c r="C115">
        <v>251.09</v>
      </c>
      <c r="D115" s="271" t="s">
        <v>106</v>
      </c>
      <c r="E115">
        <v>14.7</v>
      </c>
      <c r="F115" t="s">
        <v>140</v>
      </c>
      <c r="G115">
        <v>116</v>
      </c>
      <c r="H115" s="271" t="s">
        <v>106</v>
      </c>
      <c r="I115">
        <v>52.666699999999999</v>
      </c>
      <c r="J115" s="271" t="s">
        <v>106</v>
      </c>
      <c r="K115">
        <v>0.27777777780000001</v>
      </c>
      <c r="L115">
        <v>60.433300000000003</v>
      </c>
      <c r="M115" t="s">
        <v>111</v>
      </c>
      <c r="N115">
        <v>11.1517</v>
      </c>
      <c r="O115" s="271" t="s">
        <v>106</v>
      </c>
      <c r="P115">
        <v>4.1839000000000004</v>
      </c>
      <c r="Q115" s="271" t="s">
        <v>106</v>
      </c>
      <c r="R115">
        <v>86.635000000000005</v>
      </c>
      <c r="S115" t="s">
        <v>106</v>
      </c>
      <c r="T115" t="s">
        <v>200</v>
      </c>
    </row>
    <row r="116" spans="1:20" x14ac:dyDescent="0.3">
      <c r="A116" t="s">
        <v>191</v>
      </c>
      <c r="B116" t="s">
        <v>203</v>
      </c>
      <c r="C116">
        <v>249.23</v>
      </c>
      <c r="D116" s="271" t="s">
        <v>106</v>
      </c>
      <c r="E116">
        <v>15.7667</v>
      </c>
      <c r="F116" t="s">
        <v>105</v>
      </c>
      <c r="G116">
        <v>113</v>
      </c>
      <c r="H116" s="271" t="s">
        <v>106</v>
      </c>
      <c r="I116">
        <v>50.333300000000001</v>
      </c>
      <c r="J116" s="271" t="s">
        <v>106</v>
      </c>
      <c r="K116">
        <v>0</v>
      </c>
      <c r="L116">
        <v>58.8</v>
      </c>
      <c r="M116" t="s">
        <v>140</v>
      </c>
      <c r="N116">
        <v>10.840199999999999</v>
      </c>
      <c r="O116" s="271" t="s">
        <v>106</v>
      </c>
      <c r="P116">
        <v>4.4401999999999999</v>
      </c>
      <c r="Q116" s="271" t="s">
        <v>106</v>
      </c>
      <c r="R116">
        <v>85.412599999999998</v>
      </c>
      <c r="S116" t="s">
        <v>110</v>
      </c>
      <c r="T116" t="s">
        <v>200</v>
      </c>
    </row>
    <row r="117" spans="1:20" x14ac:dyDescent="0.3">
      <c r="A117" t="s">
        <v>191</v>
      </c>
      <c r="B117" t="s">
        <v>296</v>
      </c>
      <c r="C117">
        <v>268.23</v>
      </c>
      <c r="D117" s="271" t="s">
        <v>106</v>
      </c>
      <c r="E117">
        <v>15.666700000000001</v>
      </c>
      <c r="F117" t="s">
        <v>105</v>
      </c>
      <c r="G117">
        <v>105</v>
      </c>
      <c r="H117" s="271" t="s">
        <v>106</v>
      </c>
      <c r="I117">
        <v>44</v>
      </c>
      <c r="J117" s="271" t="s">
        <v>106</v>
      </c>
      <c r="K117">
        <v>0</v>
      </c>
      <c r="L117">
        <v>60.566699999999997</v>
      </c>
      <c r="M117" t="s">
        <v>111</v>
      </c>
      <c r="N117">
        <v>10.682499999999999</v>
      </c>
      <c r="O117" s="271" t="s">
        <v>106</v>
      </c>
      <c r="P117">
        <v>4.2153999999999998</v>
      </c>
      <c r="Q117" s="271" t="s">
        <v>106</v>
      </c>
      <c r="R117">
        <v>85.944999999999993</v>
      </c>
      <c r="S117" t="s">
        <v>111</v>
      </c>
      <c r="T117" t="s">
        <v>200</v>
      </c>
    </row>
    <row r="118" spans="1:20" x14ac:dyDescent="0.3">
      <c r="A118" t="s">
        <v>191</v>
      </c>
      <c r="B118" t="s">
        <v>297</v>
      </c>
      <c r="C118">
        <v>266.87</v>
      </c>
      <c r="D118" s="271" t="s">
        <v>106</v>
      </c>
      <c r="E118">
        <v>16.066700000000001</v>
      </c>
      <c r="F118" t="s">
        <v>111</v>
      </c>
      <c r="G118">
        <v>114</v>
      </c>
      <c r="H118" s="271" t="s">
        <v>106</v>
      </c>
      <c r="I118">
        <v>44.666699999999999</v>
      </c>
      <c r="J118" s="271" t="s">
        <v>106</v>
      </c>
      <c r="K118">
        <v>0.56980056980000005</v>
      </c>
      <c r="L118">
        <v>58.3</v>
      </c>
      <c r="M118" t="s">
        <v>114</v>
      </c>
      <c r="N118">
        <v>10.7692</v>
      </c>
      <c r="O118" s="271" t="s">
        <v>106</v>
      </c>
      <c r="P118">
        <v>4.4401999999999999</v>
      </c>
      <c r="Q118" s="271" t="s">
        <v>106</v>
      </c>
      <c r="R118">
        <v>85.818799999999996</v>
      </c>
      <c r="S118" t="s">
        <v>115</v>
      </c>
      <c r="T118" t="s">
        <v>200</v>
      </c>
    </row>
    <row r="119" spans="1:20" x14ac:dyDescent="0.3">
      <c r="A119" t="s">
        <v>191</v>
      </c>
      <c r="B119" t="s">
        <v>298</v>
      </c>
      <c r="C119">
        <v>274.01</v>
      </c>
      <c r="D119" s="271" t="s">
        <v>106</v>
      </c>
      <c r="E119">
        <v>13.9</v>
      </c>
      <c r="F119" t="s">
        <v>109</v>
      </c>
      <c r="G119">
        <v>105.67</v>
      </c>
      <c r="H119" s="271" t="s">
        <v>106</v>
      </c>
      <c r="I119">
        <v>47.333300000000001</v>
      </c>
      <c r="J119" s="271" t="s">
        <v>106</v>
      </c>
      <c r="K119">
        <v>0.29498525069999998</v>
      </c>
      <c r="L119">
        <v>59.866700000000002</v>
      </c>
      <c r="M119" t="s">
        <v>105</v>
      </c>
      <c r="N119">
        <v>10.8308</v>
      </c>
      <c r="O119" s="271" t="s">
        <v>106</v>
      </c>
      <c r="P119">
        <v>4.2736999999999998</v>
      </c>
      <c r="Q119" s="271" t="s">
        <v>106</v>
      </c>
      <c r="R119">
        <v>85.868099999999998</v>
      </c>
      <c r="S119" t="s">
        <v>115</v>
      </c>
      <c r="T119" t="s">
        <v>200</v>
      </c>
    </row>
    <row r="120" spans="1:20" x14ac:dyDescent="0.3">
      <c r="A120" t="s">
        <v>191</v>
      </c>
      <c r="B120" t="s">
        <v>299</v>
      </c>
      <c r="C120">
        <v>276.12</v>
      </c>
      <c r="D120" s="271" t="s">
        <v>106</v>
      </c>
      <c r="E120">
        <v>14.2667</v>
      </c>
      <c r="F120" t="s">
        <v>114</v>
      </c>
      <c r="G120">
        <v>114.33</v>
      </c>
      <c r="H120" s="271" t="s">
        <v>106</v>
      </c>
      <c r="I120">
        <v>50.666699999999999</v>
      </c>
      <c r="J120" s="271" t="s">
        <v>106</v>
      </c>
      <c r="K120">
        <v>0.80271216099999998</v>
      </c>
      <c r="L120">
        <v>59.533299999999997</v>
      </c>
      <c r="M120" t="s">
        <v>141</v>
      </c>
      <c r="N120">
        <v>10.3315</v>
      </c>
      <c r="O120" s="271" t="s">
        <v>106</v>
      </c>
      <c r="P120">
        <v>4.1365999999999996</v>
      </c>
      <c r="Q120" s="271" t="s">
        <v>106</v>
      </c>
      <c r="R120">
        <v>85.187799999999996</v>
      </c>
      <c r="S120" t="s">
        <v>110</v>
      </c>
      <c r="T120" t="s">
        <v>200</v>
      </c>
    </row>
    <row r="121" spans="1:20" x14ac:dyDescent="0.3">
      <c r="A121" t="s">
        <v>191</v>
      </c>
      <c r="B121" t="s">
        <v>300</v>
      </c>
      <c r="C121">
        <v>253.43</v>
      </c>
      <c r="D121" s="271" t="s">
        <v>106</v>
      </c>
      <c r="E121">
        <v>15.966699999999999</v>
      </c>
      <c r="F121" t="s">
        <v>111</v>
      </c>
      <c r="G121">
        <v>114</v>
      </c>
      <c r="H121" s="271" t="s">
        <v>106</v>
      </c>
      <c r="I121">
        <v>45.666699999999999</v>
      </c>
      <c r="J121" s="271" t="s">
        <v>106</v>
      </c>
      <c r="K121">
        <v>2.5887056471999998</v>
      </c>
      <c r="L121">
        <v>58.166699999999999</v>
      </c>
      <c r="M121" t="s">
        <v>109</v>
      </c>
      <c r="N121">
        <v>11.5406</v>
      </c>
      <c r="O121" s="271" t="s">
        <v>106</v>
      </c>
      <c r="P121">
        <v>4.3802000000000003</v>
      </c>
      <c r="Q121" s="271" t="s">
        <v>106</v>
      </c>
      <c r="R121">
        <v>84.472099999999998</v>
      </c>
      <c r="S121" t="s">
        <v>113</v>
      </c>
      <c r="T121" t="s">
        <v>200</v>
      </c>
    </row>
    <row r="122" spans="1:20" x14ac:dyDescent="0.3">
      <c r="A122" t="s">
        <v>191</v>
      </c>
      <c r="B122" t="s">
        <v>301</v>
      </c>
      <c r="C122">
        <v>295.82</v>
      </c>
      <c r="D122" s="271" t="s">
        <v>106</v>
      </c>
      <c r="E122">
        <v>15.3</v>
      </c>
      <c r="F122" t="s">
        <v>110</v>
      </c>
      <c r="G122">
        <v>106.67</v>
      </c>
      <c r="H122" s="271" t="s">
        <v>106</v>
      </c>
      <c r="I122">
        <v>48.666699999999999</v>
      </c>
      <c r="J122" s="271" t="s">
        <v>106</v>
      </c>
      <c r="K122">
        <v>0</v>
      </c>
      <c r="L122">
        <v>58.7</v>
      </c>
      <c r="M122" t="s">
        <v>140</v>
      </c>
      <c r="N122">
        <v>10.406499999999999</v>
      </c>
      <c r="O122" s="271" t="s">
        <v>106</v>
      </c>
      <c r="P122">
        <v>4.5427</v>
      </c>
      <c r="Q122" s="271" t="s">
        <v>106</v>
      </c>
      <c r="R122">
        <v>85.601900000000001</v>
      </c>
      <c r="S122" t="s">
        <v>105</v>
      </c>
      <c r="T122" t="s">
        <v>200</v>
      </c>
    </row>
    <row r="123" spans="1:20" x14ac:dyDescent="0.3">
      <c r="A123" t="s">
        <v>150</v>
      </c>
      <c r="B123" t="s">
        <v>133</v>
      </c>
      <c r="C123">
        <v>220.15</v>
      </c>
      <c r="D123" s="271" t="s">
        <v>106</v>
      </c>
      <c r="E123">
        <v>18.066700000000001</v>
      </c>
      <c r="F123" t="s">
        <v>107</v>
      </c>
      <c r="G123">
        <v>103.33</v>
      </c>
      <c r="H123" s="271" t="s">
        <v>106</v>
      </c>
      <c r="I123">
        <v>44</v>
      </c>
      <c r="J123" t="s">
        <v>115</v>
      </c>
      <c r="K123">
        <v>0</v>
      </c>
      <c r="L123">
        <v>60.4</v>
      </c>
      <c r="M123" t="s">
        <v>115</v>
      </c>
      <c r="T123" t="s">
        <v>200</v>
      </c>
    </row>
    <row r="124" spans="1:20" x14ac:dyDescent="0.3">
      <c r="A124" t="s">
        <v>150</v>
      </c>
      <c r="B124" t="s">
        <v>134</v>
      </c>
      <c r="C124">
        <v>227.15</v>
      </c>
      <c r="D124" s="271" t="s">
        <v>106</v>
      </c>
      <c r="E124">
        <v>17.2</v>
      </c>
      <c r="F124" t="s">
        <v>140</v>
      </c>
      <c r="G124">
        <v>102.33</v>
      </c>
      <c r="H124" s="271" t="s">
        <v>106</v>
      </c>
      <c r="I124">
        <v>51</v>
      </c>
      <c r="J124" t="s">
        <v>106</v>
      </c>
      <c r="K124">
        <v>0</v>
      </c>
      <c r="L124">
        <v>59.2667</v>
      </c>
      <c r="M124" t="s">
        <v>140</v>
      </c>
      <c r="T124" t="s">
        <v>200</v>
      </c>
    </row>
    <row r="125" spans="1:20" x14ac:dyDescent="0.3">
      <c r="A125" t="s">
        <v>150</v>
      </c>
      <c r="B125" t="s">
        <v>201</v>
      </c>
      <c r="C125">
        <v>218.31</v>
      </c>
      <c r="D125" s="271" t="s">
        <v>106</v>
      </c>
      <c r="E125">
        <v>20.466699999999999</v>
      </c>
      <c r="F125" t="s">
        <v>106</v>
      </c>
      <c r="G125">
        <v>93.333299999999994</v>
      </c>
      <c r="H125" s="271" t="s">
        <v>106</v>
      </c>
      <c r="I125">
        <v>37</v>
      </c>
      <c r="J125" t="s">
        <v>107</v>
      </c>
      <c r="K125">
        <v>0</v>
      </c>
      <c r="L125">
        <v>57.133299999999998</v>
      </c>
      <c r="M125" t="s">
        <v>148</v>
      </c>
      <c r="T125" t="s">
        <v>200</v>
      </c>
    </row>
    <row r="126" spans="1:20" x14ac:dyDescent="0.3">
      <c r="A126" t="s">
        <v>150</v>
      </c>
      <c r="B126" t="s">
        <v>202</v>
      </c>
      <c r="C126">
        <v>245.57</v>
      </c>
      <c r="D126" s="271" t="s">
        <v>106</v>
      </c>
      <c r="E126">
        <v>15.6333</v>
      </c>
      <c r="F126" t="s">
        <v>109</v>
      </c>
      <c r="G126">
        <v>104.67</v>
      </c>
      <c r="H126" s="271" t="s">
        <v>106</v>
      </c>
      <c r="I126">
        <v>46.333300000000001</v>
      </c>
      <c r="J126" t="s">
        <v>111</v>
      </c>
      <c r="K126">
        <v>0</v>
      </c>
      <c r="L126">
        <v>60.633299999999998</v>
      </c>
      <c r="M126" t="s">
        <v>111</v>
      </c>
      <c r="T126" t="s">
        <v>200</v>
      </c>
    </row>
    <row r="127" spans="1:20" x14ac:dyDescent="0.3">
      <c r="A127" t="s">
        <v>150</v>
      </c>
      <c r="B127" t="s">
        <v>203</v>
      </c>
      <c r="C127">
        <v>224.72</v>
      </c>
      <c r="D127" s="271" t="s">
        <v>106</v>
      </c>
      <c r="E127">
        <v>17.899999999999999</v>
      </c>
      <c r="F127" t="s">
        <v>107</v>
      </c>
      <c r="G127">
        <v>104</v>
      </c>
      <c r="H127" s="271" t="s">
        <v>106</v>
      </c>
      <c r="I127">
        <v>46.666699999999999</v>
      </c>
      <c r="J127" t="s">
        <v>106</v>
      </c>
      <c r="K127">
        <v>0</v>
      </c>
      <c r="L127">
        <v>58.933300000000003</v>
      </c>
      <c r="M127" t="s">
        <v>114</v>
      </c>
      <c r="T127" t="s">
        <v>200</v>
      </c>
    </row>
    <row r="128" spans="1:20" x14ac:dyDescent="0.3">
      <c r="A128" t="s">
        <v>150</v>
      </c>
      <c r="B128" t="s">
        <v>296</v>
      </c>
      <c r="C128">
        <v>220.06</v>
      </c>
      <c r="D128" s="271" t="s">
        <v>106</v>
      </c>
      <c r="E128">
        <v>16.100000000000001</v>
      </c>
      <c r="F128" t="s">
        <v>109</v>
      </c>
      <c r="G128">
        <v>103</v>
      </c>
      <c r="H128" s="271" t="s">
        <v>106</v>
      </c>
      <c r="I128">
        <v>39</v>
      </c>
      <c r="J128" t="s">
        <v>110</v>
      </c>
      <c r="K128">
        <v>0</v>
      </c>
      <c r="L128">
        <v>61.4</v>
      </c>
      <c r="M128" t="s">
        <v>106</v>
      </c>
      <c r="T128" t="s">
        <v>200</v>
      </c>
    </row>
    <row r="129" spans="1:20" x14ac:dyDescent="0.3">
      <c r="A129" t="s">
        <v>150</v>
      </c>
      <c r="B129" t="s">
        <v>297</v>
      </c>
      <c r="C129">
        <v>247.96</v>
      </c>
      <c r="D129" s="271" t="s">
        <v>106</v>
      </c>
      <c r="E129">
        <v>18.166699999999999</v>
      </c>
      <c r="F129" t="s">
        <v>107</v>
      </c>
      <c r="G129">
        <v>103</v>
      </c>
      <c r="H129" s="271" t="s">
        <v>106</v>
      </c>
      <c r="I129">
        <v>45</v>
      </c>
      <c r="J129" t="s">
        <v>111</v>
      </c>
      <c r="K129">
        <v>0</v>
      </c>
      <c r="L129">
        <v>58.466700000000003</v>
      </c>
      <c r="M129" t="s">
        <v>145</v>
      </c>
      <c r="T129" t="s">
        <v>200</v>
      </c>
    </row>
    <row r="130" spans="1:20" x14ac:dyDescent="0.3">
      <c r="A130" t="s">
        <v>150</v>
      </c>
      <c r="B130" t="s">
        <v>298</v>
      </c>
      <c r="C130">
        <v>227.46</v>
      </c>
      <c r="D130" s="271" t="s">
        <v>106</v>
      </c>
      <c r="E130">
        <v>16.7</v>
      </c>
      <c r="F130" t="s">
        <v>114</v>
      </c>
      <c r="G130">
        <v>96.333299999999994</v>
      </c>
      <c r="H130" s="271" t="s">
        <v>106</v>
      </c>
      <c r="I130">
        <v>33</v>
      </c>
      <c r="J130" t="s">
        <v>113</v>
      </c>
      <c r="K130">
        <v>0</v>
      </c>
      <c r="L130">
        <v>60.033299999999997</v>
      </c>
      <c r="M130" t="s">
        <v>110</v>
      </c>
      <c r="T130" t="s">
        <v>200</v>
      </c>
    </row>
    <row r="131" spans="1:20" x14ac:dyDescent="0.3">
      <c r="A131" t="s">
        <v>150</v>
      </c>
      <c r="B131" t="s">
        <v>299</v>
      </c>
      <c r="C131">
        <v>230.17</v>
      </c>
      <c r="D131" s="271" t="s">
        <v>106</v>
      </c>
      <c r="E131">
        <v>18.133299999999998</v>
      </c>
      <c r="F131" t="s">
        <v>107</v>
      </c>
      <c r="G131">
        <v>106.33</v>
      </c>
      <c r="H131" s="271" t="s">
        <v>106</v>
      </c>
      <c r="I131">
        <v>45.333300000000001</v>
      </c>
      <c r="J131" t="s">
        <v>111</v>
      </c>
      <c r="K131">
        <v>0</v>
      </c>
      <c r="L131">
        <v>58.333300000000001</v>
      </c>
      <c r="M131" t="s">
        <v>145</v>
      </c>
      <c r="T131" t="s">
        <v>200</v>
      </c>
    </row>
    <row r="132" spans="1:20" x14ac:dyDescent="0.3">
      <c r="A132" t="s">
        <v>150</v>
      </c>
      <c r="B132" t="s">
        <v>300</v>
      </c>
      <c r="C132">
        <v>240.96</v>
      </c>
      <c r="D132" s="271" t="s">
        <v>106</v>
      </c>
      <c r="E132">
        <v>19.966699999999999</v>
      </c>
      <c r="F132" t="s">
        <v>111</v>
      </c>
      <c r="G132">
        <v>105</v>
      </c>
      <c r="H132" s="271" t="s">
        <v>106</v>
      </c>
      <c r="I132">
        <v>49.333300000000001</v>
      </c>
      <c r="J132" t="s">
        <v>106</v>
      </c>
      <c r="K132">
        <v>0</v>
      </c>
      <c r="L132">
        <v>56.5</v>
      </c>
      <c r="M132" t="s">
        <v>144</v>
      </c>
      <c r="T132" t="s">
        <v>200</v>
      </c>
    </row>
    <row r="133" spans="1:20" x14ac:dyDescent="0.3">
      <c r="A133" t="s">
        <v>150</v>
      </c>
      <c r="B133" t="s">
        <v>301</v>
      </c>
      <c r="C133">
        <v>221.57</v>
      </c>
      <c r="D133" s="271" t="s">
        <v>106</v>
      </c>
      <c r="E133">
        <v>18.566700000000001</v>
      </c>
      <c r="F133" t="s">
        <v>105</v>
      </c>
      <c r="G133">
        <v>101.33</v>
      </c>
      <c r="H133" s="271" t="s">
        <v>106</v>
      </c>
      <c r="I133">
        <v>45.666699999999999</v>
      </c>
      <c r="J133" t="s">
        <v>111</v>
      </c>
      <c r="K133">
        <v>0</v>
      </c>
      <c r="L133">
        <v>57.933300000000003</v>
      </c>
      <c r="M133" t="s">
        <v>145</v>
      </c>
      <c r="T133" t="s">
        <v>200</v>
      </c>
    </row>
    <row r="134" spans="1:20" x14ac:dyDescent="0.3">
      <c r="A134" t="s">
        <v>192</v>
      </c>
      <c r="B134" t="s">
        <v>133</v>
      </c>
      <c r="C134">
        <v>194.48</v>
      </c>
      <c r="D134" s="271" t="s">
        <v>106</v>
      </c>
      <c r="E134">
        <v>14.6333</v>
      </c>
      <c r="F134" t="s">
        <v>113</v>
      </c>
      <c r="G134">
        <v>104</v>
      </c>
      <c r="H134" s="271" t="s">
        <v>106</v>
      </c>
      <c r="I134">
        <v>49.333300000000001</v>
      </c>
      <c r="J134" t="s">
        <v>149</v>
      </c>
      <c r="K134">
        <v>0</v>
      </c>
      <c r="L134">
        <v>63.7667</v>
      </c>
      <c r="M134" t="s">
        <v>106</v>
      </c>
      <c r="T134" t="s">
        <v>200</v>
      </c>
    </row>
    <row r="135" spans="1:20" x14ac:dyDescent="0.3">
      <c r="A135" t="s">
        <v>192</v>
      </c>
      <c r="B135" t="s">
        <v>134</v>
      </c>
      <c r="C135">
        <v>200.42</v>
      </c>
      <c r="D135" s="271" t="s">
        <v>106</v>
      </c>
      <c r="E135">
        <v>18.333300000000001</v>
      </c>
      <c r="F135" t="s">
        <v>106</v>
      </c>
      <c r="G135">
        <v>105.67</v>
      </c>
      <c r="H135" s="271" t="s">
        <v>106</v>
      </c>
      <c r="I135">
        <v>51.333300000000001</v>
      </c>
      <c r="J135" t="s">
        <v>142</v>
      </c>
      <c r="K135">
        <v>0</v>
      </c>
      <c r="L135">
        <v>57.966700000000003</v>
      </c>
      <c r="M135" t="s">
        <v>109</v>
      </c>
      <c r="T135" t="s">
        <v>200</v>
      </c>
    </row>
    <row r="136" spans="1:20" x14ac:dyDescent="0.3">
      <c r="A136" t="s">
        <v>192</v>
      </c>
      <c r="B136" t="s">
        <v>201</v>
      </c>
      <c r="C136">
        <v>184.63</v>
      </c>
      <c r="D136" s="271" t="s">
        <v>106</v>
      </c>
      <c r="E136">
        <v>17.399999999999999</v>
      </c>
      <c r="F136" t="s">
        <v>111</v>
      </c>
      <c r="G136">
        <v>101</v>
      </c>
      <c r="H136" s="271" t="s">
        <v>106</v>
      </c>
      <c r="I136">
        <v>43</v>
      </c>
      <c r="J136" t="s">
        <v>109</v>
      </c>
      <c r="K136">
        <v>0</v>
      </c>
      <c r="L136">
        <v>60.2</v>
      </c>
      <c r="M136" t="s">
        <v>107</v>
      </c>
      <c r="T136" t="s">
        <v>200</v>
      </c>
    </row>
    <row r="137" spans="1:20" x14ac:dyDescent="0.3">
      <c r="A137" t="s">
        <v>192</v>
      </c>
      <c r="B137" t="s">
        <v>202</v>
      </c>
      <c r="C137">
        <v>192.32</v>
      </c>
      <c r="D137" s="271" t="s">
        <v>106</v>
      </c>
      <c r="E137">
        <v>14.466699999999999</v>
      </c>
      <c r="F137" t="s">
        <v>113</v>
      </c>
      <c r="G137">
        <v>105.33</v>
      </c>
      <c r="H137" s="271" t="s">
        <v>106</v>
      </c>
      <c r="I137">
        <v>44.333300000000001</v>
      </c>
      <c r="J137" t="s">
        <v>114</v>
      </c>
      <c r="K137">
        <v>0</v>
      </c>
      <c r="L137">
        <v>61.866700000000002</v>
      </c>
      <c r="M137" t="s">
        <v>105</v>
      </c>
      <c r="T137" t="s">
        <v>200</v>
      </c>
    </row>
    <row r="138" spans="1:20" x14ac:dyDescent="0.3">
      <c r="A138" t="s">
        <v>192</v>
      </c>
      <c r="B138" t="s">
        <v>203</v>
      </c>
      <c r="C138">
        <v>196.43</v>
      </c>
      <c r="D138" s="271" t="s">
        <v>106</v>
      </c>
      <c r="E138">
        <v>17.433299999999999</v>
      </c>
      <c r="F138" t="s">
        <v>111</v>
      </c>
      <c r="G138">
        <v>110</v>
      </c>
      <c r="H138" s="271" t="s">
        <v>106</v>
      </c>
      <c r="I138">
        <v>55.333300000000001</v>
      </c>
      <c r="J138" t="s">
        <v>111</v>
      </c>
      <c r="K138">
        <v>0</v>
      </c>
      <c r="L138">
        <v>58.7</v>
      </c>
      <c r="M138" t="s">
        <v>114</v>
      </c>
      <c r="T138" t="s">
        <v>200</v>
      </c>
    </row>
    <row r="139" spans="1:20" x14ac:dyDescent="0.3">
      <c r="A139" t="s">
        <v>192</v>
      </c>
      <c r="B139" t="s">
        <v>296</v>
      </c>
      <c r="C139">
        <v>216.62</v>
      </c>
      <c r="D139" s="271" t="s">
        <v>106</v>
      </c>
      <c r="E139">
        <v>14.7667</v>
      </c>
      <c r="F139" t="s">
        <v>113</v>
      </c>
      <c r="G139">
        <v>102</v>
      </c>
      <c r="H139" s="271" t="s">
        <v>106</v>
      </c>
      <c r="I139">
        <v>46.666699999999999</v>
      </c>
      <c r="J139" t="s">
        <v>140</v>
      </c>
      <c r="K139">
        <v>0</v>
      </c>
      <c r="L139">
        <v>62.433300000000003</v>
      </c>
      <c r="M139" t="s">
        <v>111</v>
      </c>
      <c r="T139" t="s">
        <v>200</v>
      </c>
    </row>
    <row r="140" spans="1:20" x14ac:dyDescent="0.3">
      <c r="A140" t="s">
        <v>192</v>
      </c>
      <c r="B140" t="s">
        <v>297</v>
      </c>
      <c r="C140">
        <v>217.49</v>
      </c>
      <c r="D140" s="271" t="s">
        <v>106</v>
      </c>
      <c r="E140">
        <v>16.899999999999999</v>
      </c>
      <c r="F140" t="s">
        <v>115</v>
      </c>
      <c r="G140">
        <v>111</v>
      </c>
      <c r="H140" s="271" t="s">
        <v>106</v>
      </c>
      <c r="I140">
        <v>53.333300000000001</v>
      </c>
      <c r="J140" t="s">
        <v>115</v>
      </c>
      <c r="K140">
        <v>0</v>
      </c>
      <c r="L140">
        <v>59.033299999999997</v>
      </c>
      <c r="M140" t="s">
        <v>114</v>
      </c>
      <c r="T140" t="s">
        <v>200</v>
      </c>
    </row>
    <row r="141" spans="1:20" x14ac:dyDescent="0.3">
      <c r="A141" t="s">
        <v>192</v>
      </c>
      <c r="B141" t="s">
        <v>298</v>
      </c>
      <c r="C141">
        <v>218.63</v>
      </c>
      <c r="D141" s="271" t="s">
        <v>106</v>
      </c>
      <c r="E141">
        <v>15.166700000000001</v>
      </c>
      <c r="F141" t="s">
        <v>107</v>
      </c>
      <c r="G141">
        <v>105.67</v>
      </c>
      <c r="H141" s="271" t="s">
        <v>106</v>
      </c>
      <c r="I141">
        <v>43</v>
      </c>
      <c r="J141" t="s">
        <v>109</v>
      </c>
      <c r="K141">
        <v>0</v>
      </c>
      <c r="L141">
        <v>61.433300000000003</v>
      </c>
      <c r="M141" t="s">
        <v>105</v>
      </c>
      <c r="T141" t="s">
        <v>200</v>
      </c>
    </row>
    <row r="142" spans="1:20" x14ac:dyDescent="0.3">
      <c r="A142" t="s">
        <v>192</v>
      </c>
      <c r="B142" t="s">
        <v>299</v>
      </c>
      <c r="C142">
        <v>212.51</v>
      </c>
      <c r="D142" s="271" t="s">
        <v>106</v>
      </c>
      <c r="E142">
        <v>15.933299999999999</v>
      </c>
      <c r="F142" t="s">
        <v>110</v>
      </c>
      <c r="G142">
        <v>103.67</v>
      </c>
      <c r="H142" s="271" t="s">
        <v>106</v>
      </c>
      <c r="I142">
        <v>47.333300000000001</v>
      </c>
      <c r="J142" t="s">
        <v>141</v>
      </c>
      <c r="K142">
        <v>0</v>
      </c>
      <c r="L142">
        <v>61.133299999999998</v>
      </c>
      <c r="M142" t="s">
        <v>105</v>
      </c>
      <c r="T142" t="s">
        <v>200</v>
      </c>
    </row>
    <row r="143" spans="1:20" x14ac:dyDescent="0.3">
      <c r="A143" t="s">
        <v>192</v>
      </c>
      <c r="B143" t="s">
        <v>300</v>
      </c>
      <c r="C143">
        <v>208.04</v>
      </c>
      <c r="D143" s="271" t="s">
        <v>106</v>
      </c>
      <c r="E143">
        <v>16.2667</v>
      </c>
      <c r="F143" t="s">
        <v>110</v>
      </c>
      <c r="G143">
        <v>111.67</v>
      </c>
      <c r="H143" s="271" t="s">
        <v>106</v>
      </c>
      <c r="I143">
        <v>56</v>
      </c>
      <c r="J143" t="s">
        <v>106</v>
      </c>
      <c r="K143">
        <v>0</v>
      </c>
      <c r="L143">
        <v>60.1</v>
      </c>
      <c r="M143" t="s">
        <v>107</v>
      </c>
      <c r="T143" t="s">
        <v>200</v>
      </c>
    </row>
    <row r="144" spans="1:20" x14ac:dyDescent="0.3">
      <c r="A144" t="s">
        <v>192</v>
      </c>
      <c r="B144" t="s">
        <v>301</v>
      </c>
      <c r="C144">
        <v>214.24</v>
      </c>
      <c r="D144" s="271" t="s">
        <v>106</v>
      </c>
      <c r="E144">
        <v>17.7333</v>
      </c>
      <c r="F144" t="s">
        <v>111</v>
      </c>
      <c r="G144">
        <v>111.67</v>
      </c>
      <c r="H144" s="271" t="s">
        <v>106</v>
      </c>
      <c r="I144">
        <v>54</v>
      </c>
      <c r="J144" t="s">
        <v>115</v>
      </c>
      <c r="K144">
        <v>0</v>
      </c>
      <c r="L144">
        <v>58.533299999999997</v>
      </c>
      <c r="M144" t="s">
        <v>114</v>
      </c>
      <c r="T144" t="s">
        <v>200</v>
      </c>
    </row>
    <row r="145" spans="1:20" x14ac:dyDescent="0.3">
      <c r="A145" t="s">
        <v>193</v>
      </c>
      <c r="B145" t="s">
        <v>133</v>
      </c>
      <c r="C145">
        <v>247.95</v>
      </c>
      <c r="D145" s="271" t="s">
        <v>106</v>
      </c>
      <c r="E145">
        <v>13.3667</v>
      </c>
      <c r="F145" t="s">
        <v>111</v>
      </c>
      <c r="K145">
        <v>0</v>
      </c>
      <c r="L145">
        <v>60.2333</v>
      </c>
      <c r="M145" t="s">
        <v>106</v>
      </c>
      <c r="T145" t="s">
        <v>200</v>
      </c>
    </row>
    <row r="146" spans="1:20" x14ac:dyDescent="0.3">
      <c r="A146" t="s">
        <v>193</v>
      </c>
      <c r="B146" t="s">
        <v>134</v>
      </c>
      <c r="C146">
        <v>273.05</v>
      </c>
      <c r="D146" s="271" t="s">
        <v>106</v>
      </c>
      <c r="E146">
        <v>12.833299999999999</v>
      </c>
      <c r="F146" t="s">
        <v>110</v>
      </c>
      <c r="K146">
        <v>0</v>
      </c>
      <c r="L146">
        <v>58.7333</v>
      </c>
      <c r="M146" t="s">
        <v>105</v>
      </c>
      <c r="T146" t="s">
        <v>200</v>
      </c>
    </row>
    <row r="147" spans="1:20" x14ac:dyDescent="0.3">
      <c r="A147" t="s">
        <v>193</v>
      </c>
      <c r="B147" t="s">
        <v>201</v>
      </c>
      <c r="C147">
        <v>263.36</v>
      </c>
      <c r="D147" s="271" t="s">
        <v>106</v>
      </c>
      <c r="E147">
        <v>13.7333</v>
      </c>
      <c r="F147" t="s">
        <v>106</v>
      </c>
      <c r="K147">
        <v>0</v>
      </c>
      <c r="L147">
        <v>60.133299999999998</v>
      </c>
      <c r="M147" t="s">
        <v>106</v>
      </c>
      <c r="T147" t="s">
        <v>200</v>
      </c>
    </row>
    <row r="148" spans="1:20" x14ac:dyDescent="0.3">
      <c r="A148" t="s">
        <v>193</v>
      </c>
      <c r="B148" t="s">
        <v>202</v>
      </c>
      <c r="C148">
        <v>232.66</v>
      </c>
      <c r="D148" s="271" t="s">
        <v>106</v>
      </c>
      <c r="E148">
        <v>13.333299999999999</v>
      </c>
      <c r="F148" t="s">
        <v>111</v>
      </c>
      <c r="K148">
        <v>0</v>
      </c>
      <c r="L148">
        <v>58.2333</v>
      </c>
      <c r="M148" t="s">
        <v>112</v>
      </c>
      <c r="T148" t="s">
        <v>200</v>
      </c>
    </row>
    <row r="149" spans="1:20" x14ac:dyDescent="0.3">
      <c r="A149" t="s">
        <v>193</v>
      </c>
      <c r="B149" t="s">
        <v>203</v>
      </c>
      <c r="C149">
        <v>275.75</v>
      </c>
      <c r="D149" s="271" t="s">
        <v>106</v>
      </c>
      <c r="E149">
        <v>13.066700000000001</v>
      </c>
      <c r="F149" t="s">
        <v>115</v>
      </c>
      <c r="K149">
        <v>0</v>
      </c>
      <c r="L149">
        <v>58.8</v>
      </c>
      <c r="M149" t="s">
        <v>105</v>
      </c>
      <c r="T149" t="s">
        <v>200</v>
      </c>
    </row>
    <row r="150" spans="1:20" x14ac:dyDescent="0.3">
      <c r="A150" t="s">
        <v>193</v>
      </c>
      <c r="B150" t="s">
        <v>296</v>
      </c>
      <c r="C150">
        <v>266.89</v>
      </c>
      <c r="D150" s="271" t="s">
        <v>106</v>
      </c>
      <c r="E150">
        <v>13.4</v>
      </c>
      <c r="F150" t="s">
        <v>111</v>
      </c>
      <c r="K150">
        <v>0</v>
      </c>
      <c r="L150">
        <v>59.633299999999998</v>
      </c>
      <c r="M150" t="s">
        <v>111</v>
      </c>
      <c r="T150" t="s">
        <v>200</v>
      </c>
    </row>
    <row r="151" spans="1:20" x14ac:dyDescent="0.3">
      <c r="A151" t="s">
        <v>193</v>
      </c>
      <c r="B151" t="s">
        <v>297</v>
      </c>
      <c r="C151">
        <v>250.82</v>
      </c>
      <c r="D151" s="271" t="s">
        <v>106</v>
      </c>
      <c r="E151">
        <v>12.3</v>
      </c>
      <c r="F151" t="s">
        <v>107</v>
      </c>
      <c r="K151">
        <v>0</v>
      </c>
      <c r="L151">
        <v>57.6</v>
      </c>
      <c r="M151" t="s">
        <v>112</v>
      </c>
      <c r="T151" t="s">
        <v>200</v>
      </c>
    </row>
    <row r="152" spans="1:20" x14ac:dyDescent="0.3">
      <c r="A152" t="s">
        <v>193</v>
      </c>
      <c r="B152" t="s">
        <v>298</v>
      </c>
      <c r="C152">
        <v>254.55</v>
      </c>
      <c r="D152" s="271" t="s">
        <v>106</v>
      </c>
      <c r="E152">
        <v>12.2333</v>
      </c>
      <c r="F152" t="s">
        <v>107</v>
      </c>
      <c r="K152">
        <v>0</v>
      </c>
      <c r="L152">
        <v>58.033299999999997</v>
      </c>
      <c r="M152" t="s">
        <v>112</v>
      </c>
      <c r="T152" t="s">
        <v>200</v>
      </c>
    </row>
    <row r="153" spans="1:20" x14ac:dyDescent="0.3">
      <c r="A153" t="s">
        <v>193</v>
      </c>
      <c r="B153" t="s">
        <v>299</v>
      </c>
      <c r="C153">
        <v>265.20999999999998</v>
      </c>
      <c r="D153" s="271" t="s">
        <v>106</v>
      </c>
      <c r="E153">
        <v>13.6</v>
      </c>
      <c r="F153" t="s">
        <v>111</v>
      </c>
      <c r="K153">
        <v>0</v>
      </c>
      <c r="L153">
        <v>58</v>
      </c>
      <c r="M153" t="s">
        <v>112</v>
      </c>
      <c r="T153" t="s">
        <v>200</v>
      </c>
    </row>
    <row r="154" spans="1:20" x14ac:dyDescent="0.3">
      <c r="A154" t="s">
        <v>193</v>
      </c>
      <c r="B154" t="s">
        <v>300</v>
      </c>
      <c r="C154">
        <v>253.13</v>
      </c>
      <c r="D154" s="271" t="s">
        <v>106</v>
      </c>
      <c r="E154">
        <v>12.1333</v>
      </c>
      <c r="F154" t="s">
        <v>113</v>
      </c>
      <c r="K154">
        <v>0</v>
      </c>
      <c r="L154">
        <v>57.8</v>
      </c>
      <c r="M154" t="s">
        <v>112</v>
      </c>
      <c r="T154" t="s">
        <v>200</v>
      </c>
    </row>
    <row r="155" spans="1:20" x14ac:dyDescent="0.3">
      <c r="A155" t="s">
        <v>193</v>
      </c>
      <c r="B155" t="s">
        <v>301</v>
      </c>
      <c r="C155">
        <v>260.83999999999997</v>
      </c>
      <c r="D155" s="271" t="s">
        <v>106</v>
      </c>
      <c r="E155">
        <v>13.033300000000001</v>
      </c>
      <c r="F155" t="s">
        <v>115</v>
      </c>
      <c r="K155">
        <v>0</v>
      </c>
      <c r="L155">
        <v>58.566699999999997</v>
      </c>
      <c r="M155" t="s">
        <v>105</v>
      </c>
      <c r="T155" t="s">
        <v>200</v>
      </c>
    </row>
    <row r="156" spans="1:20" x14ac:dyDescent="0.3">
      <c r="A156" t="s">
        <v>194</v>
      </c>
      <c r="B156" t="s">
        <v>133</v>
      </c>
      <c r="C156">
        <v>263.16000000000003</v>
      </c>
      <c r="D156" t="s">
        <v>107</v>
      </c>
      <c r="E156">
        <v>14.433299999999999</v>
      </c>
      <c r="F156" t="s">
        <v>111</v>
      </c>
      <c r="K156">
        <v>0</v>
      </c>
      <c r="L156">
        <v>60.933300000000003</v>
      </c>
      <c r="M156" t="s">
        <v>106</v>
      </c>
      <c r="T156" t="s">
        <v>200</v>
      </c>
    </row>
    <row r="157" spans="1:20" x14ac:dyDescent="0.3">
      <c r="A157" t="s">
        <v>194</v>
      </c>
      <c r="B157" t="s">
        <v>134</v>
      </c>
      <c r="C157">
        <v>268.76</v>
      </c>
      <c r="D157" t="s">
        <v>110</v>
      </c>
      <c r="E157">
        <v>13.566700000000001</v>
      </c>
      <c r="F157" t="s">
        <v>113</v>
      </c>
      <c r="K157">
        <v>0</v>
      </c>
      <c r="L157">
        <v>57.833300000000001</v>
      </c>
      <c r="M157" t="s">
        <v>109</v>
      </c>
      <c r="T157" t="s">
        <v>200</v>
      </c>
    </row>
    <row r="158" spans="1:20" x14ac:dyDescent="0.3">
      <c r="A158" t="s">
        <v>194</v>
      </c>
      <c r="B158" t="s">
        <v>201</v>
      </c>
      <c r="C158">
        <v>253.66</v>
      </c>
      <c r="D158" t="s">
        <v>113</v>
      </c>
      <c r="E158">
        <v>14.4</v>
      </c>
      <c r="F158" t="s">
        <v>115</v>
      </c>
      <c r="K158">
        <v>0</v>
      </c>
      <c r="L158">
        <v>59.6</v>
      </c>
      <c r="M158" t="s">
        <v>105</v>
      </c>
      <c r="T158" t="s">
        <v>200</v>
      </c>
    </row>
    <row r="159" spans="1:20" x14ac:dyDescent="0.3">
      <c r="A159" t="s">
        <v>194</v>
      </c>
      <c r="B159" t="s">
        <v>202</v>
      </c>
      <c r="C159">
        <v>265.83</v>
      </c>
      <c r="D159" t="s">
        <v>110</v>
      </c>
      <c r="E159">
        <v>14.2</v>
      </c>
      <c r="F159" t="s">
        <v>142</v>
      </c>
      <c r="K159">
        <v>0</v>
      </c>
      <c r="L159">
        <v>59.2</v>
      </c>
      <c r="M159" t="s">
        <v>107</v>
      </c>
      <c r="T159" t="s">
        <v>200</v>
      </c>
    </row>
    <row r="160" spans="1:20" x14ac:dyDescent="0.3">
      <c r="A160" t="s">
        <v>194</v>
      </c>
      <c r="B160" t="s">
        <v>203</v>
      </c>
      <c r="C160">
        <v>262.43</v>
      </c>
      <c r="D160" t="s">
        <v>107</v>
      </c>
      <c r="E160">
        <v>14.2667</v>
      </c>
      <c r="F160" t="s">
        <v>142</v>
      </c>
      <c r="K160">
        <v>0</v>
      </c>
      <c r="L160">
        <v>58.4</v>
      </c>
      <c r="M160" t="s">
        <v>109</v>
      </c>
      <c r="T160" t="s">
        <v>200</v>
      </c>
    </row>
    <row r="161" spans="1:20" x14ac:dyDescent="0.3">
      <c r="A161" t="s">
        <v>194</v>
      </c>
      <c r="B161" t="s">
        <v>296</v>
      </c>
      <c r="C161">
        <v>276.14</v>
      </c>
      <c r="D161" t="s">
        <v>115</v>
      </c>
      <c r="E161">
        <v>14.666700000000001</v>
      </c>
      <c r="F161" t="s">
        <v>111</v>
      </c>
      <c r="K161">
        <v>0</v>
      </c>
      <c r="L161">
        <v>60.366700000000002</v>
      </c>
      <c r="M161" t="s">
        <v>111</v>
      </c>
      <c r="T161" t="s">
        <v>200</v>
      </c>
    </row>
    <row r="162" spans="1:20" x14ac:dyDescent="0.3">
      <c r="A162" t="s">
        <v>194</v>
      </c>
      <c r="B162" t="s">
        <v>297</v>
      </c>
      <c r="C162">
        <v>271.88</v>
      </c>
      <c r="D162" t="s">
        <v>105</v>
      </c>
      <c r="E162">
        <v>13.6333</v>
      </c>
      <c r="F162" t="s">
        <v>107</v>
      </c>
      <c r="K162">
        <v>0</v>
      </c>
      <c r="L162">
        <v>58.3</v>
      </c>
      <c r="M162" t="s">
        <v>109</v>
      </c>
      <c r="T162" t="s">
        <v>200</v>
      </c>
    </row>
    <row r="163" spans="1:20" x14ac:dyDescent="0.3">
      <c r="A163" t="s">
        <v>194</v>
      </c>
      <c r="B163" t="s">
        <v>298</v>
      </c>
      <c r="C163">
        <v>265.77</v>
      </c>
      <c r="D163" t="s">
        <v>110</v>
      </c>
      <c r="E163">
        <v>13.566700000000001</v>
      </c>
      <c r="F163" t="s">
        <v>113</v>
      </c>
      <c r="K163">
        <v>0</v>
      </c>
      <c r="L163">
        <v>58.533299999999997</v>
      </c>
      <c r="M163" t="s">
        <v>114</v>
      </c>
      <c r="T163" t="s">
        <v>200</v>
      </c>
    </row>
    <row r="164" spans="1:20" x14ac:dyDescent="0.3">
      <c r="A164" t="s">
        <v>194</v>
      </c>
      <c r="B164" t="s">
        <v>299</v>
      </c>
      <c r="C164">
        <v>293.06</v>
      </c>
      <c r="D164" t="s">
        <v>106</v>
      </c>
      <c r="E164">
        <v>14.933299999999999</v>
      </c>
      <c r="F164" t="s">
        <v>106</v>
      </c>
      <c r="K164">
        <v>0</v>
      </c>
      <c r="L164">
        <v>57.9</v>
      </c>
      <c r="M164" t="s">
        <v>109</v>
      </c>
      <c r="T164" t="s">
        <v>200</v>
      </c>
    </row>
    <row r="165" spans="1:20" x14ac:dyDescent="0.3">
      <c r="A165" t="s">
        <v>194</v>
      </c>
      <c r="B165" t="s">
        <v>300</v>
      </c>
      <c r="C165">
        <v>281.07</v>
      </c>
      <c r="D165" t="s">
        <v>111</v>
      </c>
      <c r="E165">
        <v>13.933299999999999</v>
      </c>
      <c r="F165" t="s">
        <v>110</v>
      </c>
      <c r="K165">
        <v>0</v>
      </c>
      <c r="L165">
        <v>58.566699999999997</v>
      </c>
      <c r="M165" t="s">
        <v>114</v>
      </c>
      <c r="T165" t="s">
        <v>200</v>
      </c>
    </row>
    <row r="166" spans="1:20" x14ac:dyDescent="0.3">
      <c r="A166" t="s">
        <v>194</v>
      </c>
      <c r="B166" t="s">
        <v>301</v>
      </c>
      <c r="C166">
        <v>264.73</v>
      </c>
      <c r="D166" t="s">
        <v>110</v>
      </c>
      <c r="E166">
        <v>13.566700000000001</v>
      </c>
      <c r="F166" t="s">
        <v>113</v>
      </c>
      <c r="K166">
        <v>0</v>
      </c>
      <c r="L166">
        <v>58.033299999999997</v>
      </c>
      <c r="M166" t="s">
        <v>109</v>
      </c>
      <c r="T166" t="s">
        <v>200</v>
      </c>
    </row>
    <row r="167" spans="1:20" x14ac:dyDescent="0.3">
      <c r="A167" t="s">
        <v>195</v>
      </c>
      <c r="B167" t="s">
        <v>133</v>
      </c>
      <c r="C167">
        <v>185.1</v>
      </c>
      <c r="D167" s="271" t="s">
        <v>106</v>
      </c>
      <c r="E167">
        <v>12.693300000000001</v>
      </c>
      <c r="F167" t="s">
        <v>111</v>
      </c>
      <c r="G167">
        <v>104.22</v>
      </c>
      <c r="H167" t="s">
        <v>112</v>
      </c>
      <c r="I167">
        <v>40.8889</v>
      </c>
      <c r="J167" t="s">
        <v>114</v>
      </c>
      <c r="K167">
        <v>1.2960999175000001</v>
      </c>
      <c r="T167" t="s">
        <v>200</v>
      </c>
    </row>
    <row r="168" spans="1:20" x14ac:dyDescent="0.3">
      <c r="A168" t="s">
        <v>195</v>
      </c>
      <c r="B168" t="s">
        <v>134</v>
      </c>
      <c r="C168">
        <v>211.57</v>
      </c>
      <c r="D168" s="271" t="s">
        <v>106</v>
      </c>
      <c r="E168">
        <v>12.17</v>
      </c>
      <c r="F168" t="s">
        <v>107</v>
      </c>
      <c r="G168">
        <v>111.22</v>
      </c>
      <c r="H168" t="s">
        <v>106</v>
      </c>
      <c r="I168">
        <v>47.666699999999999</v>
      </c>
      <c r="J168" t="s">
        <v>111</v>
      </c>
      <c r="K168">
        <v>0</v>
      </c>
      <c r="T168" t="s">
        <v>200</v>
      </c>
    </row>
    <row r="169" spans="1:20" x14ac:dyDescent="0.3">
      <c r="A169" t="s">
        <v>195</v>
      </c>
      <c r="B169" t="s">
        <v>201</v>
      </c>
      <c r="C169">
        <v>179.62</v>
      </c>
      <c r="D169" s="271" t="s">
        <v>106</v>
      </c>
      <c r="E169">
        <v>12.943300000000001</v>
      </c>
      <c r="F169" t="s">
        <v>106</v>
      </c>
      <c r="G169">
        <v>108.67</v>
      </c>
      <c r="H169" t="s">
        <v>115</v>
      </c>
      <c r="I169">
        <v>44.333300000000001</v>
      </c>
      <c r="J169" t="s">
        <v>110</v>
      </c>
      <c r="K169">
        <v>1.2274278653999999</v>
      </c>
      <c r="T169" t="s">
        <v>200</v>
      </c>
    </row>
    <row r="170" spans="1:20" x14ac:dyDescent="0.3">
      <c r="A170" t="s">
        <v>195</v>
      </c>
      <c r="B170" t="s">
        <v>202</v>
      </c>
      <c r="C170">
        <v>197.11</v>
      </c>
      <c r="D170" s="271" t="s">
        <v>106</v>
      </c>
      <c r="E170">
        <v>12.2333</v>
      </c>
      <c r="F170" t="s">
        <v>107</v>
      </c>
      <c r="G170">
        <v>108.78</v>
      </c>
      <c r="H170" t="s">
        <v>111</v>
      </c>
      <c r="I170">
        <v>42.333300000000001</v>
      </c>
      <c r="J170" t="s">
        <v>140</v>
      </c>
      <c r="K170">
        <v>0.65303261980000005</v>
      </c>
      <c r="T170" t="s">
        <v>200</v>
      </c>
    </row>
    <row r="171" spans="1:20" x14ac:dyDescent="0.3">
      <c r="A171" t="s">
        <v>195</v>
      </c>
      <c r="B171" t="s">
        <v>203</v>
      </c>
      <c r="C171">
        <v>205.16</v>
      </c>
      <c r="D171" s="271" t="s">
        <v>106</v>
      </c>
      <c r="E171">
        <v>12.2133</v>
      </c>
      <c r="F171" t="s">
        <v>107</v>
      </c>
      <c r="G171">
        <v>110.22</v>
      </c>
      <c r="H171" t="s">
        <v>106</v>
      </c>
      <c r="I171">
        <v>49.1111</v>
      </c>
      <c r="J171" t="s">
        <v>106</v>
      </c>
      <c r="K171">
        <v>0</v>
      </c>
      <c r="T171" t="s">
        <v>200</v>
      </c>
    </row>
    <row r="172" spans="1:20" x14ac:dyDescent="0.3">
      <c r="A172" t="s">
        <v>195</v>
      </c>
      <c r="B172" t="s">
        <v>296</v>
      </c>
      <c r="C172">
        <v>177.71</v>
      </c>
      <c r="D172" s="271" t="s">
        <v>106</v>
      </c>
      <c r="E172">
        <v>12.656700000000001</v>
      </c>
      <c r="F172" t="s">
        <v>108</v>
      </c>
      <c r="G172">
        <v>104.78</v>
      </c>
      <c r="H172" t="s">
        <v>105</v>
      </c>
      <c r="I172">
        <v>40.444400000000002</v>
      </c>
      <c r="J172" t="s">
        <v>109</v>
      </c>
      <c r="K172">
        <v>1.6310348289000001</v>
      </c>
      <c r="T172" t="s">
        <v>200</v>
      </c>
    </row>
    <row r="173" spans="1:20" x14ac:dyDescent="0.3">
      <c r="A173" t="s">
        <v>195</v>
      </c>
      <c r="B173" t="s">
        <v>297</v>
      </c>
      <c r="C173">
        <v>172.71</v>
      </c>
      <c r="D173" s="271" t="s">
        <v>106</v>
      </c>
      <c r="E173">
        <v>12.07</v>
      </c>
      <c r="F173" t="s">
        <v>107</v>
      </c>
      <c r="G173">
        <v>111.78</v>
      </c>
      <c r="H173" t="s">
        <v>106</v>
      </c>
      <c r="I173">
        <v>48.666699999999999</v>
      </c>
      <c r="J173" t="s">
        <v>106</v>
      </c>
      <c r="K173">
        <v>0</v>
      </c>
      <c r="T173" t="s">
        <v>200</v>
      </c>
    </row>
    <row r="174" spans="1:20" x14ac:dyDescent="0.3">
      <c r="A174" t="s">
        <v>195</v>
      </c>
      <c r="B174" t="s">
        <v>298</v>
      </c>
      <c r="C174">
        <v>197.28</v>
      </c>
      <c r="D174" s="271" t="s">
        <v>106</v>
      </c>
      <c r="E174">
        <v>12.2133</v>
      </c>
      <c r="F174" t="s">
        <v>107</v>
      </c>
      <c r="G174">
        <v>109.22</v>
      </c>
      <c r="H174" t="s">
        <v>111</v>
      </c>
      <c r="I174">
        <v>41.444400000000002</v>
      </c>
      <c r="J174" t="s">
        <v>114</v>
      </c>
      <c r="K174">
        <v>0.75757575759999995</v>
      </c>
      <c r="T174" t="s">
        <v>200</v>
      </c>
    </row>
    <row r="175" spans="1:20" x14ac:dyDescent="0.3">
      <c r="A175" t="s">
        <v>195</v>
      </c>
      <c r="B175" t="s">
        <v>299</v>
      </c>
      <c r="C175">
        <v>189.52</v>
      </c>
      <c r="D175" s="271" t="s">
        <v>106</v>
      </c>
      <c r="E175">
        <v>12.03</v>
      </c>
      <c r="F175" t="s">
        <v>113</v>
      </c>
      <c r="G175">
        <v>108.11</v>
      </c>
      <c r="H175" t="s">
        <v>115</v>
      </c>
      <c r="I175">
        <v>44.333300000000001</v>
      </c>
      <c r="J175" t="s">
        <v>110</v>
      </c>
      <c r="K175">
        <v>1.7983963345</v>
      </c>
      <c r="T175" t="s">
        <v>200</v>
      </c>
    </row>
    <row r="176" spans="1:20" x14ac:dyDescent="0.3">
      <c r="A176" t="s">
        <v>195</v>
      </c>
      <c r="B176" t="s">
        <v>300</v>
      </c>
      <c r="C176">
        <v>191.81</v>
      </c>
      <c r="D176" s="271" t="s">
        <v>106</v>
      </c>
      <c r="E176">
        <v>12.12</v>
      </c>
      <c r="F176" t="s">
        <v>107</v>
      </c>
      <c r="G176">
        <v>111.33</v>
      </c>
      <c r="H176" t="s">
        <v>106</v>
      </c>
      <c r="I176">
        <v>45.777799999999999</v>
      </c>
      <c r="J176" t="s">
        <v>115</v>
      </c>
      <c r="K176">
        <v>2.2537848624999999</v>
      </c>
      <c r="T176" t="s">
        <v>200</v>
      </c>
    </row>
    <row r="177" spans="1:20" x14ac:dyDescent="0.3">
      <c r="A177" t="s">
        <v>195</v>
      </c>
      <c r="B177" t="s">
        <v>301</v>
      </c>
      <c r="C177">
        <v>199.63</v>
      </c>
      <c r="D177" s="271" t="s">
        <v>106</v>
      </c>
      <c r="E177">
        <v>12.283300000000001</v>
      </c>
      <c r="F177" t="s">
        <v>112</v>
      </c>
      <c r="G177">
        <v>112.56</v>
      </c>
      <c r="H177" t="s">
        <v>106</v>
      </c>
      <c r="I177">
        <v>47.666699999999999</v>
      </c>
      <c r="J177" t="s">
        <v>111</v>
      </c>
      <c r="K177">
        <v>0.68728522339999998</v>
      </c>
      <c r="T177" t="s">
        <v>200</v>
      </c>
    </row>
    <row r="178" spans="1:20" x14ac:dyDescent="0.3">
      <c r="A178" t="s">
        <v>100</v>
      </c>
      <c r="B178" t="s">
        <v>133</v>
      </c>
      <c r="C178">
        <v>260.73</v>
      </c>
      <c r="D178" t="s">
        <v>110</v>
      </c>
      <c r="E178">
        <v>20.533300000000001</v>
      </c>
      <c r="F178" s="271" t="s">
        <v>106</v>
      </c>
      <c r="G178">
        <v>95.333299999999994</v>
      </c>
      <c r="H178" s="271" t="s">
        <v>106</v>
      </c>
      <c r="I178">
        <v>42</v>
      </c>
      <c r="J178" s="271" t="s">
        <v>106</v>
      </c>
      <c r="K178">
        <v>0.45045045049999999</v>
      </c>
      <c r="T178" t="s">
        <v>200</v>
      </c>
    </row>
    <row r="179" spans="1:20" x14ac:dyDescent="0.3">
      <c r="A179" t="s">
        <v>100</v>
      </c>
      <c r="B179" t="s">
        <v>134</v>
      </c>
      <c r="C179">
        <v>313.37</v>
      </c>
      <c r="D179" t="s">
        <v>106</v>
      </c>
      <c r="E179">
        <v>21.033300000000001</v>
      </c>
      <c r="F179" s="271" t="s">
        <v>106</v>
      </c>
      <c r="G179">
        <v>96.666700000000006</v>
      </c>
      <c r="H179" s="271" t="s">
        <v>106</v>
      </c>
      <c r="I179">
        <v>47</v>
      </c>
      <c r="J179" s="271" t="s">
        <v>106</v>
      </c>
      <c r="K179">
        <v>0</v>
      </c>
      <c r="T179" t="s">
        <v>200</v>
      </c>
    </row>
    <row r="180" spans="1:20" x14ac:dyDescent="0.3">
      <c r="A180" t="s">
        <v>100</v>
      </c>
      <c r="B180" t="s">
        <v>201</v>
      </c>
      <c r="C180">
        <v>228.22</v>
      </c>
      <c r="D180" t="s">
        <v>113</v>
      </c>
      <c r="E180">
        <v>20.066700000000001</v>
      </c>
      <c r="F180" s="271" t="s">
        <v>106</v>
      </c>
      <c r="G180">
        <v>87</v>
      </c>
      <c r="H180" s="271" t="s">
        <v>106</v>
      </c>
      <c r="I180">
        <v>36</v>
      </c>
      <c r="J180" s="271" t="s">
        <v>106</v>
      </c>
      <c r="K180">
        <v>2.4691358024999999</v>
      </c>
      <c r="T180" t="s">
        <v>200</v>
      </c>
    </row>
    <row r="181" spans="1:20" x14ac:dyDescent="0.3">
      <c r="A181" t="s">
        <v>100</v>
      </c>
      <c r="B181" t="s">
        <v>202</v>
      </c>
      <c r="C181">
        <v>239.54</v>
      </c>
      <c r="D181" t="s">
        <v>107</v>
      </c>
      <c r="E181">
        <v>20.133299999999998</v>
      </c>
      <c r="F181" s="271" t="s">
        <v>106</v>
      </c>
      <c r="G181">
        <v>91.333299999999994</v>
      </c>
      <c r="H181" s="271" t="s">
        <v>106</v>
      </c>
      <c r="I181">
        <v>38</v>
      </c>
      <c r="J181" s="271" t="s">
        <v>106</v>
      </c>
      <c r="K181">
        <v>1.2523327129999999</v>
      </c>
      <c r="T181" t="s">
        <v>200</v>
      </c>
    </row>
    <row r="182" spans="1:20" x14ac:dyDescent="0.3">
      <c r="A182" t="s">
        <v>100</v>
      </c>
      <c r="B182" t="s">
        <v>203</v>
      </c>
      <c r="C182">
        <v>317.37</v>
      </c>
      <c r="D182" t="s">
        <v>106</v>
      </c>
      <c r="E182">
        <v>20.5</v>
      </c>
      <c r="F182" s="271" t="s">
        <v>106</v>
      </c>
      <c r="G182">
        <v>101.67</v>
      </c>
      <c r="H182" s="271" t="s">
        <v>106</v>
      </c>
      <c r="I182">
        <v>44</v>
      </c>
      <c r="J182" s="271" t="s">
        <v>106</v>
      </c>
      <c r="K182">
        <v>0</v>
      </c>
      <c r="T182" t="s">
        <v>200</v>
      </c>
    </row>
    <row r="183" spans="1:20" x14ac:dyDescent="0.3">
      <c r="A183" t="s">
        <v>100</v>
      </c>
      <c r="B183" t="s">
        <v>296</v>
      </c>
      <c r="C183">
        <v>280.52</v>
      </c>
      <c r="D183" t="s">
        <v>115</v>
      </c>
      <c r="E183">
        <v>21.133299999999998</v>
      </c>
      <c r="F183" s="271" t="s">
        <v>106</v>
      </c>
      <c r="G183">
        <v>95.333299999999994</v>
      </c>
      <c r="H183" s="271" t="s">
        <v>106</v>
      </c>
      <c r="I183">
        <v>41.666699999999999</v>
      </c>
      <c r="J183" s="271" t="s">
        <v>106</v>
      </c>
      <c r="K183">
        <v>0.42735042740000001</v>
      </c>
      <c r="T183" t="s">
        <v>200</v>
      </c>
    </row>
    <row r="184" spans="1:20" x14ac:dyDescent="0.3">
      <c r="A184" t="s">
        <v>100</v>
      </c>
      <c r="B184" t="s">
        <v>297</v>
      </c>
      <c r="C184">
        <v>294.62</v>
      </c>
      <c r="D184" t="s">
        <v>111</v>
      </c>
      <c r="E184">
        <v>20.9</v>
      </c>
      <c r="F184" s="271" t="s">
        <v>106</v>
      </c>
      <c r="G184">
        <v>99</v>
      </c>
      <c r="H184" s="271" t="s">
        <v>106</v>
      </c>
      <c r="I184">
        <v>47</v>
      </c>
      <c r="J184" s="271" t="s">
        <v>106</v>
      </c>
      <c r="K184">
        <v>0.40160642569999999</v>
      </c>
      <c r="T184" t="s">
        <v>200</v>
      </c>
    </row>
    <row r="185" spans="1:20" x14ac:dyDescent="0.3">
      <c r="A185" t="s">
        <v>100</v>
      </c>
      <c r="B185" t="s">
        <v>298</v>
      </c>
      <c r="C185">
        <v>264.62</v>
      </c>
      <c r="D185" t="s">
        <v>110</v>
      </c>
      <c r="E185">
        <v>19.033300000000001</v>
      </c>
      <c r="F185" s="271" t="s">
        <v>106</v>
      </c>
      <c r="G185">
        <v>100.33</v>
      </c>
      <c r="H185" s="271" t="s">
        <v>106</v>
      </c>
      <c r="I185">
        <v>40.666699999999999</v>
      </c>
      <c r="J185" s="271" t="s">
        <v>106</v>
      </c>
      <c r="K185">
        <v>0</v>
      </c>
      <c r="T185" t="s">
        <v>200</v>
      </c>
    </row>
    <row r="186" spans="1:20" x14ac:dyDescent="0.3">
      <c r="A186" t="s">
        <v>100</v>
      </c>
      <c r="B186" t="s">
        <v>299</v>
      </c>
      <c r="C186">
        <v>248.66</v>
      </c>
      <c r="D186" t="s">
        <v>110</v>
      </c>
      <c r="E186">
        <v>19.5</v>
      </c>
      <c r="F186" s="271" t="s">
        <v>106</v>
      </c>
      <c r="G186">
        <v>99.666700000000006</v>
      </c>
      <c r="H186" s="271" t="s">
        <v>106</v>
      </c>
      <c r="I186">
        <v>44.666699999999999</v>
      </c>
      <c r="J186" s="271" t="s">
        <v>106</v>
      </c>
      <c r="K186">
        <v>0.40650406500000003</v>
      </c>
      <c r="T186" t="s">
        <v>200</v>
      </c>
    </row>
    <row r="187" spans="1:20" x14ac:dyDescent="0.3">
      <c r="A187" t="s">
        <v>100</v>
      </c>
      <c r="B187" t="s">
        <v>300</v>
      </c>
      <c r="C187">
        <v>312.52</v>
      </c>
      <c r="D187" t="s">
        <v>106</v>
      </c>
      <c r="E187">
        <v>19.966699999999999</v>
      </c>
      <c r="F187" s="271" t="s">
        <v>106</v>
      </c>
      <c r="G187">
        <v>98.333299999999994</v>
      </c>
      <c r="H187" s="271" t="s">
        <v>106</v>
      </c>
      <c r="I187">
        <v>41</v>
      </c>
      <c r="J187" s="271" t="s">
        <v>106</v>
      </c>
      <c r="K187">
        <v>0.45045045049999999</v>
      </c>
      <c r="T187" t="s">
        <v>200</v>
      </c>
    </row>
    <row r="188" spans="1:20" x14ac:dyDescent="0.3">
      <c r="A188" t="s">
        <v>100</v>
      </c>
      <c r="B188" t="s">
        <v>301</v>
      </c>
      <c r="C188">
        <v>312.25</v>
      </c>
      <c r="D188" t="s">
        <v>106</v>
      </c>
      <c r="E188">
        <v>20.666699999999999</v>
      </c>
      <c r="F188" s="271" t="s">
        <v>106</v>
      </c>
      <c r="G188">
        <v>102</v>
      </c>
      <c r="H188" s="271" t="s">
        <v>106</v>
      </c>
      <c r="I188">
        <v>48.666699999999999</v>
      </c>
      <c r="J188" s="271" t="s">
        <v>106</v>
      </c>
      <c r="K188">
        <v>0</v>
      </c>
      <c r="T188" t="s">
        <v>200</v>
      </c>
    </row>
    <row r="189" spans="1:20" x14ac:dyDescent="0.3">
      <c r="A189" t="s">
        <v>196</v>
      </c>
      <c r="B189" t="s">
        <v>133</v>
      </c>
      <c r="C189">
        <v>220.12</v>
      </c>
      <c r="D189" s="271" t="s">
        <v>106</v>
      </c>
      <c r="E189">
        <v>16.399999999999999</v>
      </c>
      <c r="F189" t="s">
        <v>111</v>
      </c>
      <c r="G189">
        <v>96.666700000000006</v>
      </c>
      <c r="H189" s="271" t="s">
        <v>106</v>
      </c>
      <c r="I189">
        <v>48.666699999999999</v>
      </c>
      <c r="J189" s="271" t="s">
        <v>106</v>
      </c>
      <c r="K189">
        <v>0</v>
      </c>
      <c r="L189">
        <v>59.666699999999999</v>
      </c>
      <c r="M189" t="s">
        <v>106</v>
      </c>
      <c r="T189" t="s">
        <v>200</v>
      </c>
    </row>
    <row r="190" spans="1:20" x14ac:dyDescent="0.3">
      <c r="A190" t="s">
        <v>196</v>
      </c>
      <c r="B190" t="s">
        <v>134</v>
      </c>
      <c r="C190">
        <v>202.51</v>
      </c>
      <c r="D190" s="271" t="s">
        <v>106</v>
      </c>
      <c r="E190">
        <v>14.833299999999999</v>
      </c>
      <c r="F190" t="s">
        <v>107</v>
      </c>
      <c r="G190">
        <v>95.666700000000006</v>
      </c>
      <c r="H190" s="271" t="s">
        <v>106</v>
      </c>
      <c r="I190">
        <v>46.333300000000001</v>
      </c>
      <c r="J190" s="271" t="s">
        <v>106</v>
      </c>
      <c r="K190">
        <v>0</v>
      </c>
      <c r="L190">
        <v>57.6</v>
      </c>
      <c r="M190" t="s">
        <v>146</v>
      </c>
      <c r="T190" t="s">
        <v>200</v>
      </c>
    </row>
    <row r="191" spans="1:20" x14ac:dyDescent="0.3">
      <c r="A191" t="s">
        <v>196</v>
      </c>
      <c r="B191" t="s">
        <v>201</v>
      </c>
      <c r="C191">
        <v>216.97</v>
      </c>
      <c r="D191" s="271" t="s">
        <v>106</v>
      </c>
      <c r="E191">
        <v>17</v>
      </c>
      <c r="F191" t="s">
        <v>106</v>
      </c>
      <c r="G191">
        <v>95.666700000000006</v>
      </c>
      <c r="H191" s="271" t="s">
        <v>106</v>
      </c>
      <c r="I191">
        <v>44.666699999999999</v>
      </c>
      <c r="J191" s="271" t="s">
        <v>106</v>
      </c>
      <c r="K191">
        <v>0</v>
      </c>
      <c r="L191">
        <v>59.366700000000002</v>
      </c>
      <c r="M191" t="s">
        <v>111</v>
      </c>
      <c r="T191" t="s">
        <v>200</v>
      </c>
    </row>
    <row r="192" spans="1:20" x14ac:dyDescent="0.3">
      <c r="A192" t="s">
        <v>196</v>
      </c>
      <c r="B192" t="s">
        <v>202</v>
      </c>
      <c r="C192">
        <v>216.34</v>
      </c>
      <c r="D192" s="271" t="s">
        <v>106</v>
      </c>
      <c r="E192">
        <v>15.7</v>
      </c>
      <c r="F192" t="s">
        <v>142</v>
      </c>
      <c r="G192">
        <v>94.333299999999994</v>
      </c>
      <c r="H192" s="271" t="s">
        <v>106</v>
      </c>
      <c r="I192">
        <v>48.333300000000001</v>
      </c>
      <c r="J192" s="271" t="s">
        <v>106</v>
      </c>
      <c r="K192">
        <v>0</v>
      </c>
      <c r="L192">
        <v>58.666699999999999</v>
      </c>
      <c r="M192" t="s">
        <v>105</v>
      </c>
      <c r="T192" t="s">
        <v>200</v>
      </c>
    </row>
    <row r="193" spans="1:20" x14ac:dyDescent="0.3">
      <c r="A193" t="s">
        <v>196</v>
      </c>
      <c r="B193" t="s">
        <v>203</v>
      </c>
      <c r="C193">
        <v>238.48</v>
      </c>
      <c r="D193" s="271" t="s">
        <v>106</v>
      </c>
      <c r="E193">
        <v>15.3</v>
      </c>
      <c r="F193" t="s">
        <v>110</v>
      </c>
      <c r="G193">
        <v>95.666700000000006</v>
      </c>
      <c r="H193" s="271" t="s">
        <v>106</v>
      </c>
      <c r="I193">
        <v>50</v>
      </c>
      <c r="J193" s="271" t="s">
        <v>106</v>
      </c>
      <c r="K193">
        <v>0</v>
      </c>
      <c r="L193">
        <v>57.6</v>
      </c>
      <c r="M193" t="s">
        <v>146</v>
      </c>
      <c r="T193" t="s">
        <v>200</v>
      </c>
    </row>
    <row r="194" spans="1:20" x14ac:dyDescent="0.3">
      <c r="A194" t="s">
        <v>196</v>
      </c>
      <c r="B194" t="s">
        <v>296</v>
      </c>
      <c r="C194">
        <v>236.19</v>
      </c>
      <c r="D194" s="271" t="s">
        <v>106</v>
      </c>
      <c r="E194">
        <v>16.166699999999999</v>
      </c>
      <c r="F194" t="s">
        <v>115</v>
      </c>
      <c r="G194">
        <v>101.33</v>
      </c>
      <c r="H194" s="271" t="s">
        <v>106</v>
      </c>
      <c r="I194">
        <v>50</v>
      </c>
      <c r="J194" s="271" t="s">
        <v>106</v>
      </c>
      <c r="K194">
        <v>0</v>
      </c>
      <c r="L194">
        <v>58.333300000000001</v>
      </c>
      <c r="M194" t="s">
        <v>107</v>
      </c>
      <c r="T194" t="s">
        <v>200</v>
      </c>
    </row>
    <row r="195" spans="1:20" x14ac:dyDescent="0.3">
      <c r="A195" t="s">
        <v>196</v>
      </c>
      <c r="B195" t="s">
        <v>297</v>
      </c>
      <c r="C195">
        <v>249.64</v>
      </c>
      <c r="D195" s="271" t="s">
        <v>106</v>
      </c>
      <c r="E195">
        <v>14.7333</v>
      </c>
      <c r="F195" t="s">
        <v>113</v>
      </c>
      <c r="G195">
        <v>99.333299999999994</v>
      </c>
      <c r="H195" s="271" t="s">
        <v>106</v>
      </c>
      <c r="I195">
        <v>53.333300000000001</v>
      </c>
      <c r="J195" s="271" t="s">
        <v>106</v>
      </c>
      <c r="K195">
        <v>0</v>
      </c>
      <c r="L195">
        <v>56.866700000000002</v>
      </c>
      <c r="M195" t="s">
        <v>147</v>
      </c>
      <c r="T195" t="s">
        <v>200</v>
      </c>
    </row>
    <row r="196" spans="1:20" x14ac:dyDescent="0.3">
      <c r="A196" t="s">
        <v>196</v>
      </c>
      <c r="B196" t="s">
        <v>298</v>
      </c>
      <c r="C196">
        <v>197.02</v>
      </c>
      <c r="D196" s="271" t="s">
        <v>106</v>
      </c>
      <c r="E196">
        <v>14.6</v>
      </c>
      <c r="F196" t="s">
        <v>113</v>
      </c>
      <c r="G196">
        <v>90.666700000000006</v>
      </c>
      <c r="H196" s="271" t="s">
        <v>106</v>
      </c>
      <c r="I196">
        <v>40.333300000000001</v>
      </c>
      <c r="J196" s="271" t="s">
        <v>106</v>
      </c>
      <c r="K196">
        <v>0</v>
      </c>
      <c r="L196">
        <v>57.2333</v>
      </c>
      <c r="M196" t="s">
        <v>145</v>
      </c>
      <c r="T196" t="s">
        <v>200</v>
      </c>
    </row>
    <row r="197" spans="1:20" x14ac:dyDescent="0.3">
      <c r="A197" t="s">
        <v>196</v>
      </c>
      <c r="B197" t="s">
        <v>299</v>
      </c>
      <c r="C197">
        <v>233.05</v>
      </c>
      <c r="D197" s="271" t="s">
        <v>106</v>
      </c>
      <c r="E197">
        <v>16.2804</v>
      </c>
      <c r="F197" t="s">
        <v>115</v>
      </c>
      <c r="G197">
        <v>95.767600000000002</v>
      </c>
      <c r="H197" s="271" t="s">
        <v>106</v>
      </c>
      <c r="I197">
        <v>44</v>
      </c>
      <c r="J197" s="271" t="s">
        <v>106</v>
      </c>
      <c r="K197">
        <v>0</v>
      </c>
      <c r="L197">
        <v>57.837499999999999</v>
      </c>
      <c r="M197" t="s">
        <v>140</v>
      </c>
      <c r="T197" t="s">
        <v>200</v>
      </c>
    </row>
    <row r="198" spans="1:20" x14ac:dyDescent="0.3">
      <c r="A198" t="s">
        <v>196</v>
      </c>
      <c r="B198" t="s">
        <v>300</v>
      </c>
      <c r="C198">
        <v>200.43</v>
      </c>
      <c r="D198" s="271" t="s">
        <v>106</v>
      </c>
      <c r="E198">
        <v>15.2</v>
      </c>
      <c r="F198" t="s">
        <v>110</v>
      </c>
      <c r="G198">
        <v>102</v>
      </c>
      <c r="H198" s="271" t="s">
        <v>106</v>
      </c>
      <c r="I198">
        <v>56</v>
      </c>
      <c r="J198" s="271" t="s">
        <v>106</v>
      </c>
      <c r="K198">
        <v>0</v>
      </c>
      <c r="L198">
        <v>57.6</v>
      </c>
      <c r="M198" t="s">
        <v>146</v>
      </c>
      <c r="T198" t="s">
        <v>200</v>
      </c>
    </row>
    <row r="199" spans="1:20" x14ac:dyDescent="0.3">
      <c r="A199" t="s">
        <v>196</v>
      </c>
      <c r="B199" t="s">
        <v>301</v>
      </c>
      <c r="C199">
        <v>241.78</v>
      </c>
      <c r="D199" s="271" t="s">
        <v>106</v>
      </c>
      <c r="E199">
        <v>15.7333</v>
      </c>
      <c r="F199" t="s">
        <v>142</v>
      </c>
      <c r="G199">
        <v>99.666700000000006</v>
      </c>
      <c r="H199" s="271" t="s">
        <v>106</v>
      </c>
      <c r="I199">
        <v>50.666699999999999</v>
      </c>
      <c r="J199" s="271" t="s">
        <v>106</v>
      </c>
      <c r="K199">
        <v>0</v>
      </c>
      <c r="L199">
        <v>57.466700000000003</v>
      </c>
      <c r="M199" t="s">
        <v>145</v>
      </c>
      <c r="T199" t="s">
        <v>200</v>
      </c>
    </row>
    <row r="200" spans="1:20" x14ac:dyDescent="0.3">
      <c r="A200" t="s">
        <v>106</v>
      </c>
      <c r="B200" t="s">
        <v>198</v>
      </c>
      <c r="C200">
        <v>226.1</v>
      </c>
      <c r="D200" t="s">
        <v>112</v>
      </c>
      <c r="E200">
        <v>16.496400000000001</v>
      </c>
      <c r="F200" t="s">
        <v>108</v>
      </c>
      <c r="G200">
        <v>103.5</v>
      </c>
      <c r="H200" s="271" t="s">
        <v>106</v>
      </c>
      <c r="I200">
        <v>44.444400000000002</v>
      </c>
      <c r="J200" t="s">
        <v>115</v>
      </c>
      <c r="K200">
        <v>0.36413618269999998</v>
      </c>
      <c r="L200">
        <v>59.281799999999997</v>
      </c>
      <c r="M200" t="s">
        <v>105</v>
      </c>
      <c r="N200">
        <v>11.1675</v>
      </c>
      <c r="O200" t="s">
        <v>111</v>
      </c>
      <c r="P200">
        <v>4.1326000000000001</v>
      </c>
      <c r="Q200" t="s">
        <v>113</v>
      </c>
      <c r="R200">
        <v>86.134200000000007</v>
      </c>
      <c r="S200" s="271" t="s">
        <v>106</v>
      </c>
      <c r="T200" t="s">
        <v>197</v>
      </c>
    </row>
    <row r="201" spans="1:20" x14ac:dyDescent="0.3">
      <c r="A201" t="s">
        <v>106</v>
      </c>
      <c r="B201" t="s">
        <v>199</v>
      </c>
      <c r="C201">
        <v>254.59</v>
      </c>
      <c r="D201" t="s">
        <v>106</v>
      </c>
      <c r="E201">
        <v>15.5488</v>
      </c>
      <c r="F201" t="s">
        <v>112</v>
      </c>
      <c r="G201">
        <v>105.26</v>
      </c>
      <c r="H201" s="271" t="s">
        <v>106</v>
      </c>
      <c r="I201">
        <v>45.777799999999999</v>
      </c>
      <c r="J201" t="s">
        <v>111</v>
      </c>
      <c r="K201">
        <v>0.1819086778</v>
      </c>
      <c r="L201">
        <v>58.3889</v>
      </c>
      <c r="M201" t="s">
        <v>114</v>
      </c>
      <c r="N201">
        <v>10.7692</v>
      </c>
      <c r="O201" t="s">
        <v>108</v>
      </c>
      <c r="P201">
        <v>4.3494999999999999</v>
      </c>
      <c r="Q201" t="s">
        <v>142</v>
      </c>
      <c r="R201">
        <v>86.078999999999994</v>
      </c>
      <c r="S201" s="271" t="s">
        <v>106</v>
      </c>
      <c r="T201" t="s">
        <v>197</v>
      </c>
    </row>
    <row r="202" spans="1:20" x14ac:dyDescent="0.3">
      <c r="A202" t="s">
        <v>106</v>
      </c>
      <c r="B202" t="s">
        <v>289</v>
      </c>
      <c r="C202">
        <v>241.83</v>
      </c>
      <c r="D202" t="s">
        <v>111</v>
      </c>
      <c r="E202">
        <v>16.197099999999999</v>
      </c>
      <c r="F202" t="s">
        <v>105</v>
      </c>
      <c r="G202">
        <v>101.19</v>
      </c>
      <c r="H202" s="271" t="s">
        <v>106</v>
      </c>
      <c r="I202">
        <v>42.351900000000001</v>
      </c>
      <c r="J202" t="s">
        <v>107</v>
      </c>
      <c r="K202">
        <v>0.28423772609999998</v>
      </c>
      <c r="L202">
        <v>59.472999999999999</v>
      </c>
      <c r="M202" t="s">
        <v>105</v>
      </c>
      <c r="N202">
        <v>11.751099999999999</v>
      </c>
      <c r="O202" t="s">
        <v>106</v>
      </c>
      <c r="P202">
        <v>4.4440999999999997</v>
      </c>
      <c r="Q202" t="s">
        <v>111</v>
      </c>
      <c r="R202">
        <v>85.416499999999999</v>
      </c>
      <c r="S202" s="271" t="s">
        <v>106</v>
      </c>
      <c r="T202" t="s">
        <v>197</v>
      </c>
    </row>
    <row r="203" spans="1:20" x14ac:dyDescent="0.3">
      <c r="A203" t="s">
        <v>106</v>
      </c>
      <c r="B203" t="s">
        <v>290</v>
      </c>
      <c r="C203">
        <v>237.37</v>
      </c>
      <c r="D203" t="s">
        <v>105</v>
      </c>
      <c r="E203">
        <v>15.6233</v>
      </c>
      <c r="F203" t="s">
        <v>112</v>
      </c>
      <c r="G203">
        <v>102.52</v>
      </c>
      <c r="H203" s="271" t="s">
        <v>106</v>
      </c>
      <c r="I203">
        <v>40.814799999999998</v>
      </c>
      <c r="J203" t="s">
        <v>113</v>
      </c>
      <c r="K203">
        <v>0.53718588320000005</v>
      </c>
      <c r="L203">
        <v>59.838900000000002</v>
      </c>
      <c r="M203" t="s">
        <v>108</v>
      </c>
      <c r="N203">
        <v>11.116300000000001</v>
      </c>
      <c r="O203" t="s">
        <v>108</v>
      </c>
      <c r="P203">
        <v>4.3494999999999999</v>
      </c>
      <c r="Q203" t="s">
        <v>142</v>
      </c>
      <c r="R203">
        <v>85.428399999999996</v>
      </c>
      <c r="S203" s="271" t="s">
        <v>106</v>
      </c>
      <c r="T203" t="s">
        <v>197</v>
      </c>
    </row>
    <row r="204" spans="1:20" x14ac:dyDescent="0.3">
      <c r="A204" t="s">
        <v>106</v>
      </c>
      <c r="B204" t="s">
        <v>291</v>
      </c>
      <c r="C204">
        <v>245.45</v>
      </c>
      <c r="D204" t="s">
        <v>111</v>
      </c>
      <c r="E204">
        <v>15.646699999999999</v>
      </c>
      <c r="F204" t="s">
        <v>112</v>
      </c>
      <c r="G204">
        <v>103.17</v>
      </c>
      <c r="H204" s="271" t="s">
        <v>106</v>
      </c>
      <c r="I204">
        <v>43.370399999999997</v>
      </c>
      <c r="J204" t="s">
        <v>110</v>
      </c>
      <c r="K204">
        <v>0.32760819219999998</v>
      </c>
      <c r="L204">
        <v>58.427799999999998</v>
      </c>
      <c r="M204" t="s">
        <v>114</v>
      </c>
      <c r="N204">
        <v>10.749499999999999</v>
      </c>
      <c r="O204" t="s">
        <v>108</v>
      </c>
      <c r="P204">
        <v>4.5624000000000002</v>
      </c>
      <c r="Q204" t="s">
        <v>106</v>
      </c>
      <c r="R204">
        <v>85.948899999999995</v>
      </c>
      <c r="S204" s="271" t="s">
        <v>106</v>
      </c>
      <c r="T204" t="s">
        <v>197</v>
      </c>
    </row>
    <row r="205" spans="1:20" x14ac:dyDescent="0.3">
      <c r="A205" t="s">
        <v>106</v>
      </c>
      <c r="B205" t="s">
        <v>292</v>
      </c>
      <c r="C205">
        <v>235.57</v>
      </c>
      <c r="D205" t="s">
        <v>105</v>
      </c>
      <c r="E205">
        <v>15.5471</v>
      </c>
      <c r="F205" t="s">
        <v>112</v>
      </c>
      <c r="G205">
        <v>105.56</v>
      </c>
      <c r="H205" s="271" t="s">
        <v>106</v>
      </c>
      <c r="I205">
        <v>42.666699999999999</v>
      </c>
      <c r="J205" t="s">
        <v>107</v>
      </c>
      <c r="K205">
        <v>0.19455690510000001</v>
      </c>
      <c r="L205">
        <v>58.311100000000003</v>
      </c>
      <c r="M205" t="s">
        <v>109</v>
      </c>
      <c r="N205">
        <v>10.923</v>
      </c>
      <c r="O205" t="s">
        <v>108</v>
      </c>
      <c r="P205">
        <v>4.3967999999999998</v>
      </c>
      <c r="Q205" t="s">
        <v>115</v>
      </c>
      <c r="R205">
        <v>85.527000000000001</v>
      </c>
      <c r="S205" s="271" t="s">
        <v>106</v>
      </c>
      <c r="T205" t="s">
        <v>197</v>
      </c>
    </row>
    <row r="206" spans="1:20" x14ac:dyDescent="0.3">
      <c r="A206" t="s">
        <v>106</v>
      </c>
      <c r="B206" t="s">
        <v>293</v>
      </c>
      <c r="C206">
        <v>244.49</v>
      </c>
      <c r="D206" t="s">
        <v>111</v>
      </c>
      <c r="E206">
        <v>14.8225</v>
      </c>
      <c r="F206" t="s">
        <v>113</v>
      </c>
      <c r="G206">
        <v>102.94</v>
      </c>
      <c r="H206" s="271" t="s">
        <v>106</v>
      </c>
      <c r="I206">
        <v>44.185200000000002</v>
      </c>
      <c r="J206" t="s">
        <v>115</v>
      </c>
      <c r="K206">
        <v>0.20662568310000001</v>
      </c>
      <c r="L206">
        <v>59.038899999999998</v>
      </c>
      <c r="M206" t="s">
        <v>107</v>
      </c>
      <c r="N206">
        <v>10.753500000000001</v>
      </c>
      <c r="O206" t="s">
        <v>108</v>
      </c>
      <c r="P206">
        <v>4.2864000000000004</v>
      </c>
      <c r="Q206" t="s">
        <v>110</v>
      </c>
      <c r="R206">
        <v>86.666600000000003</v>
      </c>
      <c r="S206" s="271" t="s">
        <v>106</v>
      </c>
      <c r="T206" t="s">
        <v>197</v>
      </c>
    </row>
    <row r="207" spans="1:20" x14ac:dyDescent="0.3">
      <c r="A207" t="s">
        <v>106</v>
      </c>
      <c r="B207" t="s">
        <v>294</v>
      </c>
      <c r="C207">
        <v>245.1</v>
      </c>
      <c r="D207" t="s">
        <v>111</v>
      </c>
      <c r="E207">
        <v>15.763299999999999</v>
      </c>
      <c r="F207" t="s">
        <v>112</v>
      </c>
      <c r="G207">
        <v>108.26</v>
      </c>
      <c r="H207" s="271" t="s">
        <v>106</v>
      </c>
      <c r="I207">
        <v>46.796300000000002</v>
      </c>
      <c r="J207" t="s">
        <v>106</v>
      </c>
      <c r="K207">
        <v>0.2047877387</v>
      </c>
      <c r="L207">
        <v>60.605600000000003</v>
      </c>
      <c r="M207" t="s">
        <v>106</v>
      </c>
      <c r="N207">
        <v>11.120200000000001</v>
      </c>
      <c r="O207" t="s">
        <v>108</v>
      </c>
      <c r="P207">
        <v>4.1957000000000004</v>
      </c>
      <c r="Q207" t="s">
        <v>107</v>
      </c>
      <c r="R207">
        <v>86.173699999999997</v>
      </c>
      <c r="S207" s="271" t="s">
        <v>106</v>
      </c>
      <c r="T207" t="s">
        <v>197</v>
      </c>
    </row>
    <row r="208" spans="1:20" x14ac:dyDescent="0.3">
      <c r="A208" t="s">
        <v>106</v>
      </c>
      <c r="B208" t="s">
        <v>295</v>
      </c>
      <c r="C208">
        <v>227.43</v>
      </c>
      <c r="D208" t="s">
        <v>112</v>
      </c>
      <c r="E208">
        <v>17.968299999999999</v>
      </c>
      <c r="F208" t="s">
        <v>106</v>
      </c>
      <c r="G208">
        <v>104.17</v>
      </c>
      <c r="H208" s="271" t="s">
        <v>106</v>
      </c>
      <c r="I208">
        <v>44.018500000000003</v>
      </c>
      <c r="J208" t="s">
        <v>105</v>
      </c>
      <c r="K208">
        <v>0.43715888629999999</v>
      </c>
      <c r="L208">
        <v>59.277799999999999</v>
      </c>
      <c r="M208" t="s">
        <v>105</v>
      </c>
      <c r="N208">
        <v>10.5642</v>
      </c>
      <c r="O208" t="s">
        <v>108</v>
      </c>
      <c r="P208">
        <v>4.3888999999999996</v>
      </c>
      <c r="Q208" t="s">
        <v>115</v>
      </c>
      <c r="R208">
        <v>86.749399999999994</v>
      </c>
      <c r="S208" s="271" t="s">
        <v>106</v>
      </c>
      <c r="T208" t="s">
        <v>197</v>
      </c>
    </row>
    <row r="209" spans="1:20" x14ac:dyDescent="0.3">
      <c r="A209" t="s">
        <v>191</v>
      </c>
      <c r="B209" t="s">
        <v>198</v>
      </c>
      <c r="C209">
        <v>248.73</v>
      </c>
      <c r="D209" s="271" t="s">
        <v>106</v>
      </c>
      <c r="E209">
        <v>16.066700000000001</v>
      </c>
      <c r="F209" t="s">
        <v>108</v>
      </c>
      <c r="G209">
        <v>114.67</v>
      </c>
      <c r="H209" s="271" t="s">
        <v>106</v>
      </c>
      <c r="I209">
        <v>46.666699999999999</v>
      </c>
      <c r="J209" s="271" t="s">
        <v>106</v>
      </c>
      <c r="K209">
        <v>0</v>
      </c>
      <c r="L209">
        <v>59.5</v>
      </c>
      <c r="M209" t="s">
        <v>111</v>
      </c>
      <c r="N209">
        <v>11.1675</v>
      </c>
      <c r="O209" t="s">
        <v>111</v>
      </c>
      <c r="P209">
        <v>4.1326000000000001</v>
      </c>
      <c r="Q209" t="s">
        <v>113</v>
      </c>
      <c r="R209">
        <v>86.134200000000007</v>
      </c>
      <c r="S209" s="271" t="s">
        <v>106</v>
      </c>
      <c r="T209" t="s">
        <v>197</v>
      </c>
    </row>
    <row r="210" spans="1:20" x14ac:dyDescent="0.3">
      <c r="A210" t="s">
        <v>191</v>
      </c>
      <c r="B210" t="s">
        <v>199</v>
      </c>
      <c r="C210">
        <v>283.70999999999998</v>
      </c>
      <c r="D210" s="271" t="s">
        <v>106</v>
      </c>
      <c r="E210">
        <v>14.6</v>
      </c>
      <c r="F210" t="s">
        <v>113</v>
      </c>
      <c r="G210">
        <v>108</v>
      </c>
      <c r="H210" s="271" t="s">
        <v>106</v>
      </c>
      <c r="I210">
        <v>46</v>
      </c>
      <c r="J210" s="271" t="s">
        <v>106</v>
      </c>
      <c r="K210">
        <v>0</v>
      </c>
      <c r="L210">
        <v>58.3</v>
      </c>
      <c r="M210" t="s">
        <v>113</v>
      </c>
      <c r="N210">
        <v>10.7692</v>
      </c>
      <c r="O210" t="s">
        <v>108</v>
      </c>
      <c r="P210">
        <v>4.3494999999999999</v>
      </c>
      <c r="Q210" t="s">
        <v>142</v>
      </c>
      <c r="R210">
        <v>86.078999999999994</v>
      </c>
      <c r="S210" s="271" t="s">
        <v>106</v>
      </c>
      <c r="T210" t="s">
        <v>197</v>
      </c>
    </row>
    <row r="211" spans="1:20" x14ac:dyDescent="0.3">
      <c r="A211" t="s">
        <v>191</v>
      </c>
      <c r="B211" t="s">
        <v>289</v>
      </c>
      <c r="C211">
        <v>259.47000000000003</v>
      </c>
      <c r="D211" s="271" t="s">
        <v>106</v>
      </c>
      <c r="E211">
        <v>16.166699999999999</v>
      </c>
      <c r="F211" t="s">
        <v>108</v>
      </c>
      <c r="G211">
        <v>106.67</v>
      </c>
      <c r="H211" s="271" t="s">
        <v>106</v>
      </c>
      <c r="I211">
        <v>47.333300000000001</v>
      </c>
      <c r="J211" s="271" t="s">
        <v>106</v>
      </c>
      <c r="K211">
        <v>0.27777777780000001</v>
      </c>
      <c r="L211">
        <v>59.7</v>
      </c>
      <c r="M211" t="s">
        <v>111</v>
      </c>
      <c r="N211">
        <v>11.751099999999999</v>
      </c>
      <c r="O211" t="s">
        <v>106</v>
      </c>
      <c r="P211">
        <v>4.4440999999999997</v>
      </c>
      <c r="Q211" t="s">
        <v>111</v>
      </c>
      <c r="R211">
        <v>85.416499999999999</v>
      </c>
      <c r="S211" s="271" t="s">
        <v>106</v>
      </c>
      <c r="T211" t="s">
        <v>197</v>
      </c>
    </row>
    <row r="212" spans="1:20" x14ac:dyDescent="0.3">
      <c r="A212" t="s">
        <v>191</v>
      </c>
      <c r="B212" t="s">
        <v>290</v>
      </c>
      <c r="C212">
        <v>286.24</v>
      </c>
      <c r="D212" s="271" t="s">
        <v>106</v>
      </c>
      <c r="E212">
        <v>15.066700000000001</v>
      </c>
      <c r="F212" t="s">
        <v>107</v>
      </c>
      <c r="G212">
        <v>105.67</v>
      </c>
      <c r="H212" s="271" t="s">
        <v>106</v>
      </c>
      <c r="I212">
        <v>43.666699999999999</v>
      </c>
      <c r="J212" s="271" t="s">
        <v>106</v>
      </c>
      <c r="K212">
        <v>0</v>
      </c>
      <c r="L212">
        <v>60.033299999999997</v>
      </c>
      <c r="M212" t="s">
        <v>106</v>
      </c>
      <c r="N212">
        <v>11.116300000000001</v>
      </c>
      <c r="O212" t="s">
        <v>108</v>
      </c>
      <c r="P212">
        <v>4.3494999999999999</v>
      </c>
      <c r="Q212" t="s">
        <v>142</v>
      </c>
      <c r="R212">
        <v>85.428399999999996</v>
      </c>
      <c r="S212" s="271" t="s">
        <v>106</v>
      </c>
      <c r="T212" t="s">
        <v>197</v>
      </c>
    </row>
    <row r="213" spans="1:20" x14ac:dyDescent="0.3">
      <c r="A213" t="s">
        <v>191</v>
      </c>
      <c r="B213" t="s">
        <v>291</v>
      </c>
      <c r="C213">
        <v>268.23</v>
      </c>
      <c r="D213" s="271" t="s">
        <v>106</v>
      </c>
      <c r="E213">
        <v>15.166700000000001</v>
      </c>
      <c r="F213" t="s">
        <v>107</v>
      </c>
      <c r="G213">
        <v>108.67</v>
      </c>
      <c r="H213" s="271" t="s">
        <v>106</v>
      </c>
      <c r="I213">
        <v>47.666699999999999</v>
      </c>
      <c r="J213" s="271" t="s">
        <v>106</v>
      </c>
      <c r="K213">
        <v>0.30030030029999999</v>
      </c>
      <c r="L213">
        <v>58.433300000000003</v>
      </c>
      <c r="M213" t="s">
        <v>113</v>
      </c>
      <c r="N213">
        <v>10.749499999999999</v>
      </c>
      <c r="O213" t="s">
        <v>108</v>
      </c>
      <c r="P213">
        <v>4.5624000000000002</v>
      </c>
      <c r="Q213" t="s">
        <v>106</v>
      </c>
      <c r="R213">
        <v>85.948899999999995</v>
      </c>
      <c r="S213" s="271" t="s">
        <v>106</v>
      </c>
      <c r="T213" t="s">
        <v>197</v>
      </c>
    </row>
    <row r="214" spans="1:20" x14ac:dyDescent="0.3">
      <c r="A214" t="s">
        <v>191</v>
      </c>
      <c r="B214" t="s">
        <v>292</v>
      </c>
      <c r="C214">
        <v>276</v>
      </c>
      <c r="D214" s="271" t="s">
        <v>106</v>
      </c>
      <c r="E214">
        <v>14.6</v>
      </c>
      <c r="F214" t="s">
        <v>113</v>
      </c>
      <c r="G214">
        <v>114</v>
      </c>
      <c r="H214" s="271" t="s">
        <v>106</v>
      </c>
      <c r="I214">
        <v>48</v>
      </c>
      <c r="J214" s="271" t="s">
        <v>106</v>
      </c>
      <c r="K214">
        <v>0</v>
      </c>
      <c r="L214">
        <v>58.666699999999999</v>
      </c>
      <c r="M214" t="s">
        <v>107</v>
      </c>
      <c r="N214">
        <v>10.923</v>
      </c>
      <c r="O214" t="s">
        <v>108</v>
      </c>
      <c r="P214">
        <v>4.3967999999999998</v>
      </c>
      <c r="Q214" t="s">
        <v>115</v>
      </c>
      <c r="R214">
        <v>85.527000000000001</v>
      </c>
      <c r="S214" s="271" t="s">
        <v>106</v>
      </c>
      <c r="T214" t="s">
        <v>197</v>
      </c>
    </row>
    <row r="215" spans="1:20" x14ac:dyDescent="0.3">
      <c r="A215" t="s">
        <v>191</v>
      </c>
      <c r="B215" t="s">
        <v>293</v>
      </c>
      <c r="C215">
        <v>272.51</v>
      </c>
      <c r="D215" s="271" t="s">
        <v>106</v>
      </c>
      <c r="E215">
        <v>13.933299999999999</v>
      </c>
      <c r="F215" t="s">
        <v>109</v>
      </c>
      <c r="G215">
        <v>110</v>
      </c>
      <c r="H215" s="271" t="s">
        <v>106</v>
      </c>
      <c r="I215">
        <v>49</v>
      </c>
      <c r="J215" s="271" t="s">
        <v>106</v>
      </c>
      <c r="K215">
        <v>0.83333333330000003</v>
      </c>
      <c r="L215">
        <v>58.3</v>
      </c>
      <c r="M215" t="s">
        <v>113</v>
      </c>
      <c r="N215">
        <v>10.753500000000001</v>
      </c>
      <c r="O215" t="s">
        <v>108</v>
      </c>
      <c r="P215">
        <v>4.2864000000000004</v>
      </c>
      <c r="Q215" t="s">
        <v>110</v>
      </c>
      <c r="R215">
        <v>86.666600000000003</v>
      </c>
      <c r="S215" s="271" t="s">
        <v>106</v>
      </c>
      <c r="T215" t="s">
        <v>197</v>
      </c>
    </row>
    <row r="216" spans="1:20" x14ac:dyDescent="0.3">
      <c r="A216" t="s">
        <v>191</v>
      </c>
      <c r="B216" t="s">
        <v>294</v>
      </c>
      <c r="C216">
        <v>259.39999999999998</v>
      </c>
      <c r="D216" s="271" t="s">
        <v>106</v>
      </c>
      <c r="E216">
        <v>15.3667</v>
      </c>
      <c r="F216" t="s">
        <v>112</v>
      </c>
      <c r="G216">
        <v>107.33</v>
      </c>
      <c r="H216" s="271" t="s">
        <v>106</v>
      </c>
      <c r="I216">
        <v>43.333300000000001</v>
      </c>
      <c r="J216" s="271" t="s">
        <v>106</v>
      </c>
      <c r="K216">
        <v>0.29761904760000002</v>
      </c>
      <c r="L216">
        <v>59.866700000000002</v>
      </c>
      <c r="M216" t="s">
        <v>111</v>
      </c>
      <c r="N216">
        <v>11.120200000000001</v>
      </c>
      <c r="O216" t="s">
        <v>108</v>
      </c>
      <c r="P216">
        <v>4.1957000000000004</v>
      </c>
      <c r="Q216" t="s">
        <v>107</v>
      </c>
      <c r="R216">
        <v>86.173699999999997</v>
      </c>
      <c r="S216" s="271" t="s">
        <v>106</v>
      </c>
      <c r="T216" t="s">
        <v>197</v>
      </c>
    </row>
    <row r="217" spans="1:20" x14ac:dyDescent="0.3">
      <c r="A217" t="s">
        <v>191</v>
      </c>
      <c r="B217" t="s">
        <v>295</v>
      </c>
      <c r="C217">
        <v>255.1</v>
      </c>
      <c r="D217" s="271" t="s">
        <v>106</v>
      </c>
      <c r="E217">
        <v>17.333300000000001</v>
      </c>
      <c r="F217" t="s">
        <v>106</v>
      </c>
      <c r="G217">
        <v>104.67</v>
      </c>
      <c r="H217" s="271" t="s">
        <v>106</v>
      </c>
      <c r="I217">
        <v>43</v>
      </c>
      <c r="J217" s="271" t="s">
        <v>106</v>
      </c>
      <c r="K217">
        <v>0.2824858757</v>
      </c>
      <c r="L217">
        <v>59.3</v>
      </c>
      <c r="M217" t="s">
        <v>105</v>
      </c>
      <c r="N217">
        <v>10.5642</v>
      </c>
      <c r="O217" t="s">
        <v>108</v>
      </c>
      <c r="P217">
        <v>4.3888999999999996</v>
      </c>
      <c r="Q217" t="s">
        <v>115</v>
      </c>
      <c r="R217">
        <v>86.749399999999994</v>
      </c>
      <c r="S217" s="271" t="s">
        <v>106</v>
      </c>
      <c r="T217" t="s">
        <v>197</v>
      </c>
    </row>
    <row r="218" spans="1:20" x14ac:dyDescent="0.3">
      <c r="A218" t="s">
        <v>150</v>
      </c>
      <c r="B218" t="s">
        <v>198</v>
      </c>
      <c r="C218">
        <v>261.77</v>
      </c>
      <c r="D218" s="271" t="s">
        <v>106</v>
      </c>
      <c r="E218">
        <v>21.366700000000002</v>
      </c>
      <c r="F218" t="s">
        <v>106</v>
      </c>
      <c r="G218">
        <v>99.333299999999994</v>
      </c>
      <c r="H218" t="s">
        <v>107</v>
      </c>
      <c r="I218">
        <v>44</v>
      </c>
      <c r="J218" s="271" t="s">
        <v>106</v>
      </c>
      <c r="K218">
        <v>0</v>
      </c>
      <c r="L218">
        <v>56.933300000000003</v>
      </c>
      <c r="M218" t="s">
        <v>113</v>
      </c>
      <c r="T218" t="s">
        <v>197</v>
      </c>
    </row>
    <row r="219" spans="1:20" x14ac:dyDescent="0.3">
      <c r="A219" t="s">
        <v>150</v>
      </c>
      <c r="B219" t="s">
        <v>199</v>
      </c>
      <c r="C219">
        <v>262.24</v>
      </c>
      <c r="D219" s="271" t="s">
        <v>106</v>
      </c>
      <c r="E219">
        <v>19.566700000000001</v>
      </c>
      <c r="F219" t="s">
        <v>108</v>
      </c>
      <c r="G219">
        <v>106</v>
      </c>
      <c r="H219" t="s">
        <v>115</v>
      </c>
      <c r="I219">
        <v>41.666699999999999</v>
      </c>
      <c r="J219" s="271" t="s">
        <v>106</v>
      </c>
      <c r="K219">
        <v>0</v>
      </c>
      <c r="L219">
        <v>57.633299999999998</v>
      </c>
      <c r="M219" t="s">
        <v>107</v>
      </c>
      <c r="T219" t="s">
        <v>197</v>
      </c>
    </row>
    <row r="220" spans="1:20" x14ac:dyDescent="0.3">
      <c r="A220" t="s">
        <v>150</v>
      </c>
      <c r="B220" t="s">
        <v>289</v>
      </c>
      <c r="C220">
        <v>256.43</v>
      </c>
      <c r="D220" s="271" t="s">
        <v>106</v>
      </c>
      <c r="E220">
        <v>19.3</v>
      </c>
      <c r="F220" t="s">
        <v>105</v>
      </c>
      <c r="G220">
        <v>96.666700000000006</v>
      </c>
      <c r="H220" t="s">
        <v>113</v>
      </c>
      <c r="I220">
        <v>41.333300000000001</v>
      </c>
      <c r="J220" s="271" t="s">
        <v>106</v>
      </c>
      <c r="K220">
        <v>0</v>
      </c>
      <c r="L220">
        <v>58.2</v>
      </c>
      <c r="M220" t="s">
        <v>288</v>
      </c>
      <c r="T220" t="s">
        <v>197</v>
      </c>
    </row>
    <row r="221" spans="1:20" x14ac:dyDescent="0.3">
      <c r="A221" t="s">
        <v>150</v>
      </c>
      <c r="B221" t="s">
        <v>290</v>
      </c>
      <c r="C221">
        <v>254.91</v>
      </c>
      <c r="D221" s="271" t="s">
        <v>106</v>
      </c>
      <c r="E221">
        <v>18.366700000000002</v>
      </c>
      <c r="F221" t="s">
        <v>288</v>
      </c>
      <c r="G221">
        <v>102</v>
      </c>
      <c r="H221" t="s">
        <v>110</v>
      </c>
      <c r="I221">
        <v>40</v>
      </c>
      <c r="J221" s="271" t="s">
        <v>106</v>
      </c>
      <c r="K221">
        <v>0</v>
      </c>
      <c r="L221">
        <v>59.2667</v>
      </c>
      <c r="M221" t="s">
        <v>111</v>
      </c>
      <c r="T221" t="s">
        <v>197</v>
      </c>
    </row>
    <row r="222" spans="1:20" x14ac:dyDescent="0.3">
      <c r="A222" t="s">
        <v>150</v>
      </c>
      <c r="B222" t="s">
        <v>291</v>
      </c>
      <c r="C222">
        <v>255.99</v>
      </c>
      <c r="D222" s="271" t="s">
        <v>106</v>
      </c>
      <c r="E222">
        <v>19.2333</v>
      </c>
      <c r="F222" t="s">
        <v>105</v>
      </c>
      <c r="G222">
        <v>104</v>
      </c>
      <c r="H222" t="s">
        <v>110</v>
      </c>
      <c r="I222">
        <v>40</v>
      </c>
      <c r="J222" s="271" t="s">
        <v>106</v>
      </c>
      <c r="K222">
        <v>0</v>
      </c>
      <c r="L222">
        <v>57.566699999999997</v>
      </c>
      <c r="M222" t="s">
        <v>107</v>
      </c>
      <c r="T222" t="s">
        <v>197</v>
      </c>
    </row>
    <row r="223" spans="1:20" x14ac:dyDescent="0.3">
      <c r="A223" t="s">
        <v>150</v>
      </c>
      <c r="B223" t="s">
        <v>292</v>
      </c>
      <c r="C223">
        <v>257.02999999999997</v>
      </c>
      <c r="D223" s="271" t="s">
        <v>106</v>
      </c>
      <c r="E223">
        <v>19.333300000000001</v>
      </c>
      <c r="F223" t="s">
        <v>105</v>
      </c>
      <c r="G223">
        <v>111</v>
      </c>
      <c r="H223" t="s">
        <v>111</v>
      </c>
      <c r="I223">
        <v>44.333300000000001</v>
      </c>
      <c r="J223" s="271" t="s">
        <v>106</v>
      </c>
      <c r="K223">
        <v>0</v>
      </c>
      <c r="L223">
        <v>58.033299999999997</v>
      </c>
      <c r="M223" t="s">
        <v>288</v>
      </c>
      <c r="T223" t="s">
        <v>197</v>
      </c>
    </row>
    <row r="224" spans="1:20" x14ac:dyDescent="0.3">
      <c r="A224" t="s">
        <v>150</v>
      </c>
      <c r="B224" t="s">
        <v>293</v>
      </c>
      <c r="C224">
        <v>260.81</v>
      </c>
      <c r="D224" s="271" t="s">
        <v>106</v>
      </c>
      <c r="E224">
        <v>17.399999999999999</v>
      </c>
      <c r="F224" t="s">
        <v>113</v>
      </c>
      <c r="G224">
        <v>109.33</v>
      </c>
      <c r="H224" t="s">
        <v>111</v>
      </c>
      <c r="I224">
        <v>47.666699999999999</v>
      </c>
      <c r="J224" s="271" t="s">
        <v>106</v>
      </c>
      <c r="K224">
        <v>0</v>
      </c>
      <c r="L224">
        <v>58.666699999999999</v>
      </c>
      <c r="M224" t="s">
        <v>105</v>
      </c>
      <c r="T224" t="s">
        <v>197</v>
      </c>
    </row>
    <row r="225" spans="1:20" x14ac:dyDescent="0.3">
      <c r="A225" t="s">
        <v>150</v>
      </c>
      <c r="B225" t="s">
        <v>294</v>
      </c>
      <c r="C225">
        <v>265.55</v>
      </c>
      <c r="D225" s="271" t="s">
        <v>106</v>
      </c>
      <c r="E225">
        <v>17.866700000000002</v>
      </c>
      <c r="F225" t="s">
        <v>107</v>
      </c>
      <c r="G225">
        <v>113.67</v>
      </c>
      <c r="H225" t="s">
        <v>106</v>
      </c>
      <c r="I225">
        <v>49.666699999999999</v>
      </c>
      <c r="J225" s="271" t="s">
        <v>106</v>
      </c>
      <c r="K225">
        <v>0</v>
      </c>
      <c r="L225">
        <v>60.366700000000002</v>
      </c>
      <c r="M225" t="s">
        <v>106</v>
      </c>
      <c r="T225" t="s">
        <v>197</v>
      </c>
    </row>
    <row r="226" spans="1:20" x14ac:dyDescent="0.3">
      <c r="A226" t="s">
        <v>150</v>
      </c>
      <c r="B226" t="s">
        <v>295</v>
      </c>
      <c r="C226">
        <v>247.49</v>
      </c>
      <c r="D226" s="271" t="s">
        <v>106</v>
      </c>
      <c r="E226">
        <v>21.166699999999999</v>
      </c>
      <c r="F226" t="s">
        <v>106</v>
      </c>
      <c r="G226">
        <v>104.33</v>
      </c>
      <c r="H226" t="s">
        <v>110</v>
      </c>
      <c r="I226">
        <v>43.333300000000001</v>
      </c>
      <c r="J226" s="271" t="s">
        <v>106</v>
      </c>
      <c r="K226">
        <v>0</v>
      </c>
      <c r="L226">
        <v>57.7</v>
      </c>
      <c r="M226" t="s">
        <v>107</v>
      </c>
      <c r="T226" t="s">
        <v>197</v>
      </c>
    </row>
    <row r="227" spans="1:20" x14ac:dyDescent="0.3">
      <c r="A227" t="s">
        <v>192</v>
      </c>
      <c r="B227" t="s">
        <v>198</v>
      </c>
      <c r="C227">
        <v>178.93</v>
      </c>
      <c r="D227" s="271" t="s">
        <v>106</v>
      </c>
      <c r="E227">
        <v>19.102499999999999</v>
      </c>
      <c r="F227" t="s">
        <v>115</v>
      </c>
      <c r="G227">
        <v>98</v>
      </c>
      <c r="H227" s="271" t="s">
        <v>106</v>
      </c>
      <c r="I227">
        <v>44.666699999999999</v>
      </c>
      <c r="J227" t="s">
        <v>111</v>
      </c>
      <c r="K227">
        <v>0</v>
      </c>
      <c r="L227">
        <v>59.951500000000003</v>
      </c>
      <c r="M227" t="s">
        <v>110</v>
      </c>
      <c r="T227" t="s">
        <v>197</v>
      </c>
    </row>
    <row r="228" spans="1:20" x14ac:dyDescent="0.3">
      <c r="A228" t="s">
        <v>192</v>
      </c>
      <c r="B228" t="s">
        <v>199</v>
      </c>
      <c r="C228">
        <v>169.85</v>
      </c>
      <c r="D228" s="271" t="s">
        <v>106</v>
      </c>
      <c r="E228">
        <v>17.7333</v>
      </c>
      <c r="F228" t="s">
        <v>140</v>
      </c>
      <c r="G228">
        <v>100</v>
      </c>
      <c r="H228" s="271" t="s">
        <v>106</v>
      </c>
      <c r="I228">
        <v>45</v>
      </c>
      <c r="J228" t="s">
        <v>111</v>
      </c>
      <c r="K228">
        <v>0</v>
      </c>
      <c r="L228">
        <v>59.066699999999997</v>
      </c>
      <c r="M228" t="s">
        <v>140</v>
      </c>
      <c r="T228" t="s">
        <v>197</v>
      </c>
    </row>
    <row r="229" spans="1:20" x14ac:dyDescent="0.3">
      <c r="A229" t="s">
        <v>192</v>
      </c>
      <c r="B229" t="s">
        <v>289</v>
      </c>
      <c r="C229">
        <v>162.63999999999999</v>
      </c>
      <c r="D229" s="271" t="s">
        <v>106</v>
      </c>
      <c r="E229">
        <v>18.366700000000002</v>
      </c>
      <c r="F229" t="s">
        <v>110</v>
      </c>
      <c r="G229">
        <v>99.333299999999994</v>
      </c>
      <c r="H229" s="271" t="s">
        <v>106</v>
      </c>
      <c r="I229">
        <v>40.666699999999999</v>
      </c>
      <c r="J229" t="s">
        <v>105</v>
      </c>
      <c r="K229">
        <v>0</v>
      </c>
      <c r="L229">
        <v>60.633299999999998</v>
      </c>
      <c r="M229" t="s">
        <v>108</v>
      </c>
      <c r="T229" t="s">
        <v>197</v>
      </c>
    </row>
    <row r="230" spans="1:20" x14ac:dyDescent="0.3">
      <c r="A230" t="s">
        <v>192</v>
      </c>
      <c r="B230" t="s">
        <v>290</v>
      </c>
      <c r="C230">
        <v>181.44</v>
      </c>
      <c r="D230" s="271" t="s">
        <v>106</v>
      </c>
      <c r="E230">
        <v>17.966699999999999</v>
      </c>
      <c r="F230" t="s">
        <v>140</v>
      </c>
      <c r="G230">
        <v>100.33</v>
      </c>
      <c r="H230" s="271" t="s">
        <v>106</v>
      </c>
      <c r="I230">
        <v>38.666699999999999</v>
      </c>
      <c r="J230" t="s">
        <v>112</v>
      </c>
      <c r="K230">
        <v>0</v>
      </c>
      <c r="L230">
        <v>60.333300000000001</v>
      </c>
      <c r="M230" t="s">
        <v>105</v>
      </c>
      <c r="T230" t="s">
        <v>197</v>
      </c>
    </row>
    <row r="231" spans="1:20" x14ac:dyDescent="0.3">
      <c r="A231" t="s">
        <v>192</v>
      </c>
      <c r="B231" t="s">
        <v>291</v>
      </c>
      <c r="C231">
        <v>185.13</v>
      </c>
      <c r="D231" s="271" t="s">
        <v>106</v>
      </c>
      <c r="E231">
        <v>18.7</v>
      </c>
      <c r="F231" t="s">
        <v>105</v>
      </c>
      <c r="G231">
        <v>102.67</v>
      </c>
      <c r="H231" s="271" t="s">
        <v>106</v>
      </c>
      <c r="I231">
        <v>44.666699999999999</v>
      </c>
      <c r="J231" t="s">
        <v>111</v>
      </c>
      <c r="K231">
        <v>0</v>
      </c>
      <c r="L231">
        <v>58.6</v>
      </c>
      <c r="M231" t="s">
        <v>114</v>
      </c>
      <c r="T231" t="s">
        <v>197</v>
      </c>
    </row>
    <row r="232" spans="1:20" x14ac:dyDescent="0.3">
      <c r="A232" t="s">
        <v>192</v>
      </c>
      <c r="B232" t="s">
        <v>292</v>
      </c>
      <c r="C232">
        <v>179.89</v>
      </c>
      <c r="D232" s="271" t="s">
        <v>106</v>
      </c>
      <c r="E232">
        <v>19.566700000000001</v>
      </c>
      <c r="F232" t="s">
        <v>111</v>
      </c>
      <c r="G232">
        <v>100.33</v>
      </c>
      <c r="H232" s="271" t="s">
        <v>106</v>
      </c>
      <c r="I232">
        <v>38.666699999999999</v>
      </c>
      <c r="J232" t="s">
        <v>112</v>
      </c>
      <c r="K232">
        <v>0</v>
      </c>
      <c r="L232">
        <v>58.133299999999998</v>
      </c>
      <c r="M232" t="s">
        <v>109</v>
      </c>
      <c r="T232" t="s">
        <v>197</v>
      </c>
    </row>
    <row r="233" spans="1:20" x14ac:dyDescent="0.3">
      <c r="A233" t="s">
        <v>192</v>
      </c>
      <c r="B233" t="s">
        <v>293</v>
      </c>
      <c r="C233">
        <v>188.15</v>
      </c>
      <c r="D233" s="271" t="s">
        <v>106</v>
      </c>
      <c r="E233">
        <v>16.7</v>
      </c>
      <c r="F233" t="s">
        <v>109</v>
      </c>
      <c r="G233">
        <v>103.67</v>
      </c>
      <c r="H233" s="271" t="s">
        <v>106</v>
      </c>
      <c r="I233">
        <v>42.333300000000001</v>
      </c>
      <c r="J233" t="s">
        <v>115</v>
      </c>
      <c r="K233">
        <v>0</v>
      </c>
      <c r="L233">
        <v>60.633299999999998</v>
      </c>
      <c r="M233" t="s">
        <v>108</v>
      </c>
      <c r="T233" t="s">
        <v>197</v>
      </c>
    </row>
    <row r="234" spans="1:20" x14ac:dyDescent="0.3">
      <c r="A234" t="s">
        <v>192</v>
      </c>
      <c r="B234" t="s">
        <v>294</v>
      </c>
      <c r="C234">
        <v>175.6</v>
      </c>
      <c r="D234" s="271" t="s">
        <v>106</v>
      </c>
      <c r="E234">
        <v>17.166699999999999</v>
      </c>
      <c r="F234" t="s">
        <v>114</v>
      </c>
      <c r="G234">
        <v>105.67</v>
      </c>
      <c r="H234" s="271" t="s">
        <v>106</v>
      </c>
      <c r="I234">
        <v>46</v>
      </c>
      <c r="J234" t="s">
        <v>106</v>
      </c>
      <c r="K234">
        <v>0</v>
      </c>
      <c r="L234">
        <v>62.2</v>
      </c>
      <c r="M234" t="s">
        <v>106</v>
      </c>
      <c r="T234" t="s">
        <v>197</v>
      </c>
    </row>
    <row r="235" spans="1:20" x14ac:dyDescent="0.3">
      <c r="A235" t="s">
        <v>192</v>
      </c>
      <c r="B235" t="s">
        <v>295</v>
      </c>
      <c r="C235">
        <v>169.95</v>
      </c>
      <c r="D235" s="271" t="s">
        <v>106</v>
      </c>
      <c r="E235">
        <v>20.133299999999998</v>
      </c>
      <c r="F235" t="s">
        <v>106</v>
      </c>
      <c r="G235">
        <v>100</v>
      </c>
      <c r="H235" s="271" t="s">
        <v>106</v>
      </c>
      <c r="I235">
        <v>43.333300000000001</v>
      </c>
      <c r="J235" t="s">
        <v>115</v>
      </c>
      <c r="K235">
        <v>0</v>
      </c>
      <c r="L235">
        <v>59.533299999999997</v>
      </c>
      <c r="M235" t="s">
        <v>141</v>
      </c>
      <c r="T235" t="s">
        <v>197</v>
      </c>
    </row>
    <row r="236" spans="1:20" x14ac:dyDescent="0.3">
      <c r="A236" t="s">
        <v>193</v>
      </c>
      <c r="B236" t="s">
        <v>198</v>
      </c>
      <c r="C236">
        <v>244.41</v>
      </c>
      <c r="D236" s="271" t="s">
        <v>106</v>
      </c>
      <c r="E236">
        <v>12.8</v>
      </c>
      <c r="F236" t="s">
        <v>107</v>
      </c>
      <c r="K236">
        <v>0</v>
      </c>
      <c r="L236">
        <v>59.2</v>
      </c>
      <c r="M236" t="s">
        <v>110</v>
      </c>
      <c r="T236" t="s">
        <v>197</v>
      </c>
    </row>
    <row r="237" spans="1:20" x14ac:dyDescent="0.3">
      <c r="A237" t="s">
        <v>193</v>
      </c>
      <c r="B237" t="s">
        <v>199</v>
      </c>
      <c r="C237">
        <v>269.64999999999998</v>
      </c>
      <c r="D237" s="271" t="s">
        <v>106</v>
      </c>
      <c r="E237">
        <v>12.1333</v>
      </c>
      <c r="F237" t="s">
        <v>109</v>
      </c>
      <c r="K237">
        <v>0</v>
      </c>
      <c r="L237">
        <v>58.066699999999997</v>
      </c>
      <c r="M237" t="s">
        <v>114</v>
      </c>
      <c r="T237" t="s">
        <v>197</v>
      </c>
    </row>
    <row r="238" spans="1:20" x14ac:dyDescent="0.3">
      <c r="A238" t="s">
        <v>193</v>
      </c>
      <c r="B238" t="s">
        <v>289</v>
      </c>
      <c r="C238">
        <v>272.47000000000003</v>
      </c>
      <c r="D238" s="271" t="s">
        <v>106</v>
      </c>
      <c r="E238">
        <v>13.466699999999999</v>
      </c>
      <c r="F238" t="s">
        <v>108</v>
      </c>
      <c r="K238">
        <v>0</v>
      </c>
      <c r="L238">
        <v>59.455199999999998</v>
      </c>
      <c r="M238" t="s">
        <v>115</v>
      </c>
      <c r="T238" t="s">
        <v>197</v>
      </c>
    </row>
    <row r="239" spans="1:20" x14ac:dyDescent="0.3">
      <c r="A239" t="s">
        <v>193</v>
      </c>
      <c r="B239" t="s">
        <v>290</v>
      </c>
      <c r="C239">
        <v>272.95999999999998</v>
      </c>
      <c r="D239" s="271" t="s">
        <v>106</v>
      </c>
      <c r="E239">
        <v>13.2667</v>
      </c>
      <c r="F239" t="s">
        <v>105</v>
      </c>
      <c r="K239">
        <v>0</v>
      </c>
      <c r="L239">
        <v>60.033299999999997</v>
      </c>
      <c r="M239" t="s">
        <v>111</v>
      </c>
      <c r="T239" t="s">
        <v>197</v>
      </c>
    </row>
    <row r="240" spans="1:20" x14ac:dyDescent="0.3">
      <c r="A240" t="s">
        <v>193</v>
      </c>
      <c r="B240" t="s">
        <v>291</v>
      </c>
      <c r="C240">
        <v>270.85000000000002</v>
      </c>
      <c r="D240" s="271" t="s">
        <v>106</v>
      </c>
      <c r="E240">
        <v>12.4</v>
      </c>
      <c r="F240" t="s">
        <v>114</v>
      </c>
      <c r="K240">
        <v>0</v>
      </c>
      <c r="L240">
        <v>58.4</v>
      </c>
      <c r="M240" t="s">
        <v>140</v>
      </c>
      <c r="T240" t="s">
        <v>197</v>
      </c>
    </row>
    <row r="241" spans="1:20" x14ac:dyDescent="0.3">
      <c r="A241" t="s">
        <v>193</v>
      </c>
      <c r="B241" t="s">
        <v>292</v>
      </c>
      <c r="C241">
        <v>262.86</v>
      </c>
      <c r="D241" s="271" t="s">
        <v>106</v>
      </c>
      <c r="E241">
        <v>12.1333</v>
      </c>
      <c r="F241" t="s">
        <v>109</v>
      </c>
      <c r="K241">
        <v>0</v>
      </c>
      <c r="L241">
        <v>57.633299999999998</v>
      </c>
      <c r="M241" t="s">
        <v>109</v>
      </c>
      <c r="T241" t="s">
        <v>197</v>
      </c>
    </row>
    <row r="242" spans="1:20" x14ac:dyDescent="0.3">
      <c r="A242" t="s">
        <v>193</v>
      </c>
      <c r="B242" t="s">
        <v>293</v>
      </c>
      <c r="C242">
        <v>263.20999999999998</v>
      </c>
      <c r="D242" s="271" t="s">
        <v>106</v>
      </c>
      <c r="E242">
        <v>12.4</v>
      </c>
      <c r="F242" t="s">
        <v>114</v>
      </c>
      <c r="K242">
        <v>0</v>
      </c>
      <c r="L242">
        <v>58.6</v>
      </c>
      <c r="M242" t="s">
        <v>140</v>
      </c>
      <c r="T242" t="s">
        <v>197</v>
      </c>
    </row>
    <row r="243" spans="1:20" x14ac:dyDescent="0.3">
      <c r="A243" t="s">
        <v>193</v>
      </c>
      <c r="B243" t="s">
        <v>294</v>
      </c>
      <c r="C243">
        <v>259.39</v>
      </c>
      <c r="D243" s="271" t="s">
        <v>106</v>
      </c>
      <c r="E243">
        <v>13.7667</v>
      </c>
      <c r="F243" t="s">
        <v>108</v>
      </c>
      <c r="K243">
        <v>0</v>
      </c>
      <c r="L243">
        <v>60.4</v>
      </c>
      <c r="M243" t="s">
        <v>106</v>
      </c>
      <c r="T243" t="s">
        <v>197</v>
      </c>
    </row>
    <row r="244" spans="1:20" x14ac:dyDescent="0.3">
      <c r="A244" t="s">
        <v>193</v>
      </c>
      <c r="B244" t="s">
        <v>295</v>
      </c>
      <c r="C244">
        <v>261.48</v>
      </c>
      <c r="D244" s="271" t="s">
        <v>106</v>
      </c>
      <c r="E244">
        <v>15.8667</v>
      </c>
      <c r="F244" t="s">
        <v>106</v>
      </c>
      <c r="K244">
        <v>0</v>
      </c>
      <c r="L244">
        <v>60.133299999999998</v>
      </c>
      <c r="M244" t="s">
        <v>111</v>
      </c>
      <c r="T244" t="s">
        <v>197</v>
      </c>
    </row>
    <row r="245" spans="1:20" x14ac:dyDescent="0.3">
      <c r="A245" t="s">
        <v>194</v>
      </c>
      <c r="B245" t="s">
        <v>198</v>
      </c>
      <c r="C245">
        <v>253.74</v>
      </c>
      <c r="D245" t="s">
        <v>113</v>
      </c>
      <c r="E245">
        <v>13.5</v>
      </c>
      <c r="F245" t="s">
        <v>288</v>
      </c>
      <c r="K245">
        <v>0</v>
      </c>
      <c r="L245">
        <v>60.433300000000003</v>
      </c>
      <c r="M245" t="s">
        <v>106</v>
      </c>
      <c r="T245" t="s">
        <v>197</v>
      </c>
    </row>
    <row r="246" spans="1:20" x14ac:dyDescent="0.3">
      <c r="A246" t="s">
        <v>194</v>
      </c>
      <c r="B246" t="s">
        <v>199</v>
      </c>
      <c r="C246">
        <v>291.76</v>
      </c>
      <c r="D246" t="s">
        <v>106</v>
      </c>
      <c r="E246">
        <v>12.9</v>
      </c>
      <c r="F246" t="s">
        <v>113</v>
      </c>
      <c r="K246">
        <v>0</v>
      </c>
      <c r="L246">
        <v>59.433300000000003</v>
      </c>
      <c r="M246" t="s">
        <v>105</v>
      </c>
      <c r="T246" t="s">
        <v>197</v>
      </c>
    </row>
    <row r="247" spans="1:20" x14ac:dyDescent="0.3">
      <c r="A247" t="s">
        <v>194</v>
      </c>
      <c r="B247" t="s">
        <v>289</v>
      </c>
      <c r="C247">
        <v>286.26</v>
      </c>
      <c r="D247" t="s">
        <v>111</v>
      </c>
      <c r="E247">
        <v>14.033300000000001</v>
      </c>
      <c r="F247" t="s">
        <v>108</v>
      </c>
      <c r="K247">
        <v>0</v>
      </c>
      <c r="L247">
        <v>60.066699999999997</v>
      </c>
      <c r="M247" t="s">
        <v>111</v>
      </c>
      <c r="T247" t="s">
        <v>197</v>
      </c>
    </row>
    <row r="248" spans="1:20" x14ac:dyDescent="0.3">
      <c r="A248" t="s">
        <v>194</v>
      </c>
      <c r="B248" t="s">
        <v>290</v>
      </c>
      <c r="C248">
        <v>269.99</v>
      </c>
      <c r="D248" t="s">
        <v>110</v>
      </c>
      <c r="E248">
        <v>13.7</v>
      </c>
      <c r="F248" t="s">
        <v>105</v>
      </c>
      <c r="K248">
        <v>0</v>
      </c>
      <c r="L248">
        <v>60.533299999999997</v>
      </c>
      <c r="M248" t="s">
        <v>106</v>
      </c>
      <c r="T248" t="s">
        <v>197</v>
      </c>
    </row>
    <row r="249" spans="1:20" x14ac:dyDescent="0.3">
      <c r="A249" t="s">
        <v>194</v>
      </c>
      <c r="B249" t="s">
        <v>291</v>
      </c>
      <c r="C249">
        <v>286.08999999999997</v>
      </c>
      <c r="D249" t="s">
        <v>111</v>
      </c>
      <c r="E249">
        <v>12.966699999999999</v>
      </c>
      <c r="F249" t="s">
        <v>107</v>
      </c>
      <c r="K249">
        <v>0</v>
      </c>
      <c r="L249">
        <v>59.466700000000003</v>
      </c>
      <c r="M249" t="s">
        <v>105</v>
      </c>
      <c r="T249" t="s">
        <v>197</v>
      </c>
    </row>
    <row r="250" spans="1:20" x14ac:dyDescent="0.3">
      <c r="A250" t="s">
        <v>194</v>
      </c>
      <c r="B250" t="s">
        <v>292</v>
      </c>
      <c r="C250">
        <v>256.86</v>
      </c>
      <c r="D250" t="s">
        <v>113</v>
      </c>
      <c r="E250">
        <v>12.966699999999999</v>
      </c>
      <c r="F250" t="s">
        <v>107</v>
      </c>
      <c r="K250">
        <v>0</v>
      </c>
      <c r="L250">
        <v>59.466700000000003</v>
      </c>
      <c r="M250" t="s">
        <v>105</v>
      </c>
      <c r="T250" t="s">
        <v>197</v>
      </c>
    </row>
    <row r="251" spans="1:20" x14ac:dyDescent="0.3">
      <c r="A251" t="s">
        <v>194</v>
      </c>
      <c r="B251" t="s">
        <v>293</v>
      </c>
      <c r="C251">
        <v>282.57</v>
      </c>
      <c r="D251" t="s">
        <v>115</v>
      </c>
      <c r="E251">
        <v>12.7667</v>
      </c>
      <c r="F251" t="s">
        <v>113</v>
      </c>
      <c r="K251">
        <v>0</v>
      </c>
      <c r="L251">
        <v>59.2</v>
      </c>
      <c r="M251" t="s">
        <v>112</v>
      </c>
      <c r="T251" t="s">
        <v>197</v>
      </c>
    </row>
    <row r="252" spans="1:20" x14ac:dyDescent="0.3">
      <c r="A252" t="s">
        <v>194</v>
      </c>
      <c r="B252" t="s">
        <v>294</v>
      </c>
      <c r="C252">
        <v>281.42</v>
      </c>
      <c r="D252" t="s">
        <v>115</v>
      </c>
      <c r="E252">
        <v>13.666700000000001</v>
      </c>
      <c r="F252" t="s">
        <v>105</v>
      </c>
      <c r="K252">
        <v>0</v>
      </c>
      <c r="L252">
        <v>60.633299999999998</v>
      </c>
      <c r="M252" t="s">
        <v>106</v>
      </c>
      <c r="T252" t="s">
        <v>197</v>
      </c>
    </row>
    <row r="253" spans="1:20" x14ac:dyDescent="0.3">
      <c r="A253" t="s">
        <v>194</v>
      </c>
      <c r="B253" t="s">
        <v>295</v>
      </c>
      <c r="C253">
        <v>266.38</v>
      </c>
      <c r="D253" t="s">
        <v>107</v>
      </c>
      <c r="E253">
        <v>16.100000000000001</v>
      </c>
      <c r="F253" t="s">
        <v>106</v>
      </c>
      <c r="K253">
        <v>0</v>
      </c>
      <c r="L253">
        <v>60.6</v>
      </c>
      <c r="M253" t="s">
        <v>106</v>
      </c>
      <c r="T253" t="s">
        <v>197</v>
      </c>
    </row>
    <row r="254" spans="1:20" x14ac:dyDescent="0.3">
      <c r="A254" t="s">
        <v>195</v>
      </c>
      <c r="B254" t="s">
        <v>198</v>
      </c>
      <c r="C254">
        <v>167.96</v>
      </c>
      <c r="D254" s="271" t="s">
        <v>106</v>
      </c>
      <c r="E254">
        <v>12.62</v>
      </c>
      <c r="F254" t="s">
        <v>106</v>
      </c>
      <c r="G254">
        <v>109</v>
      </c>
      <c r="H254" t="s">
        <v>108</v>
      </c>
      <c r="I254">
        <v>45.666699999999999</v>
      </c>
      <c r="J254" t="s">
        <v>111</v>
      </c>
      <c r="K254">
        <v>1.3962765957000001</v>
      </c>
      <c r="T254" t="s">
        <v>197</v>
      </c>
    </row>
    <row r="255" spans="1:20" x14ac:dyDescent="0.3">
      <c r="A255" t="s">
        <v>195</v>
      </c>
      <c r="B255" t="s">
        <v>199</v>
      </c>
      <c r="C255">
        <v>194.46</v>
      </c>
      <c r="D255" s="271" t="s">
        <v>106</v>
      </c>
      <c r="E255">
        <v>11.9567</v>
      </c>
      <c r="F255" t="s">
        <v>105</v>
      </c>
      <c r="G255">
        <v>108.89</v>
      </c>
      <c r="H255" t="s">
        <v>108</v>
      </c>
      <c r="I255">
        <v>44.333300000000001</v>
      </c>
      <c r="J255" t="s">
        <v>105</v>
      </c>
      <c r="K255">
        <v>0.33003300330000002</v>
      </c>
      <c r="T255" t="s">
        <v>197</v>
      </c>
    </row>
    <row r="256" spans="1:20" x14ac:dyDescent="0.3">
      <c r="A256" t="s">
        <v>195</v>
      </c>
      <c r="B256" t="s">
        <v>289</v>
      </c>
      <c r="C256">
        <v>184.61</v>
      </c>
      <c r="D256" s="271" t="s">
        <v>106</v>
      </c>
      <c r="E256">
        <v>11.976699999999999</v>
      </c>
      <c r="F256" t="s">
        <v>105</v>
      </c>
      <c r="G256">
        <v>106.11</v>
      </c>
      <c r="H256" t="s">
        <v>108</v>
      </c>
      <c r="I256">
        <v>41.444400000000002</v>
      </c>
      <c r="J256" t="s">
        <v>112</v>
      </c>
      <c r="K256">
        <v>1.1627906977</v>
      </c>
      <c r="T256" t="s">
        <v>197</v>
      </c>
    </row>
    <row r="257" spans="1:20" x14ac:dyDescent="0.3">
      <c r="A257" t="s">
        <v>195</v>
      </c>
      <c r="B257" t="s">
        <v>290</v>
      </c>
      <c r="C257">
        <v>184.72</v>
      </c>
      <c r="D257" s="271" t="s">
        <v>106</v>
      </c>
      <c r="E257">
        <v>12.0533</v>
      </c>
      <c r="F257" t="s">
        <v>105</v>
      </c>
      <c r="G257">
        <v>107.78</v>
      </c>
      <c r="H257" t="s">
        <v>108</v>
      </c>
      <c r="I257">
        <v>40.8889</v>
      </c>
      <c r="J257" t="s">
        <v>112</v>
      </c>
      <c r="K257">
        <v>3.0779748706999999</v>
      </c>
      <c r="T257" t="s">
        <v>197</v>
      </c>
    </row>
    <row r="258" spans="1:20" x14ac:dyDescent="0.3">
      <c r="A258" t="s">
        <v>195</v>
      </c>
      <c r="B258" t="s">
        <v>291</v>
      </c>
      <c r="C258">
        <v>191.92</v>
      </c>
      <c r="D258" s="271" t="s">
        <v>106</v>
      </c>
      <c r="E258">
        <v>12.1067</v>
      </c>
      <c r="F258" t="s">
        <v>105</v>
      </c>
      <c r="G258">
        <v>107.67</v>
      </c>
      <c r="H258" t="s">
        <v>108</v>
      </c>
      <c r="I258">
        <v>42.555599999999998</v>
      </c>
      <c r="J258" t="s">
        <v>105</v>
      </c>
      <c r="K258">
        <v>1.5375982043</v>
      </c>
      <c r="T258" t="s">
        <v>197</v>
      </c>
    </row>
    <row r="259" spans="1:20" x14ac:dyDescent="0.3">
      <c r="A259" t="s">
        <v>195</v>
      </c>
      <c r="B259" t="s">
        <v>292</v>
      </c>
      <c r="C259">
        <v>193.47</v>
      </c>
      <c r="D259" s="271" t="s">
        <v>106</v>
      </c>
      <c r="E259">
        <v>12.343299999999999</v>
      </c>
      <c r="F259" t="s">
        <v>111</v>
      </c>
      <c r="G259">
        <v>110.67</v>
      </c>
      <c r="H259" t="s">
        <v>108</v>
      </c>
      <c r="I259">
        <v>42.666699999999999</v>
      </c>
      <c r="J259" t="s">
        <v>105</v>
      </c>
      <c r="K259">
        <v>0.70175438599999995</v>
      </c>
      <c r="T259" t="s">
        <v>197</v>
      </c>
    </row>
    <row r="260" spans="1:20" x14ac:dyDescent="0.3">
      <c r="A260" t="s">
        <v>195</v>
      </c>
      <c r="B260" t="s">
        <v>293</v>
      </c>
      <c r="C260">
        <v>207.68</v>
      </c>
      <c r="D260" s="271" t="s">
        <v>106</v>
      </c>
      <c r="E260">
        <v>11.88</v>
      </c>
      <c r="F260" t="s">
        <v>112</v>
      </c>
      <c r="G260">
        <v>109.67</v>
      </c>
      <c r="H260" t="s">
        <v>108</v>
      </c>
      <c r="I260">
        <v>44.444400000000002</v>
      </c>
      <c r="J260" t="s">
        <v>105</v>
      </c>
      <c r="K260">
        <v>0</v>
      </c>
      <c r="T260" t="s">
        <v>197</v>
      </c>
    </row>
    <row r="261" spans="1:20" x14ac:dyDescent="0.3">
      <c r="A261" t="s">
        <v>195</v>
      </c>
      <c r="B261" t="s">
        <v>294</v>
      </c>
      <c r="C261">
        <v>207.38</v>
      </c>
      <c r="D261" s="271" t="s">
        <v>106</v>
      </c>
      <c r="E261">
        <v>12.0733</v>
      </c>
      <c r="F261" t="s">
        <v>105</v>
      </c>
      <c r="G261">
        <v>117.22</v>
      </c>
      <c r="H261" t="s">
        <v>106</v>
      </c>
      <c r="I261">
        <v>48.777799999999999</v>
      </c>
      <c r="J261" t="s">
        <v>106</v>
      </c>
      <c r="K261">
        <v>0.95308596280000002</v>
      </c>
      <c r="T261" t="s">
        <v>197</v>
      </c>
    </row>
    <row r="262" spans="1:20" x14ac:dyDescent="0.3">
      <c r="A262" t="s">
        <v>195</v>
      </c>
      <c r="B262" t="s">
        <v>295</v>
      </c>
      <c r="C262">
        <v>172.6</v>
      </c>
      <c r="D262" s="271" t="s">
        <v>106</v>
      </c>
      <c r="E262">
        <v>12.613300000000001</v>
      </c>
      <c r="F262" t="s">
        <v>106</v>
      </c>
      <c r="G262">
        <v>110.67</v>
      </c>
      <c r="H262" t="s">
        <v>108</v>
      </c>
      <c r="I262">
        <v>44.444400000000002</v>
      </c>
      <c r="J262" t="s">
        <v>105</v>
      </c>
      <c r="K262">
        <v>1.3333333332999999</v>
      </c>
      <c r="T262" t="s">
        <v>197</v>
      </c>
    </row>
    <row r="263" spans="1:20" x14ac:dyDescent="0.3">
      <c r="A263" t="s">
        <v>100</v>
      </c>
      <c r="B263" t="s">
        <v>198</v>
      </c>
      <c r="C263">
        <v>251.5</v>
      </c>
      <c r="D263" s="271" t="s">
        <v>106</v>
      </c>
      <c r="E263">
        <v>20.033300000000001</v>
      </c>
      <c r="F263" t="s">
        <v>105</v>
      </c>
      <c r="G263">
        <v>107.33</v>
      </c>
      <c r="H263" t="s">
        <v>111</v>
      </c>
      <c r="I263">
        <v>41</v>
      </c>
      <c r="J263" t="s">
        <v>107</v>
      </c>
      <c r="K263">
        <v>0.34722222219999999</v>
      </c>
      <c r="T263" t="s">
        <v>197</v>
      </c>
    </row>
    <row r="264" spans="1:20" x14ac:dyDescent="0.3">
      <c r="A264" t="s">
        <v>100</v>
      </c>
      <c r="B264" t="s">
        <v>199</v>
      </c>
      <c r="C264">
        <v>311.73</v>
      </c>
      <c r="D264" s="271" t="s">
        <v>106</v>
      </c>
      <c r="E264">
        <v>19.8</v>
      </c>
      <c r="F264" t="s">
        <v>105</v>
      </c>
      <c r="G264">
        <v>112.67</v>
      </c>
      <c r="H264" t="s">
        <v>106</v>
      </c>
      <c r="I264">
        <v>47.666699999999999</v>
      </c>
      <c r="J264" t="s">
        <v>106</v>
      </c>
      <c r="K264">
        <v>0</v>
      </c>
      <c r="T264" t="s">
        <v>197</v>
      </c>
    </row>
    <row r="265" spans="1:20" x14ac:dyDescent="0.3">
      <c r="A265" t="s">
        <v>100</v>
      </c>
      <c r="B265" t="s">
        <v>289</v>
      </c>
      <c r="C265">
        <v>272.54000000000002</v>
      </c>
      <c r="D265" s="271" t="s">
        <v>106</v>
      </c>
      <c r="E265">
        <v>20.433299999999999</v>
      </c>
      <c r="F265" t="s">
        <v>108</v>
      </c>
      <c r="G265">
        <v>108</v>
      </c>
      <c r="H265" t="s">
        <v>111</v>
      </c>
      <c r="I265">
        <v>40.666699999999999</v>
      </c>
      <c r="J265" t="s">
        <v>107</v>
      </c>
      <c r="K265">
        <v>0.83333333330000003</v>
      </c>
      <c r="T265" t="s">
        <v>197</v>
      </c>
    </row>
    <row r="266" spans="1:20" x14ac:dyDescent="0.3">
      <c r="A266" t="s">
        <v>100</v>
      </c>
      <c r="B266" t="s">
        <v>290</v>
      </c>
      <c r="C266">
        <v>223.68</v>
      </c>
      <c r="D266" s="271" t="s">
        <v>106</v>
      </c>
      <c r="E266">
        <v>18.833300000000001</v>
      </c>
      <c r="F266" t="s">
        <v>107</v>
      </c>
      <c r="G266">
        <v>102.67</v>
      </c>
      <c r="H266" t="s">
        <v>105</v>
      </c>
      <c r="I266">
        <v>39</v>
      </c>
      <c r="J266" t="s">
        <v>113</v>
      </c>
      <c r="K266">
        <v>1.2195121951000001</v>
      </c>
      <c r="T266" t="s">
        <v>197</v>
      </c>
    </row>
    <row r="267" spans="1:20" x14ac:dyDescent="0.3">
      <c r="A267" t="s">
        <v>100</v>
      </c>
      <c r="B267" t="s">
        <v>291</v>
      </c>
      <c r="C267">
        <v>279</v>
      </c>
      <c r="D267" s="271" t="s">
        <v>106</v>
      </c>
      <c r="E267">
        <v>19.7333</v>
      </c>
      <c r="F267" t="s">
        <v>105</v>
      </c>
      <c r="G267">
        <v>105.33</v>
      </c>
      <c r="H267" t="s">
        <v>108</v>
      </c>
      <c r="I267">
        <v>41.666699999999999</v>
      </c>
      <c r="J267" t="s">
        <v>110</v>
      </c>
      <c r="K267">
        <v>0.78296703300000003</v>
      </c>
      <c r="T267" t="s">
        <v>197</v>
      </c>
    </row>
    <row r="268" spans="1:20" x14ac:dyDescent="0.3">
      <c r="A268" t="s">
        <v>100</v>
      </c>
      <c r="B268" t="s">
        <v>292</v>
      </c>
      <c r="C268">
        <v>237.96</v>
      </c>
      <c r="D268" s="271" t="s">
        <v>106</v>
      </c>
      <c r="E268">
        <v>18.8</v>
      </c>
      <c r="F268" t="s">
        <v>107</v>
      </c>
      <c r="G268">
        <v>106.67</v>
      </c>
      <c r="H268" t="s">
        <v>111</v>
      </c>
      <c r="I268">
        <v>39</v>
      </c>
      <c r="J268" t="s">
        <v>113</v>
      </c>
      <c r="K268">
        <v>0</v>
      </c>
      <c r="T268" t="s">
        <v>197</v>
      </c>
    </row>
    <row r="269" spans="1:20" x14ac:dyDescent="0.3">
      <c r="A269" t="s">
        <v>100</v>
      </c>
      <c r="B269" t="s">
        <v>293</v>
      </c>
      <c r="C269">
        <v>229.27</v>
      </c>
      <c r="D269" s="271" t="s">
        <v>106</v>
      </c>
      <c r="E269">
        <v>18</v>
      </c>
      <c r="F269" t="s">
        <v>113</v>
      </c>
      <c r="G269">
        <v>96.666700000000006</v>
      </c>
      <c r="H269" t="s">
        <v>112</v>
      </c>
      <c r="I269">
        <v>39</v>
      </c>
      <c r="J269" t="s">
        <v>113</v>
      </c>
      <c r="K269">
        <v>0</v>
      </c>
      <c r="T269" t="s">
        <v>197</v>
      </c>
    </row>
    <row r="270" spans="1:20" x14ac:dyDescent="0.3">
      <c r="A270" t="s">
        <v>100</v>
      </c>
      <c r="B270" t="s">
        <v>294</v>
      </c>
      <c r="C270">
        <v>289.20999999999998</v>
      </c>
      <c r="D270" s="271" t="s">
        <v>106</v>
      </c>
      <c r="E270">
        <v>19.566700000000001</v>
      </c>
      <c r="F270" t="s">
        <v>105</v>
      </c>
      <c r="G270">
        <v>106.67</v>
      </c>
      <c r="H270" t="s">
        <v>111</v>
      </c>
      <c r="I270">
        <v>46.666699999999999</v>
      </c>
      <c r="J270" t="s">
        <v>111</v>
      </c>
      <c r="K270">
        <v>0.38759689920000001</v>
      </c>
      <c r="T270" t="s">
        <v>197</v>
      </c>
    </row>
    <row r="271" spans="1:20" x14ac:dyDescent="0.3">
      <c r="A271" t="s">
        <v>100</v>
      </c>
      <c r="B271" t="s">
        <v>295</v>
      </c>
      <c r="C271">
        <v>233.85</v>
      </c>
      <c r="D271" s="271" t="s">
        <v>106</v>
      </c>
      <c r="E271">
        <v>22.066700000000001</v>
      </c>
      <c r="F271" t="s">
        <v>106</v>
      </c>
      <c r="G271">
        <v>108</v>
      </c>
      <c r="H271" t="s">
        <v>111</v>
      </c>
      <c r="I271">
        <v>44.666699999999999</v>
      </c>
      <c r="J271" t="s">
        <v>115</v>
      </c>
      <c r="K271">
        <v>1.8814518815000001</v>
      </c>
      <c r="T271" t="s">
        <v>197</v>
      </c>
    </row>
    <row r="272" spans="1:20" x14ac:dyDescent="0.3">
      <c r="A272" t="s">
        <v>196</v>
      </c>
      <c r="B272" t="s">
        <v>198</v>
      </c>
      <c r="C272">
        <v>208.12</v>
      </c>
      <c r="D272" s="271" t="s">
        <v>106</v>
      </c>
      <c r="E272">
        <v>16.433299999999999</v>
      </c>
      <c r="F272" t="s">
        <v>105</v>
      </c>
      <c r="G272">
        <v>92.666700000000006</v>
      </c>
      <c r="H272" s="271" t="s">
        <v>106</v>
      </c>
      <c r="I272">
        <v>44.666699999999999</v>
      </c>
      <c r="J272" s="271" t="s">
        <v>106</v>
      </c>
      <c r="K272">
        <v>0</v>
      </c>
      <c r="L272">
        <v>59.7</v>
      </c>
      <c r="M272" t="s">
        <v>111</v>
      </c>
      <c r="T272" t="s">
        <v>197</v>
      </c>
    </row>
    <row r="273" spans="1:20" x14ac:dyDescent="0.3">
      <c r="A273" t="s">
        <v>196</v>
      </c>
      <c r="B273" t="s">
        <v>199</v>
      </c>
      <c r="C273">
        <v>253.34</v>
      </c>
      <c r="D273" s="271" t="s">
        <v>106</v>
      </c>
      <c r="E273">
        <v>15.7</v>
      </c>
      <c r="F273" t="s">
        <v>105</v>
      </c>
      <c r="G273">
        <v>96</v>
      </c>
      <c r="H273" s="271" t="s">
        <v>106</v>
      </c>
      <c r="I273">
        <v>50</v>
      </c>
      <c r="J273" s="271" t="s">
        <v>106</v>
      </c>
      <c r="K273">
        <v>0</v>
      </c>
      <c r="L273">
        <v>57.833300000000001</v>
      </c>
      <c r="M273" t="s">
        <v>112</v>
      </c>
      <c r="T273" t="s">
        <v>197</v>
      </c>
    </row>
    <row r="274" spans="1:20" x14ac:dyDescent="0.3">
      <c r="A274" t="s">
        <v>196</v>
      </c>
      <c r="B274" t="s">
        <v>289</v>
      </c>
      <c r="C274">
        <v>240.22</v>
      </c>
      <c r="D274" s="271" t="s">
        <v>106</v>
      </c>
      <c r="E274">
        <v>15.833299999999999</v>
      </c>
      <c r="F274" t="s">
        <v>105</v>
      </c>
      <c r="G274">
        <v>90.333299999999994</v>
      </c>
      <c r="H274" s="271" t="s">
        <v>106</v>
      </c>
      <c r="I274">
        <v>42.666699999999999</v>
      </c>
      <c r="J274" s="271" t="s">
        <v>106</v>
      </c>
      <c r="K274">
        <v>0</v>
      </c>
      <c r="L274">
        <v>58.7667</v>
      </c>
      <c r="M274" t="s">
        <v>105</v>
      </c>
      <c r="T274" t="s">
        <v>197</v>
      </c>
    </row>
    <row r="275" spans="1:20" x14ac:dyDescent="0.3">
      <c r="A275" t="s">
        <v>196</v>
      </c>
      <c r="B275" t="s">
        <v>290</v>
      </c>
      <c r="C275">
        <v>225.05</v>
      </c>
      <c r="D275" s="271" t="s">
        <v>106</v>
      </c>
      <c r="E275">
        <v>15.7333</v>
      </c>
      <c r="F275" t="s">
        <v>105</v>
      </c>
      <c r="G275">
        <v>96.666700000000006</v>
      </c>
      <c r="H275" s="271" t="s">
        <v>106</v>
      </c>
      <c r="I275">
        <v>42.666699999999999</v>
      </c>
      <c r="J275" s="271" t="s">
        <v>106</v>
      </c>
      <c r="K275">
        <v>0</v>
      </c>
      <c r="L275">
        <v>58.833300000000001</v>
      </c>
      <c r="M275" t="s">
        <v>105</v>
      </c>
      <c r="T275" t="s">
        <v>197</v>
      </c>
    </row>
    <row r="276" spans="1:20" x14ac:dyDescent="0.3">
      <c r="A276" t="s">
        <v>196</v>
      </c>
      <c r="B276" t="s">
        <v>291</v>
      </c>
      <c r="C276">
        <v>231.94</v>
      </c>
      <c r="D276" s="271" t="s">
        <v>106</v>
      </c>
      <c r="E276">
        <v>14.8667</v>
      </c>
      <c r="F276" t="s">
        <v>105</v>
      </c>
      <c r="G276">
        <v>90.666700000000006</v>
      </c>
      <c r="H276" s="271" t="s">
        <v>106</v>
      </c>
      <c r="I276">
        <v>43.666699999999999</v>
      </c>
      <c r="J276" s="271" t="s">
        <v>106</v>
      </c>
      <c r="K276">
        <v>0</v>
      </c>
      <c r="L276">
        <v>58.1</v>
      </c>
      <c r="M276" t="s">
        <v>112</v>
      </c>
      <c r="T276" t="s">
        <v>197</v>
      </c>
    </row>
    <row r="277" spans="1:20" x14ac:dyDescent="0.3">
      <c r="A277" t="s">
        <v>196</v>
      </c>
      <c r="B277" t="s">
        <v>292</v>
      </c>
      <c r="C277">
        <v>220.51</v>
      </c>
      <c r="D277" s="271" t="s">
        <v>106</v>
      </c>
      <c r="E277">
        <v>14.6333</v>
      </c>
      <c r="F277" t="s">
        <v>112</v>
      </c>
      <c r="G277">
        <v>90.666700000000006</v>
      </c>
      <c r="H277" s="271" t="s">
        <v>106</v>
      </c>
      <c r="I277">
        <v>43.333300000000001</v>
      </c>
      <c r="J277" s="271" t="s">
        <v>106</v>
      </c>
      <c r="K277">
        <v>0</v>
      </c>
      <c r="L277">
        <v>57.933300000000003</v>
      </c>
      <c r="M277" t="s">
        <v>112</v>
      </c>
      <c r="T277" t="s">
        <v>197</v>
      </c>
    </row>
    <row r="278" spans="1:20" x14ac:dyDescent="0.3">
      <c r="A278" t="s">
        <v>196</v>
      </c>
      <c r="B278" t="s">
        <v>293</v>
      </c>
      <c r="C278">
        <v>251.73</v>
      </c>
      <c r="D278" s="271" t="s">
        <v>106</v>
      </c>
      <c r="E278">
        <v>15.5</v>
      </c>
      <c r="F278" t="s">
        <v>105</v>
      </c>
      <c r="G278">
        <v>88.333299999999994</v>
      </c>
      <c r="H278" s="271" t="s">
        <v>106</v>
      </c>
      <c r="I278">
        <v>42.666699999999999</v>
      </c>
      <c r="J278" s="271" t="s">
        <v>106</v>
      </c>
      <c r="K278">
        <v>0</v>
      </c>
      <c r="L278">
        <v>58.833300000000001</v>
      </c>
      <c r="M278" t="s">
        <v>105</v>
      </c>
      <c r="T278" t="s">
        <v>197</v>
      </c>
    </row>
    <row r="279" spans="1:20" x14ac:dyDescent="0.3">
      <c r="A279" t="s">
        <v>196</v>
      </c>
      <c r="B279" t="s">
        <v>294</v>
      </c>
      <c r="C279">
        <v>222.86</v>
      </c>
      <c r="D279" s="271" t="s">
        <v>106</v>
      </c>
      <c r="E279">
        <v>16.633299999999998</v>
      </c>
      <c r="F279" t="s">
        <v>108</v>
      </c>
      <c r="G279">
        <v>99</v>
      </c>
      <c r="H279" s="271" t="s">
        <v>106</v>
      </c>
      <c r="I279">
        <v>46.333300000000001</v>
      </c>
      <c r="J279" s="271" t="s">
        <v>106</v>
      </c>
      <c r="K279">
        <v>0</v>
      </c>
      <c r="L279">
        <v>60.166699999999999</v>
      </c>
      <c r="M279" t="s">
        <v>106</v>
      </c>
      <c r="T279" t="s">
        <v>197</v>
      </c>
    </row>
    <row r="280" spans="1:20" x14ac:dyDescent="0.3">
      <c r="A280" t="s">
        <v>196</v>
      </c>
      <c r="B280" t="s">
        <v>295</v>
      </c>
      <c r="C280">
        <v>212.57</v>
      </c>
      <c r="D280" s="271" t="s">
        <v>106</v>
      </c>
      <c r="E280">
        <v>18.466699999999999</v>
      </c>
      <c r="F280" t="s">
        <v>106</v>
      </c>
      <c r="G280">
        <v>97.333299999999994</v>
      </c>
      <c r="H280" s="271" t="s">
        <v>106</v>
      </c>
      <c r="I280">
        <v>45.333300000000001</v>
      </c>
      <c r="J280" s="271" t="s">
        <v>106</v>
      </c>
      <c r="K280">
        <v>0</v>
      </c>
      <c r="L280">
        <v>58.4</v>
      </c>
      <c r="M280" t="s">
        <v>112</v>
      </c>
      <c r="T280" t="s">
        <v>197</v>
      </c>
    </row>
  </sheetData>
  <autoFilter ref="A1:T280" xr:uid="{2783385A-D02A-47D9-9F52-1CEC3C7221EE}"/>
  <sortState xmlns:xlrd2="http://schemas.microsoft.com/office/spreadsheetml/2017/richdata2" ref="A2:T280">
    <sortCondition ref="T2:T280"/>
    <sortCondition ref="A2:A280"/>
  </sortState>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A595D-D98A-4BEB-9520-F0AACB2F4533}">
  <dimension ref="A1:Q163"/>
  <sheetViews>
    <sheetView workbookViewId="0">
      <pane ySplit="1" topLeftCell="A2" activePane="bottomLeft" state="frozen"/>
      <selection pane="bottomLeft" activeCell="A2" sqref="A2:Q163"/>
    </sheetView>
  </sheetViews>
  <sheetFormatPr defaultRowHeight="12.45" x14ac:dyDescent="0.3"/>
  <sheetData>
    <row r="1" spans="1:17" x14ac:dyDescent="0.3">
      <c r="A1" t="s">
        <v>204</v>
      </c>
      <c r="B1" t="s">
        <v>205</v>
      </c>
      <c r="C1" t="s">
        <v>206</v>
      </c>
      <c r="D1" t="s">
        <v>207</v>
      </c>
      <c r="E1" t="s">
        <v>208</v>
      </c>
      <c r="F1" t="s">
        <v>209</v>
      </c>
      <c r="G1" t="s">
        <v>210</v>
      </c>
      <c r="H1" t="s">
        <v>211</v>
      </c>
      <c r="I1" t="s">
        <v>212</v>
      </c>
      <c r="J1" t="s">
        <v>213</v>
      </c>
      <c r="K1" t="s">
        <v>214</v>
      </c>
      <c r="L1" t="s">
        <v>166</v>
      </c>
      <c r="M1" t="s">
        <v>215</v>
      </c>
      <c r="N1" t="s">
        <v>216</v>
      </c>
      <c r="O1" t="s">
        <v>217</v>
      </c>
      <c r="P1" t="s">
        <v>218</v>
      </c>
      <c r="Q1" t="s">
        <v>185</v>
      </c>
    </row>
    <row r="2" spans="1:17" x14ac:dyDescent="0.3">
      <c r="A2">
        <v>257.12</v>
      </c>
      <c r="B2">
        <v>19.4101</v>
      </c>
      <c r="C2" t="s">
        <v>92</v>
      </c>
      <c r="D2">
        <v>11.589044425000001</v>
      </c>
      <c r="E2">
        <v>10</v>
      </c>
      <c r="F2">
        <v>20</v>
      </c>
      <c r="G2">
        <v>0.31809999999999999</v>
      </c>
      <c r="H2">
        <v>1.25</v>
      </c>
      <c r="I2">
        <v>50.7515</v>
      </c>
      <c r="J2">
        <v>50.7515</v>
      </c>
      <c r="K2">
        <v>50.7515</v>
      </c>
      <c r="L2" t="s">
        <v>150</v>
      </c>
      <c r="M2" t="s">
        <v>219</v>
      </c>
      <c r="N2">
        <v>1</v>
      </c>
      <c r="O2">
        <v>2026</v>
      </c>
      <c r="P2" t="s">
        <v>220</v>
      </c>
      <c r="Q2" t="s">
        <v>221</v>
      </c>
    </row>
    <row r="3" spans="1:17" x14ac:dyDescent="0.3">
      <c r="A3">
        <v>20.184799999999999</v>
      </c>
      <c r="B3">
        <v>0.6623</v>
      </c>
      <c r="C3">
        <v>1.95</v>
      </c>
      <c r="D3">
        <v>5.6828009689999996</v>
      </c>
      <c r="E3">
        <v>10</v>
      </c>
      <c r="F3">
        <v>20</v>
      </c>
      <c r="G3">
        <v>1E-4</v>
      </c>
      <c r="H3">
        <v>7.28</v>
      </c>
      <c r="I3">
        <v>1.95366</v>
      </c>
      <c r="J3">
        <v>1.95366</v>
      </c>
      <c r="K3">
        <v>1.95366</v>
      </c>
      <c r="L3" t="s">
        <v>150</v>
      </c>
      <c r="M3" t="s">
        <v>230</v>
      </c>
      <c r="N3">
        <v>2</v>
      </c>
      <c r="O3">
        <v>2026</v>
      </c>
      <c r="P3" t="s">
        <v>220</v>
      </c>
      <c r="Q3" t="s">
        <v>221</v>
      </c>
    </row>
    <row r="4" spans="1:17" x14ac:dyDescent="0.3">
      <c r="A4">
        <v>107.94</v>
      </c>
      <c r="B4">
        <v>3.3212000000000002</v>
      </c>
      <c r="C4" t="s">
        <v>92</v>
      </c>
      <c r="D4">
        <v>4.5640690015000001</v>
      </c>
      <c r="E4">
        <v>10</v>
      </c>
      <c r="F4">
        <v>20</v>
      </c>
      <c r="G4">
        <v>0.50190000000000001</v>
      </c>
      <c r="H4">
        <v>0.96</v>
      </c>
      <c r="I4">
        <v>8.3905999999999992</v>
      </c>
      <c r="J4">
        <v>8.3905999999999992</v>
      </c>
      <c r="K4">
        <v>8.3905999999999992</v>
      </c>
      <c r="L4" t="s">
        <v>150</v>
      </c>
      <c r="M4" t="s">
        <v>231</v>
      </c>
      <c r="N4">
        <v>3</v>
      </c>
      <c r="O4">
        <v>2026</v>
      </c>
      <c r="P4" t="s">
        <v>220</v>
      </c>
      <c r="Q4" t="s">
        <v>221</v>
      </c>
    </row>
    <row r="5" spans="1:17" x14ac:dyDescent="0.3">
      <c r="A5">
        <v>42.939399999999999</v>
      </c>
      <c r="B5">
        <v>2.9352999999999998</v>
      </c>
      <c r="C5" t="s">
        <v>92</v>
      </c>
      <c r="D5">
        <v>11.794375409000001</v>
      </c>
      <c r="E5">
        <v>10</v>
      </c>
      <c r="F5">
        <v>20</v>
      </c>
      <c r="G5">
        <v>0.1024</v>
      </c>
      <c r="H5">
        <v>1.92</v>
      </c>
      <c r="I5">
        <v>8.6256500000000003</v>
      </c>
      <c r="J5">
        <v>8.6256500000000003</v>
      </c>
      <c r="K5">
        <v>8.6256500000000003</v>
      </c>
      <c r="L5" t="s">
        <v>150</v>
      </c>
      <c r="M5" t="s">
        <v>232</v>
      </c>
      <c r="N5">
        <v>4</v>
      </c>
      <c r="O5">
        <v>2026</v>
      </c>
      <c r="P5" t="s">
        <v>220</v>
      </c>
      <c r="Q5" t="s">
        <v>221</v>
      </c>
    </row>
    <row r="6" spans="1:17" x14ac:dyDescent="0.3">
      <c r="A6">
        <v>0</v>
      </c>
      <c r="B6">
        <v>0</v>
      </c>
      <c r="L6" t="s">
        <v>150</v>
      </c>
      <c r="M6" t="s">
        <v>226</v>
      </c>
      <c r="N6">
        <v>5</v>
      </c>
      <c r="O6">
        <v>2026</v>
      </c>
      <c r="P6" t="s">
        <v>220</v>
      </c>
      <c r="Q6" t="s">
        <v>221</v>
      </c>
    </row>
    <row r="7" spans="1:17" x14ac:dyDescent="0.3">
      <c r="A7">
        <v>57.2</v>
      </c>
      <c r="B7">
        <v>0.57350000000000001</v>
      </c>
      <c r="C7">
        <v>1.69</v>
      </c>
      <c r="D7">
        <v>1.7365576253999999</v>
      </c>
      <c r="E7">
        <v>10</v>
      </c>
      <c r="F7">
        <v>20</v>
      </c>
      <c r="G7">
        <v>1E-4</v>
      </c>
      <c r="H7">
        <v>10.6</v>
      </c>
      <c r="I7">
        <v>1.6917899999999999</v>
      </c>
      <c r="J7">
        <v>1.6917899999999999</v>
      </c>
      <c r="K7">
        <v>1.6917899999999999</v>
      </c>
      <c r="L7" t="s">
        <v>150</v>
      </c>
      <c r="M7" t="s">
        <v>223</v>
      </c>
      <c r="N7">
        <v>6</v>
      </c>
      <c r="O7">
        <v>2026</v>
      </c>
      <c r="P7" t="s">
        <v>220</v>
      </c>
      <c r="Q7" t="s">
        <v>221</v>
      </c>
    </row>
    <row r="8" spans="1:17" x14ac:dyDescent="0.3">
      <c r="A8">
        <v>174.89</v>
      </c>
      <c r="B8">
        <v>20.855</v>
      </c>
      <c r="C8">
        <v>34.6</v>
      </c>
      <c r="D8">
        <v>11.601418294</v>
      </c>
      <c r="E8">
        <v>10</v>
      </c>
      <c r="F8">
        <v>20</v>
      </c>
      <c r="G8">
        <v>4.3700000000000003E-2</v>
      </c>
      <c r="H8">
        <v>2.4300000000000002</v>
      </c>
      <c r="I8">
        <v>34.5563</v>
      </c>
      <c r="J8">
        <v>34.5563</v>
      </c>
      <c r="K8">
        <v>34.5563</v>
      </c>
      <c r="L8" t="s">
        <v>192</v>
      </c>
      <c r="M8" t="s">
        <v>219</v>
      </c>
      <c r="N8">
        <v>1</v>
      </c>
      <c r="O8">
        <v>2026</v>
      </c>
      <c r="P8" t="s">
        <v>220</v>
      </c>
      <c r="Q8" t="s">
        <v>221</v>
      </c>
    </row>
    <row r="9" spans="1:17" x14ac:dyDescent="0.3">
      <c r="A9">
        <v>17.378799999999998</v>
      </c>
      <c r="B9">
        <v>0.7419</v>
      </c>
      <c r="C9">
        <v>1.95</v>
      </c>
      <c r="D9">
        <v>6.5720375660999997</v>
      </c>
      <c r="E9">
        <v>10</v>
      </c>
      <c r="F9">
        <v>20</v>
      </c>
      <c r="G9">
        <v>1E-4</v>
      </c>
      <c r="H9">
        <v>12.26</v>
      </c>
      <c r="I9">
        <v>1.9452700000000001</v>
      </c>
      <c r="J9">
        <v>1.9452700000000001</v>
      </c>
      <c r="K9">
        <v>1.9452700000000001</v>
      </c>
      <c r="L9" t="s">
        <v>192</v>
      </c>
      <c r="M9" t="s">
        <v>230</v>
      </c>
      <c r="N9">
        <v>2</v>
      </c>
      <c r="O9">
        <v>2026</v>
      </c>
      <c r="P9" t="s">
        <v>220</v>
      </c>
      <c r="Q9" t="s">
        <v>221</v>
      </c>
    </row>
    <row r="10" spans="1:17" x14ac:dyDescent="0.3">
      <c r="A10">
        <v>93.969700000000003</v>
      </c>
      <c r="B10">
        <v>3.4422000000000001</v>
      </c>
      <c r="C10" t="s">
        <v>92</v>
      </c>
      <c r="D10">
        <v>5.6572179312999999</v>
      </c>
      <c r="E10">
        <v>10</v>
      </c>
      <c r="F10">
        <v>20</v>
      </c>
      <c r="G10">
        <v>7.51E-2</v>
      </c>
      <c r="H10">
        <v>2.11</v>
      </c>
      <c r="I10">
        <v>9.0542400000000001</v>
      </c>
      <c r="J10">
        <v>9.0542400000000001</v>
      </c>
      <c r="K10">
        <v>9.0542400000000001</v>
      </c>
      <c r="L10" t="s">
        <v>192</v>
      </c>
      <c r="M10" t="s">
        <v>231</v>
      </c>
      <c r="N10">
        <v>3</v>
      </c>
      <c r="O10">
        <v>2026</v>
      </c>
      <c r="P10" t="s">
        <v>220</v>
      </c>
      <c r="Q10" t="s">
        <v>221</v>
      </c>
    </row>
    <row r="11" spans="1:17" x14ac:dyDescent="0.3">
      <c r="A11">
        <v>39.424199999999999</v>
      </c>
      <c r="B11">
        <v>2.3268</v>
      </c>
      <c r="C11">
        <v>6.54</v>
      </c>
      <c r="D11">
        <v>9.7431538563999993</v>
      </c>
      <c r="E11">
        <v>10</v>
      </c>
      <c r="F11">
        <v>20</v>
      </c>
      <c r="G11">
        <v>1.9900000000000001E-2</v>
      </c>
      <c r="H11">
        <v>2.92</v>
      </c>
      <c r="I11">
        <v>6.5422000000000002</v>
      </c>
      <c r="J11">
        <v>6.5422000000000002</v>
      </c>
      <c r="K11">
        <v>6.5422000000000002</v>
      </c>
      <c r="L11" t="s">
        <v>192</v>
      </c>
      <c r="M11" t="s">
        <v>232</v>
      </c>
      <c r="N11">
        <v>4</v>
      </c>
      <c r="O11">
        <v>2026</v>
      </c>
      <c r="P11" t="s">
        <v>220</v>
      </c>
      <c r="Q11" t="s">
        <v>221</v>
      </c>
    </row>
    <row r="12" spans="1:17" x14ac:dyDescent="0.3">
      <c r="A12">
        <v>0</v>
      </c>
      <c r="B12">
        <v>0</v>
      </c>
      <c r="L12" t="s">
        <v>192</v>
      </c>
      <c r="M12" t="s">
        <v>226</v>
      </c>
      <c r="N12">
        <v>5</v>
      </c>
      <c r="O12">
        <v>2026</v>
      </c>
      <c r="P12" t="s">
        <v>220</v>
      </c>
      <c r="Q12" t="s">
        <v>221</v>
      </c>
    </row>
    <row r="13" spans="1:17" x14ac:dyDescent="0.3">
      <c r="A13">
        <v>60.275799999999997</v>
      </c>
      <c r="B13">
        <v>0.71040000000000003</v>
      </c>
      <c r="C13">
        <v>1.79</v>
      </c>
      <c r="D13">
        <v>1.7390347637000001</v>
      </c>
      <c r="E13">
        <v>10</v>
      </c>
      <c r="F13">
        <v>20</v>
      </c>
      <c r="G13">
        <v>1E-4</v>
      </c>
      <c r="H13">
        <v>15.62</v>
      </c>
      <c r="I13">
        <v>1.7853000000000001</v>
      </c>
      <c r="J13">
        <v>1.7853000000000001</v>
      </c>
      <c r="K13">
        <v>1.7853000000000001</v>
      </c>
      <c r="L13" t="s">
        <v>192</v>
      </c>
      <c r="M13" t="s">
        <v>223</v>
      </c>
      <c r="N13">
        <v>6</v>
      </c>
      <c r="O13">
        <v>2026</v>
      </c>
      <c r="P13" t="s">
        <v>220</v>
      </c>
      <c r="Q13" t="s">
        <v>221</v>
      </c>
    </row>
    <row r="14" spans="1:17" x14ac:dyDescent="0.3">
      <c r="A14">
        <v>258.5</v>
      </c>
      <c r="B14">
        <v>16.555599999999998</v>
      </c>
      <c r="C14" t="s">
        <v>92</v>
      </c>
      <c r="D14">
        <v>10.748594459</v>
      </c>
      <c r="E14">
        <v>10</v>
      </c>
      <c r="F14">
        <v>20</v>
      </c>
      <c r="G14">
        <v>0.27329999999999999</v>
      </c>
      <c r="H14">
        <v>1.35</v>
      </c>
      <c r="I14">
        <v>47.323099999999997</v>
      </c>
      <c r="J14">
        <v>47.323099999999997</v>
      </c>
      <c r="K14">
        <v>47.323099999999997</v>
      </c>
      <c r="L14" t="s">
        <v>191</v>
      </c>
      <c r="M14" t="s">
        <v>219</v>
      </c>
      <c r="N14">
        <v>1</v>
      </c>
      <c r="O14">
        <v>2026</v>
      </c>
      <c r="P14" t="s">
        <v>220</v>
      </c>
      <c r="Q14" t="s">
        <v>221</v>
      </c>
    </row>
    <row r="15" spans="1:17" x14ac:dyDescent="0.3">
      <c r="A15">
        <v>14.6303</v>
      </c>
      <c r="B15">
        <v>0.48859999999999998</v>
      </c>
      <c r="C15">
        <v>1.41</v>
      </c>
      <c r="D15">
        <v>5.6690750032999997</v>
      </c>
      <c r="E15">
        <v>10</v>
      </c>
      <c r="F15">
        <v>20</v>
      </c>
      <c r="G15">
        <v>1.78E-2</v>
      </c>
      <c r="H15">
        <v>2.99</v>
      </c>
      <c r="I15">
        <v>1.41262</v>
      </c>
      <c r="J15">
        <v>1.41262</v>
      </c>
      <c r="K15">
        <v>1.41262</v>
      </c>
      <c r="L15" t="s">
        <v>191</v>
      </c>
      <c r="M15" t="s">
        <v>230</v>
      </c>
      <c r="N15">
        <v>2</v>
      </c>
      <c r="O15">
        <v>2026</v>
      </c>
      <c r="P15" t="s">
        <v>220</v>
      </c>
      <c r="Q15" t="s">
        <v>221</v>
      </c>
    </row>
    <row r="16" spans="1:17" x14ac:dyDescent="0.3">
      <c r="A16">
        <v>110.21</v>
      </c>
      <c r="B16">
        <v>4.2176</v>
      </c>
      <c r="C16" t="s">
        <v>92</v>
      </c>
      <c r="D16">
        <v>6.2484290067000003</v>
      </c>
      <c r="E16">
        <v>10</v>
      </c>
      <c r="F16">
        <v>20</v>
      </c>
      <c r="G16">
        <v>0.88660000000000005</v>
      </c>
      <c r="H16">
        <v>0.48</v>
      </c>
      <c r="I16">
        <v>11.728999999999999</v>
      </c>
      <c r="J16">
        <v>11.728999999999999</v>
      </c>
      <c r="K16">
        <v>11.728999999999999</v>
      </c>
      <c r="L16" t="s">
        <v>191</v>
      </c>
      <c r="M16" t="s">
        <v>231</v>
      </c>
      <c r="N16">
        <v>3</v>
      </c>
      <c r="O16">
        <v>2026</v>
      </c>
      <c r="P16" t="s">
        <v>220</v>
      </c>
      <c r="Q16" t="s">
        <v>221</v>
      </c>
    </row>
    <row r="17" spans="1:17" x14ac:dyDescent="0.3">
      <c r="A17">
        <v>45.242400000000004</v>
      </c>
      <c r="B17">
        <v>2.0326</v>
      </c>
      <c r="C17" t="s">
        <v>92</v>
      </c>
      <c r="D17">
        <v>7.7814192715999999</v>
      </c>
      <c r="E17">
        <v>10</v>
      </c>
      <c r="F17">
        <v>20</v>
      </c>
      <c r="G17">
        <v>0.2787</v>
      </c>
      <c r="H17">
        <v>1.33</v>
      </c>
      <c r="I17">
        <v>5.9960599999999999</v>
      </c>
      <c r="J17">
        <v>5.9960599999999999</v>
      </c>
      <c r="K17">
        <v>5.9960599999999999</v>
      </c>
      <c r="L17" t="s">
        <v>191</v>
      </c>
      <c r="M17" t="s">
        <v>232</v>
      </c>
      <c r="N17">
        <v>4</v>
      </c>
      <c r="O17">
        <v>2026</v>
      </c>
      <c r="P17" t="s">
        <v>220</v>
      </c>
      <c r="Q17" t="s">
        <v>221</v>
      </c>
    </row>
    <row r="18" spans="1:17" x14ac:dyDescent="0.3">
      <c r="A18">
        <v>0.18079999999999999</v>
      </c>
      <c r="B18">
        <v>0.14949999999999999</v>
      </c>
      <c r="L18" t="s">
        <v>191</v>
      </c>
      <c r="M18" t="s">
        <v>226</v>
      </c>
      <c r="N18">
        <v>5</v>
      </c>
      <c r="O18">
        <v>2026</v>
      </c>
      <c r="P18" t="s">
        <v>220</v>
      </c>
      <c r="Q18" t="s">
        <v>221</v>
      </c>
    </row>
    <row r="19" spans="1:17" x14ac:dyDescent="0.3">
      <c r="A19">
        <v>58.654499999999999</v>
      </c>
      <c r="B19">
        <v>0.25979999999999998</v>
      </c>
      <c r="C19">
        <v>0.77</v>
      </c>
      <c r="D19">
        <v>0.76706044439999999</v>
      </c>
      <c r="E19">
        <v>10</v>
      </c>
      <c r="F19">
        <v>20</v>
      </c>
      <c r="G19">
        <v>1E-4</v>
      </c>
      <c r="H19">
        <v>26</v>
      </c>
      <c r="I19">
        <v>0.76629000000000003</v>
      </c>
      <c r="J19">
        <v>0.76629000000000003</v>
      </c>
      <c r="K19">
        <v>0.76629000000000003</v>
      </c>
      <c r="L19" t="s">
        <v>191</v>
      </c>
      <c r="M19" t="s">
        <v>223</v>
      </c>
      <c r="N19">
        <v>6</v>
      </c>
      <c r="O19">
        <v>2026</v>
      </c>
      <c r="P19" t="s">
        <v>220</v>
      </c>
      <c r="Q19" t="s">
        <v>221</v>
      </c>
    </row>
    <row r="20" spans="1:17" x14ac:dyDescent="0.3">
      <c r="A20">
        <v>11.120900000000001</v>
      </c>
      <c r="B20">
        <v>0.20730000000000001</v>
      </c>
      <c r="C20" t="s">
        <v>92</v>
      </c>
      <c r="D20">
        <v>3.2292032916000002</v>
      </c>
      <c r="E20">
        <v>10</v>
      </c>
      <c r="F20">
        <v>20</v>
      </c>
      <c r="G20">
        <v>0.11219999999999999</v>
      </c>
      <c r="H20">
        <v>1.87</v>
      </c>
      <c r="I20">
        <v>0.61163999999999996</v>
      </c>
      <c r="J20">
        <v>0.61163999999999996</v>
      </c>
      <c r="K20">
        <v>0.61163999999999996</v>
      </c>
      <c r="L20" t="s">
        <v>191</v>
      </c>
      <c r="M20" t="s">
        <v>227</v>
      </c>
      <c r="N20">
        <v>7</v>
      </c>
      <c r="O20">
        <v>2026</v>
      </c>
      <c r="P20" t="s">
        <v>220</v>
      </c>
      <c r="Q20" t="s">
        <v>221</v>
      </c>
    </row>
    <row r="21" spans="1:17" x14ac:dyDescent="0.3">
      <c r="A21">
        <v>4.2979000000000003</v>
      </c>
      <c r="B21">
        <v>9.8309999999999995E-2</v>
      </c>
      <c r="C21" t="s">
        <v>92</v>
      </c>
      <c r="D21">
        <v>3.8046661560000001</v>
      </c>
      <c r="E21">
        <v>10</v>
      </c>
      <c r="F21">
        <v>20</v>
      </c>
      <c r="G21">
        <v>0.27550000000000002</v>
      </c>
      <c r="H21">
        <v>1.34</v>
      </c>
      <c r="I21">
        <v>0.27850000000000003</v>
      </c>
      <c r="J21">
        <v>0.27850000000000003</v>
      </c>
      <c r="K21">
        <v>0.27850000000000003</v>
      </c>
      <c r="L21" t="s">
        <v>191</v>
      </c>
      <c r="M21" t="s">
        <v>228</v>
      </c>
      <c r="N21">
        <v>8</v>
      </c>
      <c r="O21">
        <v>2026</v>
      </c>
      <c r="P21" t="s">
        <v>220</v>
      </c>
      <c r="Q21" t="s">
        <v>221</v>
      </c>
    </row>
    <row r="22" spans="1:17" x14ac:dyDescent="0.3">
      <c r="A22">
        <v>85.584299999999999</v>
      </c>
      <c r="B22">
        <v>0.31219999999999998</v>
      </c>
      <c r="C22">
        <v>0.92</v>
      </c>
      <c r="D22">
        <v>0.63189485769999998</v>
      </c>
      <c r="E22">
        <v>10</v>
      </c>
      <c r="F22">
        <v>20</v>
      </c>
      <c r="G22">
        <v>1E-4</v>
      </c>
      <c r="H22">
        <v>7.03</v>
      </c>
      <c r="I22">
        <v>0.92108999999999996</v>
      </c>
      <c r="J22">
        <v>0.92108999999999996</v>
      </c>
      <c r="K22">
        <v>0.92108999999999996</v>
      </c>
      <c r="L22" t="s">
        <v>191</v>
      </c>
      <c r="M22" t="s">
        <v>229</v>
      </c>
      <c r="N22">
        <v>9</v>
      </c>
      <c r="O22">
        <v>2026</v>
      </c>
      <c r="P22" t="s">
        <v>220</v>
      </c>
      <c r="Q22" t="s">
        <v>221</v>
      </c>
    </row>
    <row r="23" spans="1:17" x14ac:dyDescent="0.3">
      <c r="A23">
        <v>259.45999999999998</v>
      </c>
      <c r="B23">
        <v>7.8446999999999996</v>
      </c>
      <c r="C23" t="s">
        <v>92</v>
      </c>
      <c r="D23">
        <v>4.2726993580999997</v>
      </c>
      <c r="E23">
        <v>10</v>
      </c>
      <c r="F23">
        <v>20</v>
      </c>
      <c r="G23">
        <v>0.24970000000000001</v>
      </c>
      <c r="H23">
        <v>1.4</v>
      </c>
      <c r="I23">
        <v>18.881699999999999</v>
      </c>
      <c r="J23">
        <v>18.881699999999999</v>
      </c>
      <c r="K23">
        <v>18.881699999999999</v>
      </c>
      <c r="L23" t="s">
        <v>193</v>
      </c>
      <c r="M23" t="s">
        <v>219</v>
      </c>
      <c r="N23">
        <v>1</v>
      </c>
      <c r="O23">
        <v>2026</v>
      </c>
      <c r="P23" t="s">
        <v>220</v>
      </c>
      <c r="Q23" t="s">
        <v>221</v>
      </c>
    </row>
    <row r="24" spans="1:17" x14ac:dyDescent="0.3">
      <c r="A24">
        <v>12.8576</v>
      </c>
      <c r="B24">
        <v>0.46700000000000003</v>
      </c>
      <c r="C24">
        <v>0.79</v>
      </c>
      <c r="D24">
        <v>3.5902390739999999</v>
      </c>
      <c r="E24">
        <v>10</v>
      </c>
      <c r="F24">
        <v>20</v>
      </c>
      <c r="G24">
        <v>2.5999999999999999E-3</v>
      </c>
      <c r="H24">
        <v>4.33</v>
      </c>
      <c r="I24">
        <v>0.78622000000000003</v>
      </c>
      <c r="J24">
        <v>0.78622000000000003</v>
      </c>
      <c r="K24">
        <v>0.78622000000000003</v>
      </c>
      <c r="L24" t="s">
        <v>193</v>
      </c>
      <c r="M24" t="s">
        <v>230</v>
      </c>
      <c r="N24">
        <v>2</v>
      </c>
      <c r="O24">
        <v>2026</v>
      </c>
      <c r="P24" t="s">
        <v>220</v>
      </c>
      <c r="Q24" t="s">
        <v>221</v>
      </c>
    </row>
    <row r="25" spans="1:17" x14ac:dyDescent="0.3">
      <c r="A25">
        <v>58.697000000000003</v>
      </c>
      <c r="B25">
        <v>0.41110000000000002</v>
      </c>
      <c r="C25">
        <v>0.92</v>
      </c>
      <c r="D25">
        <v>0.92318605929999997</v>
      </c>
      <c r="E25">
        <v>10</v>
      </c>
      <c r="F25">
        <v>20</v>
      </c>
      <c r="G25">
        <v>1E-4</v>
      </c>
      <c r="H25">
        <v>7.92</v>
      </c>
      <c r="I25">
        <v>0.92291999999999996</v>
      </c>
      <c r="J25">
        <v>0.92291999999999996</v>
      </c>
      <c r="K25">
        <v>0.92291999999999996</v>
      </c>
      <c r="L25" t="s">
        <v>193</v>
      </c>
      <c r="M25" t="s">
        <v>223</v>
      </c>
      <c r="N25">
        <v>3</v>
      </c>
      <c r="O25">
        <v>2026</v>
      </c>
      <c r="P25" t="s">
        <v>220</v>
      </c>
      <c r="Q25" t="s">
        <v>221</v>
      </c>
    </row>
    <row r="26" spans="1:17" x14ac:dyDescent="0.3">
      <c r="A26">
        <v>0</v>
      </c>
      <c r="B26">
        <v>0</v>
      </c>
      <c r="L26" t="s">
        <v>193</v>
      </c>
      <c r="M26" t="s">
        <v>226</v>
      </c>
      <c r="N26">
        <v>4</v>
      </c>
      <c r="O26">
        <v>2026</v>
      </c>
      <c r="P26" t="s">
        <v>220</v>
      </c>
      <c r="Q26" t="s">
        <v>221</v>
      </c>
    </row>
    <row r="27" spans="1:17" x14ac:dyDescent="0.3">
      <c r="A27">
        <v>258.49</v>
      </c>
      <c r="B27">
        <v>7.4608999999999996</v>
      </c>
      <c r="C27" t="s">
        <v>92</v>
      </c>
      <c r="D27">
        <v>4.7106546599000003</v>
      </c>
      <c r="E27">
        <v>10</v>
      </c>
      <c r="F27">
        <v>17</v>
      </c>
      <c r="G27">
        <v>0.68600000000000005</v>
      </c>
      <c r="H27">
        <v>0.73</v>
      </c>
      <c r="I27">
        <v>22.313300000000002</v>
      </c>
      <c r="J27">
        <v>25.689900000000002</v>
      </c>
      <c r="K27">
        <v>20.9758</v>
      </c>
      <c r="L27" t="s">
        <v>194</v>
      </c>
      <c r="M27" t="s">
        <v>219</v>
      </c>
      <c r="N27">
        <v>1</v>
      </c>
      <c r="O27">
        <v>2026</v>
      </c>
      <c r="P27" t="s">
        <v>220</v>
      </c>
      <c r="Q27" t="s">
        <v>221</v>
      </c>
    </row>
    <row r="28" spans="1:17" x14ac:dyDescent="0.3">
      <c r="A28">
        <v>12.702999999999999</v>
      </c>
      <c r="B28">
        <v>0.2402</v>
      </c>
      <c r="C28">
        <v>0.63</v>
      </c>
      <c r="D28">
        <v>2.8966250236</v>
      </c>
      <c r="E28">
        <v>10</v>
      </c>
      <c r="F28">
        <v>20</v>
      </c>
      <c r="G28">
        <v>2.9999999999999997E-4</v>
      </c>
      <c r="H28">
        <v>6.1</v>
      </c>
      <c r="I28">
        <v>0.62670000000000003</v>
      </c>
      <c r="J28">
        <v>0.62670000000000003</v>
      </c>
      <c r="K28">
        <v>0.62670000000000003</v>
      </c>
      <c r="L28" t="s">
        <v>194</v>
      </c>
      <c r="M28" t="s">
        <v>230</v>
      </c>
      <c r="N28">
        <v>2</v>
      </c>
      <c r="O28">
        <v>2026</v>
      </c>
      <c r="P28" t="s">
        <v>220</v>
      </c>
      <c r="Q28" t="s">
        <v>221</v>
      </c>
    </row>
    <row r="29" spans="1:17" x14ac:dyDescent="0.3">
      <c r="A29">
        <v>58.921199999999999</v>
      </c>
      <c r="B29">
        <v>0.3614</v>
      </c>
      <c r="C29">
        <v>1.07</v>
      </c>
      <c r="D29">
        <v>1.062357333</v>
      </c>
      <c r="E29">
        <v>10</v>
      </c>
      <c r="F29">
        <v>20</v>
      </c>
      <c r="G29">
        <v>1E-4</v>
      </c>
      <c r="H29">
        <v>7.28</v>
      </c>
      <c r="I29">
        <v>1.0661099999999999</v>
      </c>
      <c r="J29">
        <v>1.0661099999999999</v>
      </c>
      <c r="K29">
        <v>1.0661099999999999</v>
      </c>
      <c r="L29" t="s">
        <v>194</v>
      </c>
      <c r="M29" t="s">
        <v>223</v>
      </c>
      <c r="N29">
        <v>3</v>
      </c>
      <c r="O29">
        <v>2026</v>
      </c>
      <c r="P29" t="s">
        <v>220</v>
      </c>
      <c r="Q29" t="s">
        <v>221</v>
      </c>
    </row>
    <row r="30" spans="1:17" x14ac:dyDescent="0.3">
      <c r="A30">
        <v>0</v>
      </c>
      <c r="B30">
        <v>0</v>
      </c>
      <c r="L30" t="s">
        <v>194</v>
      </c>
      <c r="M30" t="s">
        <v>226</v>
      </c>
      <c r="N30">
        <v>4</v>
      </c>
      <c r="O30">
        <v>2026</v>
      </c>
      <c r="P30" t="s">
        <v>220</v>
      </c>
      <c r="Q30" t="s">
        <v>221</v>
      </c>
    </row>
    <row r="31" spans="1:17" x14ac:dyDescent="0.3">
      <c r="A31">
        <v>193.06</v>
      </c>
      <c r="B31">
        <v>12.021599999999999</v>
      </c>
      <c r="C31" t="s">
        <v>92</v>
      </c>
      <c r="D31">
        <v>9.3745970813999993</v>
      </c>
      <c r="E31">
        <v>10</v>
      </c>
      <c r="F31">
        <v>20</v>
      </c>
      <c r="G31">
        <v>0.2162</v>
      </c>
      <c r="H31">
        <v>1.49</v>
      </c>
      <c r="I31">
        <v>30.8246</v>
      </c>
      <c r="J31">
        <v>30.8246</v>
      </c>
      <c r="K31">
        <v>30.8246</v>
      </c>
      <c r="L31" t="s">
        <v>195</v>
      </c>
      <c r="M31" t="s">
        <v>219</v>
      </c>
      <c r="N31">
        <v>1</v>
      </c>
      <c r="O31">
        <v>2026</v>
      </c>
      <c r="P31" t="s">
        <v>220</v>
      </c>
      <c r="Q31" t="s">
        <v>221</v>
      </c>
    </row>
    <row r="32" spans="1:17" x14ac:dyDescent="0.3">
      <c r="A32">
        <v>11.9255</v>
      </c>
      <c r="B32">
        <v>0.14649999999999999</v>
      </c>
      <c r="C32" t="s">
        <v>92</v>
      </c>
      <c r="D32">
        <v>1.9558929021</v>
      </c>
      <c r="E32">
        <v>10</v>
      </c>
      <c r="F32">
        <v>20</v>
      </c>
      <c r="G32">
        <v>0.1182</v>
      </c>
      <c r="H32">
        <v>1.84</v>
      </c>
      <c r="I32">
        <v>0.39727000000000001</v>
      </c>
      <c r="J32">
        <v>0.39727000000000001</v>
      </c>
      <c r="K32">
        <v>0.39727000000000001</v>
      </c>
      <c r="L32" t="s">
        <v>195</v>
      </c>
      <c r="M32" t="s">
        <v>230</v>
      </c>
      <c r="N32">
        <v>2</v>
      </c>
      <c r="O32">
        <v>2026</v>
      </c>
      <c r="P32" t="s">
        <v>220</v>
      </c>
      <c r="Q32" t="s">
        <v>221</v>
      </c>
    </row>
    <row r="33" spans="1:17" x14ac:dyDescent="0.3">
      <c r="A33">
        <v>109.44</v>
      </c>
      <c r="B33">
        <v>1.9537</v>
      </c>
      <c r="C33" t="s">
        <v>92</v>
      </c>
      <c r="D33">
        <v>2.9348547238</v>
      </c>
      <c r="E33">
        <v>10</v>
      </c>
      <c r="F33">
        <v>20</v>
      </c>
      <c r="G33">
        <v>0.08</v>
      </c>
      <c r="H33">
        <v>2.0699999999999998</v>
      </c>
      <c r="I33">
        <v>5.4706799999999998</v>
      </c>
      <c r="J33">
        <v>5.4706799999999998</v>
      </c>
      <c r="K33">
        <v>5.4706799999999998</v>
      </c>
      <c r="L33" t="s">
        <v>195</v>
      </c>
      <c r="M33" t="s">
        <v>231</v>
      </c>
      <c r="N33">
        <v>3</v>
      </c>
      <c r="O33">
        <v>2026</v>
      </c>
      <c r="P33" t="s">
        <v>220</v>
      </c>
      <c r="Q33" t="s">
        <v>221</v>
      </c>
    </row>
    <row r="34" spans="1:17" x14ac:dyDescent="0.3">
      <c r="A34">
        <v>43.636400000000002</v>
      </c>
      <c r="B34">
        <v>1.9933000000000001</v>
      </c>
      <c r="C34" t="s">
        <v>92</v>
      </c>
      <c r="D34">
        <v>7.6676541734999999</v>
      </c>
      <c r="E34">
        <v>10</v>
      </c>
      <c r="F34">
        <v>20</v>
      </c>
      <c r="G34">
        <v>7.1499999999999994E-2</v>
      </c>
      <c r="H34">
        <v>2.13</v>
      </c>
      <c r="I34">
        <v>5.6986499999999998</v>
      </c>
      <c r="J34">
        <v>5.6986499999999998</v>
      </c>
      <c r="K34">
        <v>5.6986499999999998</v>
      </c>
      <c r="L34" t="s">
        <v>195</v>
      </c>
      <c r="M34" t="s">
        <v>232</v>
      </c>
      <c r="N34">
        <v>4</v>
      </c>
      <c r="O34">
        <v>2026</v>
      </c>
      <c r="P34" t="s">
        <v>220</v>
      </c>
      <c r="Q34" t="s">
        <v>221</v>
      </c>
    </row>
    <row r="35" spans="1:17" x14ac:dyDescent="0.3">
      <c r="A35">
        <v>1.1878</v>
      </c>
      <c r="B35">
        <v>0.76949999999999996</v>
      </c>
      <c r="G35">
        <v>1E-4</v>
      </c>
      <c r="L35" t="s">
        <v>195</v>
      </c>
      <c r="M35" t="s">
        <v>226</v>
      </c>
      <c r="N35">
        <v>5</v>
      </c>
      <c r="O35">
        <v>2026</v>
      </c>
      <c r="P35" t="s">
        <v>220</v>
      </c>
      <c r="Q35" t="s">
        <v>221</v>
      </c>
    </row>
    <row r="36" spans="1:17" x14ac:dyDescent="0.3">
      <c r="A36">
        <v>224.06</v>
      </c>
      <c r="B36">
        <v>13.8277</v>
      </c>
      <c r="C36" t="s">
        <v>92</v>
      </c>
      <c r="D36">
        <v>8.2470818147999996</v>
      </c>
      <c r="E36">
        <v>10</v>
      </c>
      <c r="F36">
        <v>14</v>
      </c>
      <c r="G36">
        <v>0.2127</v>
      </c>
      <c r="H36">
        <v>1.57</v>
      </c>
      <c r="I36">
        <v>36.754199999999997</v>
      </c>
      <c r="J36">
        <v>40.738999999999997</v>
      </c>
      <c r="K36">
        <v>32.36</v>
      </c>
      <c r="L36" t="s">
        <v>196</v>
      </c>
      <c r="M36" t="s">
        <v>219</v>
      </c>
      <c r="N36">
        <v>1</v>
      </c>
      <c r="O36">
        <v>2026</v>
      </c>
      <c r="P36" t="s">
        <v>220</v>
      </c>
      <c r="Q36" t="s">
        <v>221</v>
      </c>
    </row>
    <row r="37" spans="1:17" x14ac:dyDescent="0.3">
      <c r="A37">
        <v>15.2576</v>
      </c>
      <c r="B37">
        <v>0.47420000000000001</v>
      </c>
      <c r="C37">
        <v>1.36</v>
      </c>
      <c r="D37">
        <v>5.2167249766000001</v>
      </c>
      <c r="E37">
        <v>10</v>
      </c>
      <c r="F37">
        <v>19</v>
      </c>
      <c r="G37">
        <v>2.69E-2</v>
      </c>
      <c r="H37">
        <v>2.77</v>
      </c>
      <c r="I37">
        <v>1.3899300000000001</v>
      </c>
      <c r="J37">
        <v>1.5235799999999999</v>
      </c>
      <c r="K37">
        <v>1.3602300000000001</v>
      </c>
      <c r="L37" t="s">
        <v>196</v>
      </c>
      <c r="M37" t="s">
        <v>230</v>
      </c>
      <c r="N37">
        <v>2</v>
      </c>
      <c r="O37">
        <v>2026</v>
      </c>
      <c r="P37" t="s">
        <v>220</v>
      </c>
      <c r="Q37" t="s">
        <v>221</v>
      </c>
    </row>
    <row r="38" spans="1:17" x14ac:dyDescent="0.3">
      <c r="A38">
        <v>86.868799999999993</v>
      </c>
      <c r="B38">
        <v>4.8277999999999999</v>
      </c>
      <c r="C38" t="s">
        <v>92</v>
      </c>
      <c r="D38">
        <v>7.9490070554000001</v>
      </c>
      <c r="E38">
        <v>10</v>
      </c>
      <c r="F38">
        <v>19</v>
      </c>
      <c r="G38">
        <v>6.7400000000000002E-2</v>
      </c>
      <c r="H38">
        <v>2.19</v>
      </c>
      <c r="I38">
        <v>12.0732</v>
      </c>
      <c r="J38">
        <v>13.2997</v>
      </c>
      <c r="K38">
        <v>11.800599999999999</v>
      </c>
      <c r="L38" t="s">
        <v>196</v>
      </c>
      <c r="M38" t="s">
        <v>231</v>
      </c>
      <c r="N38">
        <v>3</v>
      </c>
      <c r="O38">
        <v>2026</v>
      </c>
      <c r="P38" t="s">
        <v>220</v>
      </c>
      <c r="Q38" t="s">
        <v>221</v>
      </c>
    </row>
    <row r="39" spans="1:17" x14ac:dyDescent="0.3">
      <c r="A39">
        <v>39.231499999999997</v>
      </c>
      <c r="B39">
        <v>3.9996999999999998</v>
      </c>
      <c r="C39" t="s">
        <v>92</v>
      </c>
      <c r="D39">
        <v>12.887371432</v>
      </c>
      <c r="E39">
        <v>10</v>
      </c>
      <c r="F39">
        <v>19</v>
      </c>
      <c r="G39">
        <v>7.7299999999999994E-2</v>
      </c>
      <c r="H39">
        <v>2.11</v>
      </c>
      <c r="I39">
        <v>8.8413199999999996</v>
      </c>
      <c r="J39">
        <v>9.7459799999999994</v>
      </c>
      <c r="K39">
        <v>8.6402900000000002</v>
      </c>
      <c r="L39" t="s">
        <v>196</v>
      </c>
      <c r="M39" t="s">
        <v>232</v>
      </c>
      <c r="N39">
        <v>4</v>
      </c>
      <c r="O39">
        <v>2026</v>
      </c>
      <c r="P39" t="s">
        <v>220</v>
      </c>
      <c r="Q39" t="s">
        <v>221</v>
      </c>
    </row>
    <row r="40" spans="1:17" x14ac:dyDescent="0.3">
      <c r="A40">
        <v>0</v>
      </c>
      <c r="B40">
        <v>0</v>
      </c>
      <c r="G40">
        <v>1E-4</v>
      </c>
      <c r="L40" t="s">
        <v>196</v>
      </c>
      <c r="M40" t="s">
        <v>226</v>
      </c>
      <c r="N40">
        <v>5</v>
      </c>
      <c r="O40">
        <v>2026</v>
      </c>
      <c r="P40" t="s">
        <v>220</v>
      </c>
      <c r="Q40" t="s">
        <v>221</v>
      </c>
    </row>
    <row r="41" spans="1:17" x14ac:dyDescent="0.3">
      <c r="A41">
        <v>57.440899999999999</v>
      </c>
      <c r="B41">
        <v>0.39100000000000001</v>
      </c>
      <c r="C41">
        <v>1.1299999999999999</v>
      </c>
      <c r="D41">
        <v>1.1555241764999999</v>
      </c>
      <c r="E41">
        <v>10</v>
      </c>
      <c r="F41">
        <v>19</v>
      </c>
      <c r="G41">
        <v>9.7999999999999997E-3</v>
      </c>
      <c r="H41">
        <v>3.45</v>
      </c>
      <c r="I41">
        <v>1.15865</v>
      </c>
      <c r="J41">
        <v>1.2681899999999999</v>
      </c>
      <c r="K41">
        <v>1.1343000000000001</v>
      </c>
      <c r="L41" t="s">
        <v>196</v>
      </c>
      <c r="M41" t="s">
        <v>223</v>
      </c>
      <c r="N41">
        <v>6</v>
      </c>
      <c r="O41">
        <v>2026</v>
      </c>
      <c r="P41" t="s">
        <v>220</v>
      </c>
      <c r="Q41" t="s">
        <v>221</v>
      </c>
    </row>
    <row r="42" spans="1:17" x14ac:dyDescent="0.3">
      <c r="A42">
        <v>252.22</v>
      </c>
      <c r="B42">
        <v>14.0929</v>
      </c>
      <c r="C42" t="s">
        <v>92</v>
      </c>
      <c r="D42">
        <v>9.1040258908999991</v>
      </c>
      <c r="E42">
        <v>10</v>
      </c>
      <c r="F42">
        <v>19</v>
      </c>
      <c r="G42">
        <v>0.18310000000000001</v>
      </c>
      <c r="H42">
        <v>1.59</v>
      </c>
      <c r="I42">
        <v>40.119599999999998</v>
      </c>
      <c r="J42">
        <v>44.075600000000001</v>
      </c>
      <c r="K42">
        <v>39.240499999999997</v>
      </c>
      <c r="L42" t="s">
        <v>100</v>
      </c>
      <c r="M42" t="s">
        <v>219</v>
      </c>
      <c r="N42">
        <v>1</v>
      </c>
      <c r="O42">
        <v>2026</v>
      </c>
      <c r="P42" t="s">
        <v>220</v>
      </c>
      <c r="Q42" t="s">
        <v>221</v>
      </c>
    </row>
    <row r="43" spans="1:17" x14ac:dyDescent="0.3">
      <c r="A43">
        <v>19.369700000000002</v>
      </c>
      <c r="B43">
        <v>0.47120000000000001</v>
      </c>
      <c r="C43">
        <v>1.25</v>
      </c>
      <c r="D43">
        <v>3.7931579516</v>
      </c>
      <c r="E43">
        <v>10</v>
      </c>
      <c r="F43">
        <v>20</v>
      </c>
      <c r="G43">
        <v>1E-4</v>
      </c>
      <c r="H43">
        <v>14.7</v>
      </c>
      <c r="I43">
        <v>1.2513700000000001</v>
      </c>
      <c r="J43">
        <v>1.2513700000000001</v>
      </c>
      <c r="K43">
        <v>1.2513700000000001</v>
      </c>
      <c r="L43" t="s">
        <v>100</v>
      </c>
      <c r="M43" t="s">
        <v>230</v>
      </c>
      <c r="N43">
        <v>2</v>
      </c>
      <c r="O43">
        <v>2026</v>
      </c>
      <c r="P43" t="s">
        <v>220</v>
      </c>
      <c r="Q43" t="s">
        <v>221</v>
      </c>
    </row>
    <row r="44" spans="1:17" x14ac:dyDescent="0.3">
      <c r="A44">
        <v>104.61</v>
      </c>
      <c r="B44">
        <v>2.6476999999999999</v>
      </c>
      <c r="C44">
        <v>6.8</v>
      </c>
      <c r="D44">
        <v>3.8155326252999999</v>
      </c>
      <c r="E44">
        <v>10</v>
      </c>
      <c r="F44">
        <v>20</v>
      </c>
      <c r="G44">
        <v>3.5999999999999999E-3</v>
      </c>
      <c r="H44">
        <v>4.09</v>
      </c>
      <c r="I44">
        <v>6.7978699999999996</v>
      </c>
      <c r="J44">
        <v>6.7978699999999996</v>
      </c>
      <c r="K44">
        <v>6.7978699999999996</v>
      </c>
      <c r="L44" t="s">
        <v>100</v>
      </c>
      <c r="M44" t="s">
        <v>231</v>
      </c>
      <c r="N44">
        <v>3</v>
      </c>
      <c r="O44">
        <v>2026</v>
      </c>
      <c r="P44" t="s">
        <v>220</v>
      </c>
      <c r="Q44" t="s">
        <v>221</v>
      </c>
    </row>
    <row r="45" spans="1:17" x14ac:dyDescent="0.3">
      <c r="A45">
        <v>41.7879</v>
      </c>
      <c r="B45">
        <v>1.5471999999999999</v>
      </c>
      <c r="C45">
        <v>4.3600000000000003</v>
      </c>
      <c r="D45">
        <v>6.1209527205000001</v>
      </c>
      <c r="E45">
        <v>10</v>
      </c>
      <c r="F45">
        <v>20</v>
      </c>
      <c r="G45">
        <v>4.1999999999999997E-3</v>
      </c>
      <c r="H45">
        <v>3.97</v>
      </c>
      <c r="I45">
        <v>4.3564299999999996</v>
      </c>
      <c r="J45">
        <v>4.3564299999999996</v>
      </c>
      <c r="K45">
        <v>4.3564299999999996</v>
      </c>
      <c r="L45" t="s">
        <v>100</v>
      </c>
      <c r="M45" t="s">
        <v>232</v>
      </c>
      <c r="N45">
        <v>4</v>
      </c>
      <c r="O45">
        <v>2026</v>
      </c>
      <c r="P45" t="s">
        <v>220</v>
      </c>
      <c r="Q45" t="s">
        <v>221</v>
      </c>
    </row>
    <row r="46" spans="1:17" x14ac:dyDescent="0.3">
      <c r="A46">
        <v>0.80689999999999995</v>
      </c>
      <c r="B46">
        <v>0.47220000000000001</v>
      </c>
      <c r="L46" t="s">
        <v>100</v>
      </c>
      <c r="M46" t="s">
        <v>226</v>
      </c>
      <c r="N46">
        <v>5</v>
      </c>
      <c r="O46">
        <v>2026</v>
      </c>
      <c r="P46" t="s">
        <v>220</v>
      </c>
      <c r="Q46" t="s">
        <v>221</v>
      </c>
    </row>
    <row r="47" spans="1:17" x14ac:dyDescent="0.3">
      <c r="A47">
        <v>234.6</v>
      </c>
      <c r="B47">
        <v>12.9466</v>
      </c>
      <c r="C47" t="s">
        <v>92</v>
      </c>
      <c r="D47">
        <v>9.0280300927999999</v>
      </c>
      <c r="E47">
        <v>10</v>
      </c>
      <c r="F47">
        <v>71.099999999999994</v>
      </c>
      <c r="G47">
        <v>0.16819999999999999</v>
      </c>
      <c r="H47">
        <v>1.47</v>
      </c>
      <c r="I47">
        <v>14.758699999999999</v>
      </c>
      <c r="J47">
        <v>15.0421</v>
      </c>
      <c r="K47">
        <v>14.511100000000001</v>
      </c>
      <c r="L47" t="s">
        <v>106</v>
      </c>
      <c r="M47" t="s">
        <v>219</v>
      </c>
      <c r="N47">
        <v>1</v>
      </c>
      <c r="O47">
        <v>2026</v>
      </c>
      <c r="P47" t="s">
        <v>220</v>
      </c>
      <c r="Q47" t="s">
        <v>221</v>
      </c>
    </row>
    <row r="48" spans="1:17" x14ac:dyDescent="0.3">
      <c r="A48">
        <v>15.5383</v>
      </c>
      <c r="B48">
        <v>1.1563000000000001</v>
      </c>
      <c r="C48">
        <v>0.98</v>
      </c>
      <c r="D48">
        <v>5.0733099992000001</v>
      </c>
      <c r="E48">
        <v>10</v>
      </c>
      <c r="F48">
        <v>70.099999999999994</v>
      </c>
      <c r="G48">
        <v>1E-4</v>
      </c>
      <c r="H48">
        <v>6.41</v>
      </c>
      <c r="I48">
        <v>0.98455999999999999</v>
      </c>
      <c r="J48">
        <v>0.98721000000000003</v>
      </c>
      <c r="K48">
        <v>0.98397999999999997</v>
      </c>
      <c r="L48" t="s">
        <v>106</v>
      </c>
      <c r="M48" t="s">
        <v>222</v>
      </c>
      <c r="N48">
        <v>2</v>
      </c>
      <c r="O48">
        <v>2026</v>
      </c>
      <c r="P48" t="s">
        <v>220</v>
      </c>
      <c r="Q48" t="s">
        <v>221</v>
      </c>
    </row>
    <row r="49" spans="1:17" x14ac:dyDescent="0.3">
      <c r="A49">
        <v>58.531999999999996</v>
      </c>
      <c r="B49">
        <v>0.63280000000000003</v>
      </c>
      <c r="C49">
        <v>1.31</v>
      </c>
      <c r="D49">
        <v>1.3046120562000001</v>
      </c>
      <c r="E49">
        <v>10</v>
      </c>
      <c r="F49">
        <v>50.1</v>
      </c>
      <c r="G49">
        <v>1E-4</v>
      </c>
      <c r="H49">
        <v>5.36</v>
      </c>
      <c r="I49">
        <v>1.31172</v>
      </c>
      <c r="J49">
        <v>1.31517</v>
      </c>
      <c r="K49">
        <v>1.3109500000000001</v>
      </c>
      <c r="L49" t="s">
        <v>106</v>
      </c>
      <c r="M49" t="s">
        <v>223</v>
      </c>
      <c r="N49">
        <v>3</v>
      </c>
      <c r="O49">
        <v>2026</v>
      </c>
      <c r="P49" t="s">
        <v>220</v>
      </c>
      <c r="Q49" t="s">
        <v>221</v>
      </c>
    </row>
    <row r="50" spans="1:17" x14ac:dyDescent="0.3">
      <c r="A50">
        <v>102.19</v>
      </c>
      <c r="B50">
        <v>4.1056999999999997</v>
      </c>
      <c r="C50">
        <v>3.85</v>
      </c>
      <c r="D50">
        <v>5.2491367186</v>
      </c>
      <c r="E50">
        <v>10</v>
      </c>
      <c r="F50">
        <v>50</v>
      </c>
      <c r="G50">
        <v>5.0000000000000001E-4</v>
      </c>
      <c r="H50">
        <v>3.97</v>
      </c>
      <c r="I50">
        <v>3.8583699999999999</v>
      </c>
      <c r="J50">
        <v>3.90455</v>
      </c>
      <c r="K50">
        <v>3.8481000000000001</v>
      </c>
      <c r="L50" t="s">
        <v>106</v>
      </c>
      <c r="M50" t="s">
        <v>224</v>
      </c>
      <c r="N50">
        <v>4</v>
      </c>
      <c r="O50">
        <v>2026</v>
      </c>
      <c r="P50" t="s">
        <v>220</v>
      </c>
      <c r="Q50" t="s">
        <v>221</v>
      </c>
    </row>
    <row r="51" spans="1:17" x14ac:dyDescent="0.3">
      <c r="A51">
        <v>42.051200000000001</v>
      </c>
      <c r="B51">
        <v>1.3183</v>
      </c>
      <c r="C51">
        <v>2.61</v>
      </c>
      <c r="D51">
        <v>9.4293275254999998</v>
      </c>
      <c r="E51">
        <v>10</v>
      </c>
      <c r="F51">
        <v>169</v>
      </c>
      <c r="G51">
        <v>1E-4</v>
      </c>
      <c r="H51">
        <v>8.77</v>
      </c>
      <c r="I51">
        <v>2.6167099999999999</v>
      </c>
      <c r="J51">
        <v>2.65056</v>
      </c>
      <c r="K51">
        <v>2.6091899999999999</v>
      </c>
      <c r="L51" t="s">
        <v>106</v>
      </c>
      <c r="M51" t="s">
        <v>225</v>
      </c>
      <c r="N51">
        <v>5</v>
      </c>
      <c r="O51">
        <v>2026</v>
      </c>
      <c r="P51" t="s">
        <v>220</v>
      </c>
      <c r="Q51" t="s">
        <v>221</v>
      </c>
    </row>
    <row r="52" spans="1:17" x14ac:dyDescent="0.3">
      <c r="A52">
        <v>0.33229999999999998</v>
      </c>
      <c r="B52">
        <v>0.18479999999999999</v>
      </c>
      <c r="L52" t="s">
        <v>106</v>
      </c>
      <c r="M52" t="s">
        <v>226</v>
      </c>
      <c r="N52">
        <v>6</v>
      </c>
      <c r="O52">
        <v>2026</v>
      </c>
      <c r="P52" t="s">
        <v>220</v>
      </c>
      <c r="Q52" t="s">
        <v>221</v>
      </c>
    </row>
    <row r="53" spans="1:17" x14ac:dyDescent="0.3">
      <c r="A53">
        <v>11.120900000000001</v>
      </c>
      <c r="B53">
        <v>0.20730000000000001</v>
      </c>
      <c r="C53" t="s">
        <v>92</v>
      </c>
      <c r="D53">
        <v>3.2292032916000002</v>
      </c>
      <c r="E53">
        <v>10</v>
      </c>
      <c r="F53">
        <v>20</v>
      </c>
      <c r="G53">
        <v>0.11219999999999999</v>
      </c>
      <c r="H53">
        <v>1.87</v>
      </c>
      <c r="I53">
        <v>0.61163999999999996</v>
      </c>
      <c r="J53">
        <v>0.61163999999999996</v>
      </c>
      <c r="K53">
        <v>0.61163999999999996</v>
      </c>
      <c r="L53" t="s">
        <v>106</v>
      </c>
      <c r="M53" t="s">
        <v>227</v>
      </c>
      <c r="N53">
        <v>7</v>
      </c>
      <c r="O53">
        <v>2026</v>
      </c>
      <c r="P53" t="s">
        <v>220</v>
      </c>
      <c r="Q53" t="s">
        <v>221</v>
      </c>
    </row>
    <row r="54" spans="1:17" x14ac:dyDescent="0.3">
      <c r="A54">
        <v>4.2979000000000003</v>
      </c>
      <c r="B54">
        <v>9.8309999999999995E-2</v>
      </c>
      <c r="C54" t="s">
        <v>92</v>
      </c>
      <c r="D54">
        <v>3.8046661560000001</v>
      </c>
      <c r="E54">
        <v>10</v>
      </c>
      <c r="F54">
        <v>20</v>
      </c>
      <c r="G54">
        <v>0.27550000000000002</v>
      </c>
      <c r="H54">
        <v>1.34</v>
      </c>
      <c r="I54">
        <v>0.27850000000000003</v>
      </c>
      <c r="J54">
        <v>0.27850000000000003</v>
      </c>
      <c r="K54">
        <v>0.27850000000000003</v>
      </c>
      <c r="L54" t="s">
        <v>106</v>
      </c>
      <c r="M54" t="s">
        <v>228</v>
      </c>
      <c r="N54">
        <v>8</v>
      </c>
      <c r="O54">
        <v>2026</v>
      </c>
      <c r="P54" t="s">
        <v>220</v>
      </c>
      <c r="Q54" t="s">
        <v>221</v>
      </c>
    </row>
    <row r="55" spans="1:17" x14ac:dyDescent="0.3">
      <c r="A55">
        <v>85.584299999999999</v>
      </c>
      <c r="B55">
        <v>0.31219999999999998</v>
      </c>
      <c r="C55">
        <v>0.92</v>
      </c>
      <c r="D55">
        <v>0.63189485769999998</v>
      </c>
      <c r="E55">
        <v>10</v>
      </c>
      <c r="F55">
        <v>20</v>
      </c>
      <c r="G55">
        <v>1E-4</v>
      </c>
      <c r="H55">
        <v>7.03</v>
      </c>
      <c r="I55">
        <v>0.92108999999999996</v>
      </c>
      <c r="J55">
        <v>0.92108999999999996</v>
      </c>
      <c r="K55">
        <v>0.92108999999999996</v>
      </c>
      <c r="L55" t="s">
        <v>106</v>
      </c>
      <c r="M55" t="s">
        <v>229</v>
      </c>
      <c r="N55">
        <v>9</v>
      </c>
      <c r="O55">
        <v>2026</v>
      </c>
      <c r="P55" t="s">
        <v>220</v>
      </c>
      <c r="Q55" t="s">
        <v>221</v>
      </c>
    </row>
    <row r="56" spans="1:17" x14ac:dyDescent="0.3">
      <c r="A56">
        <v>258.02</v>
      </c>
      <c r="B56">
        <v>19.340900000000001</v>
      </c>
      <c r="C56" t="s">
        <v>92</v>
      </c>
      <c r="D56">
        <v>9.2523072591000002</v>
      </c>
      <c r="E56">
        <v>8</v>
      </c>
      <c r="F56">
        <v>16</v>
      </c>
      <c r="G56">
        <v>0.995</v>
      </c>
      <c r="H56">
        <v>0.15</v>
      </c>
      <c r="I56">
        <v>41.322000000000003</v>
      </c>
      <c r="J56">
        <v>41.322000000000003</v>
      </c>
      <c r="K56">
        <v>41.322000000000003</v>
      </c>
      <c r="L56" t="s">
        <v>150</v>
      </c>
      <c r="M56" t="s">
        <v>219</v>
      </c>
      <c r="N56">
        <v>1</v>
      </c>
      <c r="O56">
        <v>2026</v>
      </c>
      <c r="P56" t="s">
        <v>220</v>
      </c>
      <c r="Q56" t="s">
        <v>233</v>
      </c>
    </row>
    <row r="57" spans="1:17" x14ac:dyDescent="0.3">
      <c r="A57">
        <v>19.288900000000002</v>
      </c>
      <c r="B57">
        <v>0.52329999999999999</v>
      </c>
      <c r="C57">
        <v>1.5</v>
      </c>
      <c r="D57">
        <v>4.4843554370999996</v>
      </c>
      <c r="E57">
        <v>8</v>
      </c>
      <c r="F57">
        <v>16</v>
      </c>
      <c r="G57">
        <v>4.0000000000000002E-4</v>
      </c>
      <c r="H57">
        <v>7.2</v>
      </c>
      <c r="I57">
        <v>1.49719</v>
      </c>
      <c r="J57">
        <v>1.49719</v>
      </c>
      <c r="K57">
        <v>1.49719</v>
      </c>
      <c r="L57" t="s">
        <v>150</v>
      </c>
      <c r="M57" t="s">
        <v>230</v>
      </c>
      <c r="N57">
        <v>2</v>
      </c>
      <c r="O57">
        <v>2026</v>
      </c>
      <c r="P57" t="s">
        <v>220</v>
      </c>
      <c r="Q57" t="s">
        <v>233</v>
      </c>
    </row>
    <row r="58" spans="1:17" x14ac:dyDescent="0.3">
      <c r="A58">
        <v>105.15</v>
      </c>
      <c r="B58">
        <v>5.2375999999999996</v>
      </c>
      <c r="C58">
        <v>9.1199999999999992</v>
      </c>
      <c r="D58">
        <v>5.0132514905000001</v>
      </c>
      <c r="E58">
        <v>8</v>
      </c>
      <c r="F58">
        <v>16</v>
      </c>
      <c r="G58">
        <v>2.07E-2</v>
      </c>
      <c r="H58">
        <v>3.28</v>
      </c>
      <c r="I58">
        <v>9.1241400000000006</v>
      </c>
      <c r="J58">
        <v>9.1241400000000006</v>
      </c>
      <c r="K58">
        <v>9.1241400000000006</v>
      </c>
      <c r="L58" t="s">
        <v>150</v>
      </c>
      <c r="M58" t="s">
        <v>231</v>
      </c>
      <c r="N58">
        <v>3</v>
      </c>
      <c r="O58">
        <v>2026</v>
      </c>
      <c r="P58" t="s">
        <v>220</v>
      </c>
      <c r="Q58" t="s">
        <v>233</v>
      </c>
    </row>
    <row r="59" spans="1:17" x14ac:dyDescent="0.3">
      <c r="A59">
        <v>43.555599999999998</v>
      </c>
      <c r="B59">
        <v>3.8681999999999999</v>
      </c>
      <c r="C59" t="s">
        <v>92</v>
      </c>
      <c r="D59">
        <v>9.5548400427000004</v>
      </c>
      <c r="E59">
        <v>8</v>
      </c>
      <c r="F59">
        <v>16</v>
      </c>
      <c r="G59">
        <v>0.12609999999999999</v>
      </c>
      <c r="H59">
        <v>1.92</v>
      </c>
      <c r="I59">
        <v>7.2034000000000002</v>
      </c>
      <c r="J59">
        <v>7.2034000000000002</v>
      </c>
      <c r="K59">
        <v>7.2034000000000002</v>
      </c>
      <c r="L59" t="s">
        <v>150</v>
      </c>
      <c r="M59" t="s">
        <v>232</v>
      </c>
      <c r="N59">
        <v>4</v>
      </c>
      <c r="O59">
        <v>2026</v>
      </c>
      <c r="P59" t="s">
        <v>220</v>
      </c>
      <c r="Q59" t="s">
        <v>233</v>
      </c>
    </row>
    <row r="60" spans="1:17" x14ac:dyDescent="0.3">
      <c r="A60">
        <v>0</v>
      </c>
      <c r="B60">
        <v>0</v>
      </c>
      <c r="G60">
        <v>1E-4</v>
      </c>
      <c r="L60" t="s">
        <v>150</v>
      </c>
      <c r="M60" t="s">
        <v>226</v>
      </c>
      <c r="N60">
        <v>5</v>
      </c>
      <c r="O60">
        <v>2026</v>
      </c>
      <c r="P60" t="s">
        <v>220</v>
      </c>
      <c r="Q60" t="s">
        <v>233</v>
      </c>
    </row>
    <row r="61" spans="1:17" x14ac:dyDescent="0.3">
      <c r="A61">
        <v>58.262999999999998</v>
      </c>
      <c r="B61">
        <v>0.52510000000000001</v>
      </c>
      <c r="C61">
        <v>1.4</v>
      </c>
      <c r="D61">
        <v>1.3863799965000001</v>
      </c>
      <c r="E61">
        <v>8</v>
      </c>
      <c r="F61">
        <v>16</v>
      </c>
      <c r="G61">
        <v>3.2000000000000002E-3</v>
      </c>
      <c r="H61">
        <v>4.95</v>
      </c>
      <c r="I61">
        <v>1.39812</v>
      </c>
      <c r="J61">
        <v>1.39812</v>
      </c>
      <c r="K61">
        <v>1.39812</v>
      </c>
      <c r="L61" t="s">
        <v>150</v>
      </c>
      <c r="M61" t="s">
        <v>223</v>
      </c>
      <c r="N61">
        <v>6</v>
      </c>
      <c r="O61">
        <v>2026</v>
      </c>
      <c r="P61" t="s">
        <v>220</v>
      </c>
      <c r="Q61" t="s">
        <v>233</v>
      </c>
    </row>
    <row r="62" spans="1:17" x14ac:dyDescent="0.3">
      <c r="A62">
        <v>176.84</v>
      </c>
      <c r="B62">
        <v>15.161799999999999</v>
      </c>
      <c r="C62" t="s">
        <v>92</v>
      </c>
      <c r="D62">
        <v>14.318311071</v>
      </c>
      <c r="E62">
        <v>8</v>
      </c>
      <c r="F62">
        <v>15</v>
      </c>
      <c r="G62">
        <v>0.95050000000000001</v>
      </c>
      <c r="H62">
        <v>0.31</v>
      </c>
      <c r="I62">
        <v>45.244399999999999</v>
      </c>
      <c r="J62">
        <v>49.367100000000001</v>
      </c>
      <c r="K62">
        <v>44.066499999999998</v>
      </c>
      <c r="L62" t="s">
        <v>192</v>
      </c>
      <c r="M62" t="s">
        <v>219</v>
      </c>
      <c r="N62">
        <v>1</v>
      </c>
      <c r="O62">
        <v>2026</v>
      </c>
      <c r="P62" t="s">
        <v>220</v>
      </c>
      <c r="Q62" t="s">
        <v>233</v>
      </c>
    </row>
    <row r="63" spans="1:17" x14ac:dyDescent="0.3">
      <c r="A63">
        <v>18.381799999999998</v>
      </c>
      <c r="B63">
        <v>0.52729999999999999</v>
      </c>
      <c r="C63">
        <v>1.29</v>
      </c>
      <c r="D63">
        <v>4.0335108985000003</v>
      </c>
      <c r="E63">
        <v>8</v>
      </c>
      <c r="F63">
        <v>15</v>
      </c>
      <c r="G63">
        <v>8.0000000000000004E-4</v>
      </c>
      <c r="H63">
        <v>6.68</v>
      </c>
      <c r="I63">
        <v>1.32731</v>
      </c>
      <c r="J63">
        <v>1.45675</v>
      </c>
      <c r="K63">
        <v>1.29033</v>
      </c>
      <c r="L63" t="s">
        <v>192</v>
      </c>
      <c r="M63" t="s">
        <v>230</v>
      </c>
      <c r="N63">
        <v>2</v>
      </c>
      <c r="O63">
        <v>2026</v>
      </c>
      <c r="P63" t="s">
        <v>220</v>
      </c>
      <c r="Q63" t="s">
        <v>233</v>
      </c>
    </row>
    <row r="64" spans="1:17" x14ac:dyDescent="0.3">
      <c r="A64">
        <v>101.11</v>
      </c>
      <c r="B64">
        <v>2.6175999999999999</v>
      </c>
      <c r="C64" t="s">
        <v>92</v>
      </c>
      <c r="D64">
        <v>4.4840012666</v>
      </c>
      <c r="E64">
        <v>8</v>
      </c>
      <c r="F64">
        <v>16</v>
      </c>
      <c r="G64">
        <v>0.5796</v>
      </c>
      <c r="H64">
        <v>0.84</v>
      </c>
      <c r="I64">
        <v>7.8475700000000002</v>
      </c>
      <c r="J64">
        <v>7.8475700000000002</v>
      </c>
      <c r="K64">
        <v>7.8475700000000002</v>
      </c>
      <c r="L64" t="s">
        <v>192</v>
      </c>
      <c r="M64" t="s">
        <v>231</v>
      </c>
      <c r="N64">
        <v>3</v>
      </c>
      <c r="O64">
        <v>2026</v>
      </c>
      <c r="P64" t="s">
        <v>220</v>
      </c>
      <c r="Q64" t="s">
        <v>233</v>
      </c>
    </row>
    <row r="65" spans="1:17" x14ac:dyDescent="0.3">
      <c r="A65">
        <v>42.666699999999999</v>
      </c>
      <c r="B65">
        <v>1.7033</v>
      </c>
      <c r="C65">
        <v>4.97</v>
      </c>
      <c r="D65">
        <v>6.7319093513999997</v>
      </c>
      <c r="E65">
        <v>8</v>
      </c>
      <c r="F65">
        <v>16</v>
      </c>
      <c r="G65">
        <v>3.9E-2</v>
      </c>
      <c r="H65">
        <v>2.78</v>
      </c>
      <c r="I65">
        <v>4.9716199999999997</v>
      </c>
      <c r="J65">
        <v>4.9716199999999997</v>
      </c>
      <c r="K65">
        <v>4.9716199999999997</v>
      </c>
      <c r="L65" t="s">
        <v>192</v>
      </c>
      <c r="M65" t="s">
        <v>232</v>
      </c>
      <c r="N65">
        <v>4</v>
      </c>
      <c r="O65">
        <v>2026</v>
      </c>
      <c r="P65" t="s">
        <v>220</v>
      </c>
      <c r="Q65" t="s">
        <v>233</v>
      </c>
    </row>
    <row r="66" spans="1:17" x14ac:dyDescent="0.3">
      <c r="A66">
        <v>0</v>
      </c>
      <c r="B66">
        <v>0</v>
      </c>
      <c r="G66">
        <v>1E-4</v>
      </c>
      <c r="L66" t="s">
        <v>192</v>
      </c>
      <c r="M66" t="s">
        <v>226</v>
      </c>
      <c r="N66">
        <v>5</v>
      </c>
      <c r="O66">
        <v>2026</v>
      </c>
      <c r="P66" t="s">
        <v>220</v>
      </c>
      <c r="Q66" t="s">
        <v>233</v>
      </c>
    </row>
    <row r="67" spans="1:17" x14ac:dyDescent="0.3">
      <c r="A67">
        <v>59.898299999999999</v>
      </c>
      <c r="B67">
        <v>0.62919999999999998</v>
      </c>
      <c r="C67">
        <v>1.55</v>
      </c>
      <c r="D67">
        <v>1.4826927442</v>
      </c>
      <c r="E67">
        <v>8</v>
      </c>
      <c r="F67">
        <v>15</v>
      </c>
      <c r="G67">
        <v>1.8E-3</v>
      </c>
      <c r="H67">
        <v>5.8</v>
      </c>
      <c r="I67">
        <v>1.5898699999999999</v>
      </c>
      <c r="J67">
        <v>1.7448399999999999</v>
      </c>
      <c r="K67">
        <v>1.54559</v>
      </c>
      <c r="L67" t="s">
        <v>192</v>
      </c>
      <c r="M67" t="s">
        <v>223</v>
      </c>
      <c r="N67">
        <v>6</v>
      </c>
      <c r="O67">
        <v>2026</v>
      </c>
      <c r="P67" t="s">
        <v>220</v>
      </c>
      <c r="Q67" t="s">
        <v>233</v>
      </c>
    </row>
    <row r="68" spans="1:17" x14ac:dyDescent="0.3">
      <c r="A68">
        <v>267.70999999999998</v>
      </c>
      <c r="B68">
        <v>9.8927999999999994</v>
      </c>
      <c r="C68" t="s">
        <v>92</v>
      </c>
      <c r="D68">
        <v>6.4004896194000001</v>
      </c>
      <c r="E68">
        <v>8</v>
      </c>
      <c r="F68">
        <v>16</v>
      </c>
      <c r="G68">
        <v>0.16900000000000001</v>
      </c>
      <c r="H68">
        <v>1.72</v>
      </c>
      <c r="I68">
        <v>29.6586</v>
      </c>
      <c r="J68">
        <v>29.6586</v>
      </c>
      <c r="K68">
        <v>29.6586</v>
      </c>
      <c r="L68" t="s">
        <v>191</v>
      </c>
      <c r="M68" t="s">
        <v>219</v>
      </c>
      <c r="N68">
        <v>1</v>
      </c>
      <c r="O68">
        <v>2026</v>
      </c>
      <c r="P68" t="s">
        <v>220</v>
      </c>
      <c r="Q68" t="s">
        <v>233</v>
      </c>
    </row>
    <row r="69" spans="1:17" x14ac:dyDescent="0.3">
      <c r="A69">
        <v>15.3667</v>
      </c>
      <c r="B69">
        <v>0.25340000000000001</v>
      </c>
      <c r="C69">
        <v>0.61</v>
      </c>
      <c r="D69">
        <v>2.2841040876999998</v>
      </c>
      <c r="E69">
        <v>8</v>
      </c>
      <c r="F69">
        <v>16</v>
      </c>
      <c r="G69">
        <v>1E-4</v>
      </c>
      <c r="H69">
        <v>25.44</v>
      </c>
      <c r="I69">
        <v>0.60753000000000001</v>
      </c>
      <c r="J69">
        <v>0.60753000000000001</v>
      </c>
      <c r="K69">
        <v>0.60753000000000001</v>
      </c>
      <c r="L69" t="s">
        <v>191</v>
      </c>
      <c r="M69" t="s">
        <v>230</v>
      </c>
      <c r="N69">
        <v>2</v>
      </c>
      <c r="O69">
        <v>2026</v>
      </c>
      <c r="P69" t="s">
        <v>220</v>
      </c>
      <c r="Q69" t="s">
        <v>233</v>
      </c>
    </row>
    <row r="70" spans="1:17" x14ac:dyDescent="0.3">
      <c r="A70">
        <v>108.85</v>
      </c>
      <c r="B70">
        <v>2.4114</v>
      </c>
      <c r="C70" t="s">
        <v>92</v>
      </c>
      <c r="D70">
        <v>3.8370083965999999</v>
      </c>
      <c r="E70">
        <v>8</v>
      </c>
      <c r="F70">
        <v>16</v>
      </c>
      <c r="G70">
        <v>0.1</v>
      </c>
      <c r="H70">
        <v>2.09</v>
      </c>
      <c r="I70">
        <v>7.2293500000000002</v>
      </c>
      <c r="J70">
        <v>7.2293500000000002</v>
      </c>
      <c r="K70">
        <v>7.2293500000000002</v>
      </c>
      <c r="L70" t="s">
        <v>191</v>
      </c>
      <c r="M70" t="s">
        <v>231</v>
      </c>
      <c r="N70">
        <v>3</v>
      </c>
      <c r="O70">
        <v>2026</v>
      </c>
      <c r="P70" t="s">
        <v>220</v>
      </c>
      <c r="Q70" t="s">
        <v>233</v>
      </c>
    </row>
    <row r="71" spans="1:17" x14ac:dyDescent="0.3">
      <c r="A71">
        <v>46.074100000000001</v>
      </c>
      <c r="B71">
        <v>2.5579999999999998</v>
      </c>
      <c r="C71" t="s">
        <v>92</v>
      </c>
      <c r="D71">
        <v>9.1106822507</v>
      </c>
      <c r="E71">
        <v>8</v>
      </c>
      <c r="F71">
        <v>16</v>
      </c>
      <c r="G71">
        <v>0.58140000000000003</v>
      </c>
      <c r="H71">
        <v>0.84</v>
      </c>
      <c r="I71">
        <v>7.2657100000000003</v>
      </c>
      <c r="J71">
        <v>7.2657100000000003</v>
      </c>
      <c r="K71">
        <v>7.2657100000000003</v>
      </c>
      <c r="L71" t="s">
        <v>191</v>
      </c>
      <c r="M71" t="s">
        <v>232</v>
      </c>
      <c r="N71">
        <v>4</v>
      </c>
      <c r="O71">
        <v>2026</v>
      </c>
      <c r="P71" t="s">
        <v>220</v>
      </c>
      <c r="Q71" t="s">
        <v>233</v>
      </c>
    </row>
    <row r="72" spans="1:17" x14ac:dyDescent="0.3">
      <c r="A72">
        <v>0.2213</v>
      </c>
      <c r="B72">
        <v>0.2213</v>
      </c>
      <c r="L72" t="s">
        <v>191</v>
      </c>
      <c r="M72" t="s">
        <v>226</v>
      </c>
      <c r="N72">
        <v>5</v>
      </c>
      <c r="O72">
        <v>2026</v>
      </c>
      <c r="P72" t="s">
        <v>220</v>
      </c>
      <c r="Q72" t="s">
        <v>233</v>
      </c>
    </row>
    <row r="73" spans="1:17" x14ac:dyDescent="0.3">
      <c r="A73">
        <v>59.122199999999999</v>
      </c>
      <c r="B73">
        <v>0.2205</v>
      </c>
      <c r="C73">
        <v>0.65</v>
      </c>
      <c r="D73">
        <v>0.63631197179999999</v>
      </c>
      <c r="E73">
        <v>8</v>
      </c>
      <c r="F73">
        <v>16</v>
      </c>
      <c r="G73">
        <v>1E-4</v>
      </c>
      <c r="H73">
        <v>10.4</v>
      </c>
      <c r="I73">
        <v>0.65117000000000003</v>
      </c>
      <c r="J73">
        <v>0.65117000000000003</v>
      </c>
      <c r="K73">
        <v>0.65117000000000003</v>
      </c>
      <c r="L73" t="s">
        <v>191</v>
      </c>
      <c r="M73" t="s">
        <v>223</v>
      </c>
      <c r="N73">
        <v>6</v>
      </c>
      <c r="O73">
        <v>2026</v>
      </c>
      <c r="P73" t="s">
        <v>220</v>
      </c>
      <c r="Q73" t="s">
        <v>233</v>
      </c>
    </row>
    <row r="74" spans="1:17" x14ac:dyDescent="0.3">
      <c r="A74">
        <v>10.990500000000001</v>
      </c>
      <c r="B74">
        <v>0.20960000000000001</v>
      </c>
      <c r="C74">
        <v>0.62</v>
      </c>
      <c r="D74">
        <v>3.2800433199999999</v>
      </c>
      <c r="E74">
        <v>8</v>
      </c>
      <c r="F74">
        <v>16</v>
      </c>
      <c r="G74">
        <v>3.49E-2</v>
      </c>
      <c r="H74">
        <v>2.86</v>
      </c>
      <c r="I74">
        <v>0.62397999999999998</v>
      </c>
      <c r="J74">
        <v>0.62397999999999998</v>
      </c>
      <c r="K74">
        <v>0.62397999999999998</v>
      </c>
      <c r="L74" t="s">
        <v>191</v>
      </c>
      <c r="M74" t="s">
        <v>227</v>
      </c>
      <c r="N74">
        <v>7</v>
      </c>
      <c r="O74">
        <v>2026</v>
      </c>
      <c r="P74" t="s">
        <v>220</v>
      </c>
      <c r="Q74" t="s">
        <v>233</v>
      </c>
    </row>
    <row r="75" spans="1:17" x14ac:dyDescent="0.3">
      <c r="A75">
        <v>4.3451000000000004</v>
      </c>
      <c r="B75">
        <v>7.7799999999999994E-2</v>
      </c>
      <c r="C75">
        <v>0.23</v>
      </c>
      <c r="D75">
        <v>3.1011418904000001</v>
      </c>
      <c r="E75">
        <v>8</v>
      </c>
      <c r="F75">
        <v>16</v>
      </c>
      <c r="G75">
        <v>4.1099999999999998E-2</v>
      </c>
      <c r="H75">
        <v>2.74</v>
      </c>
      <c r="I75">
        <v>0.23324</v>
      </c>
      <c r="J75">
        <v>0.23324</v>
      </c>
      <c r="K75">
        <v>0.23324</v>
      </c>
      <c r="L75" t="s">
        <v>191</v>
      </c>
      <c r="M75" t="s">
        <v>228</v>
      </c>
      <c r="N75">
        <v>8</v>
      </c>
      <c r="O75">
        <v>2026</v>
      </c>
      <c r="P75" t="s">
        <v>220</v>
      </c>
      <c r="Q75" t="s">
        <v>233</v>
      </c>
    </row>
    <row r="76" spans="1:17" x14ac:dyDescent="0.3">
      <c r="A76">
        <v>86.0137</v>
      </c>
      <c r="B76">
        <v>0.40310000000000001</v>
      </c>
      <c r="C76" t="s">
        <v>92</v>
      </c>
      <c r="D76">
        <v>0.68050038079999997</v>
      </c>
      <c r="E76">
        <v>8</v>
      </c>
      <c r="F76">
        <v>16</v>
      </c>
      <c r="G76">
        <v>9.3399999999999997E-2</v>
      </c>
      <c r="H76">
        <v>2.14</v>
      </c>
      <c r="I76">
        <v>1.0131300000000001</v>
      </c>
      <c r="J76">
        <v>1.0131300000000001</v>
      </c>
      <c r="K76">
        <v>1.0131300000000001</v>
      </c>
      <c r="L76" t="s">
        <v>191</v>
      </c>
      <c r="M76" t="s">
        <v>229</v>
      </c>
      <c r="N76">
        <v>9</v>
      </c>
      <c r="O76">
        <v>2026</v>
      </c>
      <c r="P76" t="s">
        <v>220</v>
      </c>
      <c r="Q76" t="s">
        <v>233</v>
      </c>
    </row>
    <row r="77" spans="1:17" x14ac:dyDescent="0.3">
      <c r="A77">
        <v>264.14</v>
      </c>
      <c r="B77">
        <v>11.7151</v>
      </c>
      <c r="C77" t="s">
        <v>92</v>
      </c>
      <c r="D77">
        <v>4.9332944622000001</v>
      </c>
      <c r="E77">
        <v>8</v>
      </c>
      <c r="F77">
        <v>16</v>
      </c>
      <c r="G77">
        <v>0.26090000000000002</v>
      </c>
      <c r="H77">
        <v>1.42</v>
      </c>
      <c r="I77">
        <v>22.555199999999999</v>
      </c>
      <c r="J77">
        <v>22.555199999999999</v>
      </c>
      <c r="K77">
        <v>22.555199999999999</v>
      </c>
      <c r="L77" t="s">
        <v>193</v>
      </c>
      <c r="M77" t="s">
        <v>219</v>
      </c>
      <c r="N77">
        <v>1</v>
      </c>
      <c r="O77">
        <v>2026</v>
      </c>
      <c r="P77" t="s">
        <v>220</v>
      </c>
      <c r="Q77" t="s">
        <v>233</v>
      </c>
    </row>
    <row r="78" spans="1:17" x14ac:dyDescent="0.3">
      <c r="A78">
        <v>13.137</v>
      </c>
      <c r="B78">
        <v>0.27950000000000003</v>
      </c>
      <c r="C78">
        <v>0.57999999999999996</v>
      </c>
      <c r="D78">
        <v>2.535240167</v>
      </c>
      <c r="E78">
        <v>8</v>
      </c>
      <c r="F78">
        <v>16</v>
      </c>
      <c r="G78">
        <v>1E-4</v>
      </c>
      <c r="H78">
        <v>37.82</v>
      </c>
      <c r="I78">
        <v>0.57647999999999999</v>
      </c>
      <c r="J78">
        <v>0.57647999999999999</v>
      </c>
      <c r="K78">
        <v>0.57647999999999999</v>
      </c>
      <c r="L78" t="s">
        <v>193</v>
      </c>
      <c r="M78" t="s">
        <v>230</v>
      </c>
      <c r="N78">
        <v>2</v>
      </c>
      <c r="O78">
        <v>2026</v>
      </c>
      <c r="P78" t="s">
        <v>220</v>
      </c>
      <c r="Q78" t="s">
        <v>233</v>
      </c>
    </row>
    <row r="79" spans="1:17" x14ac:dyDescent="0.3">
      <c r="A79">
        <v>59.102400000000003</v>
      </c>
      <c r="B79">
        <v>0.47660000000000002</v>
      </c>
      <c r="C79">
        <v>1.1499999999999999</v>
      </c>
      <c r="D79">
        <v>1.1137679548999999</v>
      </c>
      <c r="E79">
        <v>8</v>
      </c>
      <c r="F79">
        <v>15</v>
      </c>
      <c r="G79">
        <v>8.9999999999999998E-4</v>
      </c>
      <c r="H79">
        <v>6.64</v>
      </c>
      <c r="I79">
        <v>1.17849</v>
      </c>
      <c r="J79">
        <v>1.2936300000000001</v>
      </c>
      <c r="K79">
        <v>1.1455900000000001</v>
      </c>
      <c r="L79" t="s">
        <v>193</v>
      </c>
      <c r="M79" t="s">
        <v>223</v>
      </c>
      <c r="N79">
        <v>3</v>
      </c>
      <c r="O79">
        <v>2026</v>
      </c>
      <c r="P79" t="s">
        <v>220</v>
      </c>
      <c r="Q79" t="s">
        <v>233</v>
      </c>
    </row>
    <row r="80" spans="1:17" x14ac:dyDescent="0.3">
      <c r="A80">
        <v>0</v>
      </c>
      <c r="B80">
        <v>0</v>
      </c>
      <c r="L80" t="s">
        <v>193</v>
      </c>
      <c r="M80" t="s">
        <v>226</v>
      </c>
      <c r="N80">
        <v>4</v>
      </c>
      <c r="O80">
        <v>2026</v>
      </c>
      <c r="P80" t="s">
        <v>220</v>
      </c>
      <c r="Q80" t="s">
        <v>233</v>
      </c>
    </row>
    <row r="81" spans="1:17" x14ac:dyDescent="0.3">
      <c r="A81">
        <v>275.01</v>
      </c>
      <c r="B81">
        <v>6.1364999999999998</v>
      </c>
      <c r="C81">
        <v>18.399999999999999</v>
      </c>
      <c r="D81">
        <v>3.8648718846999999</v>
      </c>
      <c r="E81">
        <v>8</v>
      </c>
      <c r="F81">
        <v>16</v>
      </c>
      <c r="G81">
        <v>3.0000000000000001E-3</v>
      </c>
      <c r="H81">
        <v>5.01</v>
      </c>
      <c r="I81">
        <v>18.397200000000002</v>
      </c>
      <c r="J81">
        <v>18.397200000000002</v>
      </c>
      <c r="K81">
        <v>18.397200000000002</v>
      </c>
      <c r="L81" t="s">
        <v>194</v>
      </c>
      <c r="M81" t="s">
        <v>219</v>
      </c>
      <c r="N81">
        <v>1</v>
      </c>
      <c r="O81">
        <v>2026</v>
      </c>
      <c r="P81" t="s">
        <v>220</v>
      </c>
      <c r="Q81" t="s">
        <v>233</v>
      </c>
    </row>
    <row r="82" spans="1:17" x14ac:dyDescent="0.3">
      <c r="A82">
        <v>13.622199999999999</v>
      </c>
      <c r="B82">
        <v>0.2485</v>
      </c>
      <c r="C82">
        <v>0.74</v>
      </c>
      <c r="D82">
        <v>3.1539026315999998</v>
      </c>
      <c r="E82">
        <v>8</v>
      </c>
      <c r="F82">
        <v>16</v>
      </c>
      <c r="G82">
        <v>1E-4</v>
      </c>
      <c r="H82">
        <v>17.16</v>
      </c>
      <c r="I82">
        <v>0.74365000000000003</v>
      </c>
      <c r="J82">
        <v>0.74365000000000003</v>
      </c>
      <c r="K82">
        <v>0.74365000000000003</v>
      </c>
      <c r="L82" t="s">
        <v>194</v>
      </c>
      <c r="M82" t="s">
        <v>230</v>
      </c>
      <c r="N82">
        <v>2</v>
      </c>
      <c r="O82">
        <v>2026</v>
      </c>
      <c r="P82" t="s">
        <v>220</v>
      </c>
      <c r="Q82" t="s">
        <v>233</v>
      </c>
    </row>
    <row r="83" spans="1:17" x14ac:dyDescent="0.3">
      <c r="A83">
        <v>59.981499999999997</v>
      </c>
      <c r="B83">
        <v>0.25559999999999999</v>
      </c>
      <c r="C83">
        <v>0.75</v>
      </c>
      <c r="D83">
        <v>0.71779920109999995</v>
      </c>
      <c r="E83">
        <v>8</v>
      </c>
      <c r="F83">
        <v>16</v>
      </c>
      <c r="G83">
        <v>1.6999999999999999E-3</v>
      </c>
      <c r="H83">
        <v>5.59</v>
      </c>
      <c r="I83">
        <v>0.74522999999999995</v>
      </c>
      <c r="J83">
        <v>0.74522999999999995</v>
      </c>
      <c r="K83">
        <v>0.74522999999999995</v>
      </c>
      <c r="L83" t="s">
        <v>194</v>
      </c>
      <c r="M83" t="s">
        <v>223</v>
      </c>
      <c r="N83">
        <v>3</v>
      </c>
      <c r="O83">
        <v>2026</v>
      </c>
      <c r="P83" t="s">
        <v>220</v>
      </c>
      <c r="Q83" t="s">
        <v>233</v>
      </c>
    </row>
    <row r="84" spans="1:17" x14ac:dyDescent="0.3">
      <c r="A84">
        <v>0</v>
      </c>
      <c r="B84">
        <v>0</v>
      </c>
      <c r="L84" t="s">
        <v>194</v>
      </c>
      <c r="M84" t="s">
        <v>226</v>
      </c>
      <c r="N84">
        <v>4</v>
      </c>
      <c r="O84">
        <v>2026</v>
      </c>
      <c r="P84" t="s">
        <v>220</v>
      </c>
      <c r="Q84" t="s">
        <v>233</v>
      </c>
    </row>
    <row r="85" spans="1:17" x14ac:dyDescent="0.3">
      <c r="A85">
        <v>189.42</v>
      </c>
      <c r="B85">
        <v>15.444599999999999</v>
      </c>
      <c r="C85" t="s">
        <v>92</v>
      </c>
      <c r="D85">
        <v>14.122372</v>
      </c>
      <c r="E85">
        <v>8</v>
      </c>
      <c r="F85">
        <v>16</v>
      </c>
      <c r="G85">
        <v>0.62480000000000002</v>
      </c>
      <c r="H85">
        <v>0.78</v>
      </c>
      <c r="I85">
        <v>46.302900000000001</v>
      </c>
      <c r="J85">
        <v>46.302900000000001</v>
      </c>
      <c r="K85">
        <v>46.302900000000001</v>
      </c>
      <c r="L85" t="s">
        <v>195</v>
      </c>
      <c r="M85" t="s">
        <v>219</v>
      </c>
      <c r="N85">
        <v>1</v>
      </c>
      <c r="O85">
        <v>2026</v>
      </c>
      <c r="P85" t="s">
        <v>220</v>
      </c>
      <c r="Q85" t="s">
        <v>233</v>
      </c>
    </row>
    <row r="86" spans="1:17" x14ac:dyDescent="0.3">
      <c r="A86">
        <v>12.180400000000001</v>
      </c>
      <c r="B86">
        <v>0.1336</v>
      </c>
      <c r="C86">
        <v>0.4</v>
      </c>
      <c r="D86">
        <v>1.9002110109999999</v>
      </c>
      <c r="E86">
        <v>8</v>
      </c>
      <c r="F86">
        <v>16</v>
      </c>
      <c r="G86">
        <v>6.0000000000000001E-3</v>
      </c>
      <c r="H86">
        <v>4.3499999999999996</v>
      </c>
      <c r="I86">
        <v>0.40061999999999998</v>
      </c>
      <c r="J86">
        <v>0.40061999999999998</v>
      </c>
      <c r="K86">
        <v>0.40061999999999998</v>
      </c>
      <c r="L86" t="s">
        <v>195</v>
      </c>
      <c r="M86" t="s">
        <v>230</v>
      </c>
      <c r="N86">
        <v>2</v>
      </c>
      <c r="O86">
        <v>2026</v>
      </c>
      <c r="P86" t="s">
        <v>220</v>
      </c>
      <c r="Q86" t="s">
        <v>233</v>
      </c>
    </row>
    <row r="87" spans="1:17" x14ac:dyDescent="0.3">
      <c r="A87">
        <v>109.74</v>
      </c>
      <c r="B87">
        <v>2.3256999999999999</v>
      </c>
      <c r="C87">
        <v>5.77</v>
      </c>
      <c r="D87">
        <v>3.0359851286000001</v>
      </c>
      <c r="E87">
        <v>8</v>
      </c>
      <c r="F87">
        <v>16</v>
      </c>
      <c r="G87">
        <v>4.2500000000000003E-2</v>
      </c>
      <c r="H87">
        <v>2.71</v>
      </c>
      <c r="I87">
        <v>5.7668499999999998</v>
      </c>
      <c r="J87">
        <v>5.7668499999999998</v>
      </c>
      <c r="K87">
        <v>5.7668499999999998</v>
      </c>
      <c r="L87" t="s">
        <v>195</v>
      </c>
      <c r="M87" t="s">
        <v>231</v>
      </c>
      <c r="N87">
        <v>3</v>
      </c>
      <c r="O87">
        <v>2026</v>
      </c>
      <c r="P87" t="s">
        <v>220</v>
      </c>
      <c r="Q87" t="s">
        <v>233</v>
      </c>
    </row>
    <row r="88" spans="1:17" x14ac:dyDescent="0.3">
      <c r="A88">
        <v>43.913600000000002</v>
      </c>
      <c r="B88">
        <v>1.4810000000000001</v>
      </c>
      <c r="C88">
        <v>4.07</v>
      </c>
      <c r="D88">
        <v>5.3499889421000004</v>
      </c>
      <c r="E88">
        <v>8</v>
      </c>
      <c r="F88">
        <v>16</v>
      </c>
      <c r="G88">
        <v>2.47E-2</v>
      </c>
      <c r="H88">
        <v>3.13</v>
      </c>
      <c r="I88">
        <v>4.0665199999999997</v>
      </c>
      <c r="J88">
        <v>4.0665199999999997</v>
      </c>
      <c r="K88">
        <v>4.0665199999999997</v>
      </c>
      <c r="L88" t="s">
        <v>195</v>
      </c>
      <c r="M88" t="s">
        <v>232</v>
      </c>
      <c r="N88">
        <v>4</v>
      </c>
      <c r="O88">
        <v>2026</v>
      </c>
      <c r="P88" t="s">
        <v>220</v>
      </c>
      <c r="Q88" t="s">
        <v>233</v>
      </c>
    </row>
    <row r="89" spans="1:17" x14ac:dyDescent="0.3">
      <c r="A89">
        <v>1.1658999999999999</v>
      </c>
      <c r="B89">
        <v>0.84770000000000001</v>
      </c>
      <c r="G89">
        <v>1E-4</v>
      </c>
      <c r="L89" t="s">
        <v>195</v>
      </c>
      <c r="M89" t="s">
        <v>226</v>
      </c>
      <c r="N89">
        <v>5</v>
      </c>
      <c r="O89">
        <v>2026</v>
      </c>
      <c r="P89" t="s">
        <v>220</v>
      </c>
      <c r="Q89" t="s">
        <v>233</v>
      </c>
    </row>
    <row r="90" spans="1:17" x14ac:dyDescent="0.3">
      <c r="A90">
        <v>229.59</v>
      </c>
      <c r="B90">
        <v>13.214399999999999</v>
      </c>
      <c r="C90" t="s">
        <v>92</v>
      </c>
      <c r="D90">
        <v>9.9689763736000003</v>
      </c>
      <c r="E90">
        <v>8</v>
      </c>
      <c r="F90">
        <v>16</v>
      </c>
      <c r="G90">
        <v>0.2387</v>
      </c>
      <c r="H90">
        <v>1.48</v>
      </c>
      <c r="I90">
        <v>39.616900000000001</v>
      </c>
      <c r="J90">
        <v>39.616900000000001</v>
      </c>
      <c r="K90">
        <v>39.616900000000001</v>
      </c>
      <c r="L90" t="s">
        <v>196</v>
      </c>
      <c r="M90" t="s">
        <v>219</v>
      </c>
      <c r="N90">
        <v>1</v>
      </c>
      <c r="O90">
        <v>2026</v>
      </c>
      <c r="P90" t="s">
        <v>220</v>
      </c>
      <c r="Q90" t="s">
        <v>233</v>
      </c>
    </row>
    <row r="91" spans="1:17" x14ac:dyDescent="0.3">
      <c r="A91">
        <v>15.9778</v>
      </c>
      <c r="B91">
        <v>0.60040000000000004</v>
      </c>
      <c r="C91">
        <v>1.8</v>
      </c>
      <c r="D91">
        <v>6.5086837034</v>
      </c>
      <c r="E91">
        <v>8</v>
      </c>
      <c r="F91">
        <v>16</v>
      </c>
      <c r="G91">
        <v>1.47E-2</v>
      </c>
      <c r="H91">
        <v>3.56</v>
      </c>
      <c r="I91">
        <v>1.80003</v>
      </c>
      <c r="J91">
        <v>1.80003</v>
      </c>
      <c r="K91">
        <v>1.80003</v>
      </c>
      <c r="L91" t="s">
        <v>196</v>
      </c>
      <c r="M91" t="s">
        <v>230</v>
      </c>
      <c r="N91">
        <v>2</v>
      </c>
      <c r="O91">
        <v>2026</v>
      </c>
      <c r="P91" t="s">
        <v>220</v>
      </c>
      <c r="Q91" t="s">
        <v>233</v>
      </c>
    </row>
    <row r="92" spans="1:17" x14ac:dyDescent="0.3">
      <c r="A92">
        <v>93.518500000000003</v>
      </c>
      <c r="B92">
        <v>2.9016999999999999</v>
      </c>
      <c r="C92" t="s">
        <v>92</v>
      </c>
      <c r="D92">
        <v>5.3741859221999997</v>
      </c>
      <c r="E92">
        <v>8</v>
      </c>
      <c r="F92">
        <v>16</v>
      </c>
      <c r="G92">
        <v>0.1736</v>
      </c>
      <c r="H92">
        <v>1.7</v>
      </c>
      <c r="I92">
        <v>8.6992399999999996</v>
      </c>
      <c r="J92">
        <v>8.6992399999999996</v>
      </c>
      <c r="K92">
        <v>8.6992399999999996</v>
      </c>
      <c r="L92" t="s">
        <v>196</v>
      </c>
      <c r="M92" t="s">
        <v>231</v>
      </c>
      <c r="N92">
        <v>3</v>
      </c>
      <c r="O92">
        <v>2026</v>
      </c>
      <c r="P92" t="s">
        <v>220</v>
      </c>
      <c r="Q92" t="s">
        <v>233</v>
      </c>
    </row>
    <row r="93" spans="1:17" x14ac:dyDescent="0.3">
      <c r="A93">
        <v>44.592599999999997</v>
      </c>
      <c r="B93">
        <v>2.4011</v>
      </c>
      <c r="C93" t="s">
        <v>92</v>
      </c>
      <c r="D93">
        <v>8.7997741127999998</v>
      </c>
      <c r="E93">
        <v>8</v>
      </c>
      <c r="F93">
        <v>16</v>
      </c>
      <c r="G93">
        <v>0.39539999999999997</v>
      </c>
      <c r="H93">
        <v>1.1299999999999999</v>
      </c>
      <c r="I93">
        <v>6.7921199999999997</v>
      </c>
      <c r="J93">
        <v>6.7921199999999997</v>
      </c>
      <c r="K93">
        <v>6.7921199999999997</v>
      </c>
      <c r="L93" t="s">
        <v>196</v>
      </c>
      <c r="M93" t="s">
        <v>232</v>
      </c>
      <c r="N93">
        <v>4</v>
      </c>
      <c r="O93">
        <v>2026</v>
      </c>
      <c r="P93" t="s">
        <v>220</v>
      </c>
      <c r="Q93" t="s">
        <v>233</v>
      </c>
    </row>
    <row r="94" spans="1:17" x14ac:dyDescent="0.3">
      <c r="A94">
        <v>0</v>
      </c>
      <c r="B94">
        <v>0</v>
      </c>
      <c r="G94">
        <v>1E-4</v>
      </c>
      <c r="L94" t="s">
        <v>196</v>
      </c>
      <c r="M94" t="s">
        <v>226</v>
      </c>
      <c r="N94">
        <v>5</v>
      </c>
      <c r="O94">
        <v>2026</v>
      </c>
      <c r="P94" t="s">
        <v>220</v>
      </c>
      <c r="Q94" t="s">
        <v>233</v>
      </c>
    </row>
    <row r="95" spans="1:17" x14ac:dyDescent="0.3">
      <c r="A95">
        <v>58.729599999999998</v>
      </c>
      <c r="B95">
        <v>0.38869999999999999</v>
      </c>
      <c r="C95">
        <v>1.1599999999999999</v>
      </c>
      <c r="D95">
        <v>1.1389818186</v>
      </c>
      <c r="E95">
        <v>8</v>
      </c>
      <c r="F95">
        <v>16</v>
      </c>
      <c r="G95">
        <v>7.3000000000000001E-3</v>
      </c>
      <c r="H95">
        <v>4.17</v>
      </c>
      <c r="I95">
        <v>1.1578299999999999</v>
      </c>
      <c r="J95">
        <v>1.1578299999999999</v>
      </c>
      <c r="K95">
        <v>1.1578299999999999</v>
      </c>
      <c r="L95" t="s">
        <v>196</v>
      </c>
      <c r="M95" t="s">
        <v>223</v>
      </c>
      <c r="N95">
        <v>6</v>
      </c>
      <c r="O95">
        <v>2026</v>
      </c>
      <c r="P95" t="s">
        <v>220</v>
      </c>
      <c r="Q95" t="s">
        <v>233</v>
      </c>
    </row>
    <row r="96" spans="1:17" x14ac:dyDescent="0.3">
      <c r="A96">
        <v>258.75</v>
      </c>
      <c r="B96">
        <v>22.1313</v>
      </c>
      <c r="C96" t="s">
        <v>92</v>
      </c>
      <c r="D96">
        <v>13.168760336</v>
      </c>
      <c r="E96">
        <v>8</v>
      </c>
      <c r="F96">
        <v>15</v>
      </c>
      <c r="G96">
        <v>6.9699999999999998E-2</v>
      </c>
      <c r="H96">
        <v>2.39</v>
      </c>
      <c r="I96">
        <v>60.970399999999998</v>
      </c>
      <c r="J96">
        <v>66.8172</v>
      </c>
      <c r="K96">
        <v>59.299900000000001</v>
      </c>
      <c r="L96" t="s">
        <v>100</v>
      </c>
      <c r="M96" t="s">
        <v>219</v>
      </c>
      <c r="N96">
        <v>1</v>
      </c>
      <c r="O96">
        <v>2026</v>
      </c>
      <c r="P96" t="s">
        <v>220</v>
      </c>
      <c r="Q96" t="s">
        <v>233</v>
      </c>
    </row>
    <row r="97" spans="1:17" x14ac:dyDescent="0.3">
      <c r="A97">
        <v>19.696300000000001</v>
      </c>
      <c r="B97">
        <v>0.52529999999999999</v>
      </c>
      <c r="C97">
        <v>1.57</v>
      </c>
      <c r="D97">
        <v>4.5915325627000003</v>
      </c>
      <c r="E97">
        <v>8</v>
      </c>
      <c r="F97">
        <v>16</v>
      </c>
      <c r="G97">
        <v>3.3E-3</v>
      </c>
      <c r="H97">
        <v>4.92</v>
      </c>
      <c r="I97">
        <v>1.5653600000000001</v>
      </c>
      <c r="J97">
        <v>1.5653600000000001</v>
      </c>
      <c r="K97">
        <v>1.5653600000000001</v>
      </c>
      <c r="L97" t="s">
        <v>100</v>
      </c>
      <c r="M97" t="s">
        <v>230</v>
      </c>
      <c r="N97">
        <v>2</v>
      </c>
      <c r="O97">
        <v>2026</v>
      </c>
      <c r="P97" t="s">
        <v>220</v>
      </c>
      <c r="Q97" t="s">
        <v>233</v>
      </c>
    </row>
    <row r="98" spans="1:17" x14ac:dyDescent="0.3">
      <c r="A98">
        <v>106</v>
      </c>
      <c r="B98">
        <v>2.6758999999999999</v>
      </c>
      <c r="C98">
        <v>7.09</v>
      </c>
      <c r="D98">
        <v>3.8642156376000001</v>
      </c>
      <c r="E98">
        <v>8</v>
      </c>
      <c r="F98">
        <v>16</v>
      </c>
      <c r="G98">
        <v>1.7000000000000001E-2</v>
      </c>
      <c r="H98">
        <v>3.44</v>
      </c>
      <c r="I98">
        <v>7.0898700000000003</v>
      </c>
      <c r="J98">
        <v>7.0898700000000003</v>
      </c>
      <c r="K98">
        <v>7.0898700000000003</v>
      </c>
      <c r="L98" t="s">
        <v>100</v>
      </c>
      <c r="M98" t="s">
        <v>231</v>
      </c>
      <c r="N98">
        <v>3</v>
      </c>
      <c r="O98">
        <v>2026</v>
      </c>
      <c r="P98" t="s">
        <v>220</v>
      </c>
      <c r="Q98" t="s">
        <v>233</v>
      </c>
    </row>
    <row r="99" spans="1:17" x14ac:dyDescent="0.3">
      <c r="A99">
        <v>42.148099999999999</v>
      </c>
      <c r="B99">
        <v>2.0518000000000001</v>
      </c>
      <c r="C99">
        <v>5.53</v>
      </c>
      <c r="D99">
        <v>7.5736398250999999</v>
      </c>
      <c r="E99">
        <v>8</v>
      </c>
      <c r="F99">
        <v>16</v>
      </c>
      <c r="G99">
        <v>1.9199999999999998E-2</v>
      </c>
      <c r="H99">
        <v>3.34</v>
      </c>
      <c r="I99">
        <v>5.5252800000000004</v>
      </c>
      <c r="J99">
        <v>5.5252800000000004</v>
      </c>
      <c r="K99">
        <v>5.5252800000000004</v>
      </c>
      <c r="L99" t="s">
        <v>100</v>
      </c>
      <c r="M99" t="s">
        <v>232</v>
      </c>
      <c r="N99">
        <v>4</v>
      </c>
      <c r="O99">
        <v>2026</v>
      </c>
      <c r="P99" t="s">
        <v>220</v>
      </c>
      <c r="Q99" t="s">
        <v>233</v>
      </c>
    </row>
    <row r="100" spans="1:17" x14ac:dyDescent="0.3">
      <c r="A100">
        <v>0.60580000000000001</v>
      </c>
      <c r="B100">
        <v>0.4602</v>
      </c>
      <c r="G100">
        <v>1E-4</v>
      </c>
      <c r="L100" t="s">
        <v>100</v>
      </c>
      <c r="M100" t="s">
        <v>226</v>
      </c>
      <c r="N100">
        <v>5</v>
      </c>
      <c r="O100">
        <v>2026</v>
      </c>
      <c r="P100" t="s">
        <v>220</v>
      </c>
      <c r="Q100" t="s">
        <v>233</v>
      </c>
    </row>
    <row r="101" spans="1:17" x14ac:dyDescent="0.3">
      <c r="A101">
        <v>239.77</v>
      </c>
      <c r="B101">
        <v>14.072100000000001</v>
      </c>
      <c r="C101">
        <v>13.3</v>
      </c>
      <c r="D101">
        <v>9.5912607513000001</v>
      </c>
      <c r="E101">
        <v>8</v>
      </c>
      <c r="F101">
        <v>55.8</v>
      </c>
      <c r="G101">
        <v>1.5E-3</v>
      </c>
      <c r="H101">
        <v>3.72</v>
      </c>
      <c r="I101">
        <v>13.3888</v>
      </c>
      <c r="J101">
        <v>13.639699999999999</v>
      </c>
      <c r="K101">
        <v>13.3171</v>
      </c>
      <c r="L101" t="s">
        <v>106</v>
      </c>
      <c r="M101" t="s">
        <v>219</v>
      </c>
      <c r="N101">
        <v>1</v>
      </c>
      <c r="O101">
        <v>2026</v>
      </c>
      <c r="P101" t="s">
        <v>220</v>
      </c>
      <c r="Q101" t="s">
        <v>233</v>
      </c>
    </row>
    <row r="102" spans="1:17" x14ac:dyDescent="0.3">
      <c r="A102">
        <v>15.957100000000001</v>
      </c>
      <c r="B102">
        <v>1.05</v>
      </c>
      <c r="C102">
        <v>0.66</v>
      </c>
      <c r="D102">
        <v>4.2802960254000002</v>
      </c>
      <c r="E102">
        <v>8</v>
      </c>
      <c r="F102">
        <v>56.2</v>
      </c>
      <c r="G102">
        <v>1E-4</v>
      </c>
      <c r="H102">
        <v>14.6</v>
      </c>
      <c r="I102">
        <v>0.65625</v>
      </c>
      <c r="J102">
        <v>0.65900000000000003</v>
      </c>
      <c r="K102">
        <v>0.65546000000000004</v>
      </c>
      <c r="L102" t="s">
        <v>106</v>
      </c>
      <c r="M102" t="s">
        <v>222</v>
      </c>
      <c r="N102">
        <v>2</v>
      </c>
      <c r="O102">
        <v>2026</v>
      </c>
      <c r="P102" t="s">
        <v>220</v>
      </c>
      <c r="Q102" t="s">
        <v>233</v>
      </c>
    </row>
    <row r="103" spans="1:17" x14ac:dyDescent="0.3">
      <c r="A103">
        <v>59.182600000000001</v>
      </c>
      <c r="B103">
        <v>0.35270000000000001</v>
      </c>
      <c r="C103">
        <v>0.67</v>
      </c>
      <c r="D103">
        <v>1.1168618673999999</v>
      </c>
      <c r="E103">
        <v>8</v>
      </c>
      <c r="F103">
        <v>40.4</v>
      </c>
      <c r="G103">
        <v>1E-4</v>
      </c>
      <c r="H103">
        <v>10.4</v>
      </c>
      <c r="I103">
        <v>0.66873000000000005</v>
      </c>
      <c r="J103">
        <v>0.67791000000000001</v>
      </c>
      <c r="K103">
        <v>0.66612000000000005</v>
      </c>
      <c r="L103" t="s">
        <v>106</v>
      </c>
      <c r="M103" t="s">
        <v>223</v>
      </c>
      <c r="N103">
        <v>3</v>
      </c>
      <c r="O103">
        <v>2026</v>
      </c>
      <c r="P103" t="s">
        <v>220</v>
      </c>
      <c r="Q103" t="s">
        <v>233</v>
      </c>
    </row>
    <row r="104" spans="1:17" x14ac:dyDescent="0.3">
      <c r="A104">
        <v>104.06</v>
      </c>
      <c r="B104">
        <v>2.8214999999999999</v>
      </c>
      <c r="C104" t="s">
        <v>92</v>
      </c>
      <c r="D104">
        <v>4.3352643681999998</v>
      </c>
      <c r="E104">
        <v>8</v>
      </c>
      <c r="F104">
        <v>40</v>
      </c>
      <c r="G104">
        <v>7.9399999999999998E-2</v>
      </c>
      <c r="H104">
        <v>1.95</v>
      </c>
      <c r="I104">
        <v>4.2431099999999997</v>
      </c>
      <c r="J104">
        <v>4.2431099999999997</v>
      </c>
      <c r="K104">
        <v>4.2431099999999997</v>
      </c>
      <c r="L104" t="s">
        <v>106</v>
      </c>
      <c r="M104" t="s">
        <v>224</v>
      </c>
      <c r="N104">
        <v>4</v>
      </c>
      <c r="O104">
        <v>2026</v>
      </c>
      <c r="P104" t="s">
        <v>220</v>
      </c>
      <c r="Q104" t="s">
        <v>233</v>
      </c>
    </row>
    <row r="105" spans="1:17" x14ac:dyDescent="0.3">
      <c r="A105">
        <v>43.825099999999999</v>
      </c>
      <c r="B105">
        <v>1.0953999999999999</v>
      </c>
      <c r="C105">
        <v>2.71</v>
      </c>
      <c r="D105">
        <v>8.0366813821999994</v>
      </c>
      <c r="E105">
        <v>8</v>
      </c>
      <c r="F105">
        <v>40.6</v>
      </c>
      <c r="G105">
        <v>3.0000000000000001E-3</v>
      </c>
      <c r="H105">
        <v>3.61</v>
      </c>
      <c r="I105">
        <v>2.70824</v>
      </c>
      <c r="J105">
        <v>2.70824</v>
      </c>
      <c r="K105">
        <v>2.70824</v>
      </c>
      <c r="L105" t="s">
        <v>106</v>
      </c>
      <c r="M105" t="s">
        <v>225</v>
      </c>
      <c r="N105">
        <v>5</v>
      </c>
      <c r="O105">
        <v>2026</v>
      </c>
      <c r="P105" t="s">
        <v>220</v>
      </c>
      <c r="Q105" t="s">
        <v>233</v>
      </c>
    </row>
    <row r="106" spans="1:17" x14ac:dyDescent="0.3">
      <c r="A106">
        <v>0.30420000000000003</v>
      </c>
      <c r="B106">
        <v>0.17369999999999999</v>
      </c>
      <c r="L106" t="s">
        <v>106</v>
      </c>
      <c r="M106" t="s">
        <v>226</v>
      </c>
      <c r="N106">
        <v>6</v>
      </c>
      <c r="O106">
        <v>2026</v>
      </c>
      <c r="P106" t="s">
        <v>220</v>
      </c>
      <c r="Q106" t="s">
        <v>233</v>
      </c>
    </row>
    <row r="107" spans="1:17" x14ac:dyDescent="0.3">
      <c r="A107">
        <v>10.990500000000001</v>
      </c>
      <c r="B107">
        <v>0.20960000000000001</v>
      </c>
      <c r="C107">
        <v>0.62</v>
      </c>
      <c r="D107">
        <v>3.2800433199999999</v>
      </c>
      <c r="E107">
        <v>8</v>
      </c>
      <c r="F107">
        <v>16</v>
      </c>
      <c r="G107">
        <v>3.49E-2</v>
      </c>
      <c r="H107">
        <v>2.86</v>
      </c>
      <c r="I107">
        <v>0.62397999999999998</v>
      </c>
      <c r="J107">
        <v>0.62397999999999998</v>
      </c>
      <c r="K107">
        <v>0.62397999999999998</v>
      </c>
      <c r="L107" t="s">
        <v>106</v>
      </c>
      <c r="M107" t="s">
        <v>227</v>
      </c>
      <c r="N107">
        <v>7</v>
      </c>
      <c r="O107">
        <v>2026</v>
      </c>
      <c r="P107" t="s">
        <v>220</v>
      </c>
      <c r="Q107" t="s">
        <v>233</v>
      </c>
    </row>
    <row r="108" spans="1:17" x14ac:dyDescent="0.3">
      <c r="A108">
        <v>4.3451000000000004</v>
      </c>
      <c r="B108">
        <v>7.7799999999999994E-2</v>
      </c>
      <c r="C108">
        <v>0.23</v>
      </c>
      <c r="D108">
        <v>3.1011418904000001</v>
      </c>
      <c r="E108">
        <v>8</v>
      </c>
      <c r="F108">
        <v>16</v>
      </c>
      <c r="G108">
        <v>4.1099999999999998E-2</v>
      </c>
      <c r="H108">
        <v>2.74</v>
      </c>
      <c r="I108">
        <v>0.23324</v>
      </c>
      <c r="J108">
        <v>0.23324</v>
      </c>
      <c r="K108">
        <v>0.23324</v>
      </c>
      <c r="L108" t="s">
        <v>106</v>
      </c>
      <c r="M108" t="s">
        <v>228</v>
      </c>
      <c r="N108">
        <v>8</v>
      </c>
      <c r="O108">
        <v>2026</v>
      </c>
      <c r="P108" t="s">
        <v>220</v>
      </c>
      <c r="Q108" t="s">
        <v>233</v>
      </c>
    </row>
    <row r="109" spans="1:17" x14ac:dyDescent="0.3">
      <c r="A109">
        <v>86.0137</v>
      </c>
      <c r="B109">
        <v>0.40310000000000001</v>
      </c>
      <c r="C109" t="s">
        <v>92</v>
      </c>
      <c r="D109">
        <v>0.68050038079999997</v>
      </c>
      <c r="E109">
        <v>8</v>
      </c>
      <c r="F109">
        <v>16</v>
      </c>
      <c r="G109">
        <v>9.3399999999999997E-2</v>
      </c>
      <c r="H109">
        <v>2.14</v>
      </c>
      <c r="I109">
        <v>1.0131300000000001</v>
      </c>
      <c r="J109">
        <v>1.0131300000000001</v>
      </c>
      <c r="K109">
        <v>1.0131300000000001</v>
      </c>
      <c r="L109" t="s">
        <v>106</v>
      </c>
      <c r="M109" t="s">
        <v>229</v>
      </c>
      <c r="N109">
        <v>9</v>
      </c>
      <c r="O109">
        <v>2026</v>
      </c>
      <c r="P109" t="s">
        <v>220</v>
      </c>
      <c r="Q109" t="s">
        <v>233</v>
      </c>
    </row>
    <row r="110" spans="1:17" x14ac:dyDescent="0.3">
      <c r="A110">
        <v>229.46</v>
      </c>
      <c r="B110">
        <v>21.997199999999999</v>
      </c>
      <c r="C110" t="s">
        <v>92</v>
      </c>
      <c r="D110">
        <v>10.590510632000001</v>
      </c>
      <c r="E110">
        <v>10</v>
      </c>
      <c r="F110">
        <v>20</v>
      </c>
      <c r="G110">
        <v>0.81669999999999998</v>
      </c>
      <c r="H110">
        <v>0.56999999999999995</v>
      </c>
      <c r="I110">
        <v>41.389400000000002</v>
      </c>
      <c r="J110">
        <v>41.389400000000002</v>
      </c>
      <c r="K110">
        <v>41.389400000000002</v>
      </c>
      <c r="L110" t="s">
        <v>150</v>
      </c>
      <c r="M110" t="s">
        <v>219</v>
      </c>
      <c r="N110">
        <v>1</v>
      </c>
      <c r="O110">
        <v>2026</v>
      </c>
      <c r="P110" t="s">
        <v>220</v>
      </c>
      <c r="Q110" t="s">
        <v>234</v>
      </c>
    </row>
    <row r="111" spans="1:17" x14ac:dyDescent="0.3">
      <c r="A111">
        <v>17.899999999999999</v>
      </c>
      <c r="B111">
        <v>0.56599999999999995</v>
      </c>
      <c r="C111">
        <v>1.67</v>
      </c>
      <c r="D111">
        <v>5.4771746369000001</v>
      </c>
      <c r="E111">
        <v>10</v>
      </c>
      <c r="F111">
        <v>20</v>
      </c>
      <c r="G111">
        <v>1E-4</v>
      </c>
      <c r="H111">
        <v>6.79</v>
      </c>
      <c r="I111">
        <v>1.6698200000000001</v>
      </c>
      <c r="J111">
        <v>1.6698200000000001</v>
      </c>
      <c r="K111">
        <v>1.6698200000000001</v>
      </c>
      <c r="L111" t="s">
        <v>150</v>
      </c>
      <c r="M111" t="s">
        <v>230</v>
      </c>
      <c r="N111">
        <v>2</v>
      </c>
      <c r="O111">
        <v>2026</v>
      </c>
      <c r="P111" t="s">
        <v>220</v>
      </c>
      <c r="Q111" t="s">
        <v>234</v>
      </c>
    </row>
    <row r="112" spans="1:17" x14ac:dyDescent="0.3">
      <c r="A112">
        <v>102.06</v>
      </c>
      <c r="B112">
        <v>3.5731999999999999</v>
      </c>
      <c r="C112" t="s">
        <v>92</v>
      </c>
      <c r="D112">
        <v>5.4025686388</v>
      </c>
      <c r="E112">
        <v>10</v>
      </c>
      <c r="F112">
        <v>20</v>
      </c>
      <c r="G112">
        <v>0.2167</v>
      </c>
      <c r="H112">
        <v>1.48</v>
      </c>
      <c r="I112">
        <v>9.3911700000000007</v>
      </c>
      <c r="J112">
        <v>9.3911700000000007</v>
      </c>
      <c r="K112">
        <v>9.3911700000000007</v>
      </c>
      <c r="L112" t="s">
        <v>150</v>
      </c>
      <c r="M112" t="s">
        <v>231</v>
      </c>
      <c r="N112">
        <v>3</v>
      </c>
      <c r="O112">
        <v>2026</v>
      </c>
      <c r="P112" t="s">
        <v>220</v>
      </c>
      <c r="Q112" t="s">
        <v>234</v>
      </c>
    </row>
    <row r="113" spans="1:17" x14ac:dyDescent="0.3">
      <c r="A113">
        <v>43.848500000000001</v>
      </c>
      <c r="B113">
        <v>2.6667000000000001</v>
      </c>
      <c r="C113">
        <v>7.61</v>
      </c>
      <c r="D113">
        <v>10.187469663</v>
      </c>
      <c r="E113">
        <v>10</v>
      </c>
      <c r="F113">
        <v>20</v>
      </c>
      <c r="G113">
        <v>2.5000000000000001E-3</v>
      </c>
      <c r="H113">
        <v>4.3600000000000003</v>
      </c>
      <c r="I113">
        <v>7.6082000000000001</v>
      </c>
      <c r="J113">
        <v>7.6082000000000001</v>
      </c>
      <c r="K113">
        <v>7.6082000000000001</v>
      </c>
      <c r="L113" t="s">
        <v>150</v>
      </c>
      <c r="M113" t="s">
        <v>232</v>
      </c>
      <c r="N113">
        <v>4</v>
      </c>
      <c r="O113">
        <v>2026</v>
      </c>
      <c r="P113" t="s">
        <v>220</v>
      </c>
      <c r="Q113" t="s">
        <v>234</v>
      </c>
    </row>
    <row r="114" spans="1:17" x14ac:dyDescent="0.3">
      <c r="A114">
        <v>0</v>
      </c>
      <c r="B114">
        <v>0</v>
      </c>
      <c r="L114" t="s">
        <v>150</v>
      </c>
      <c r="M114" t="s">
        <v>226</v>
      </c>
      <c r="N114">
        <v>5</v>
      </c>
      <c r="O114">
        <v>2026</v>
      </c>
      <c r="P114" t="s">
        <v>220</v>
      </c>
      <c r="Q114" t="s">
        <v>234</v>
      </c>
    </row>
    <row r="115" spans="1:17" x14ac:dyDescent="0.3">
      <c r="A115">
        <v>59.003</v>
      </c>
      <c r="B115">
        <v>0.45950000000000002</v>
      </c>
      <c r="C115">
        <v>1.33</v>
      </c>
      <c r="D115">
        <v>1.3283309751000001</v>
      </c>
      <c r="E115">
        <v>10</v>
      </c>
      <c r="F115">
        <v>20</v>
      </c>
      <c r="G115">
        <v>1E-4</v>
      </c>
      <c r="H115">
        <v>11.3</v>
      </c>
      <c r="I115">
        <v>1.3348800000000001</v>
      </c>
      <c r="J115">
        <v>1.3348800000000001</v>
      </c>
      <c r="K115">
        <v>1.3348800000000001</v>
      </c>
      <c r="L115" t="s">
        <v>150</v>
      </c>
      <c r="M115" t="s">
        <v>223</v>
      </c>
      <c r="N115">
        <v>6</v>
      </c>
      <c r="O115">
        <v>2026</v>
      </c>
      <c r="P115" t="s">
        <v>220</v>
      </c>
      <c r="Q115" t="s">
        <v>234</v>
      </c>
    </row>
    <row r="116" spans="1:17" x14ac:dyDescent="0.3">
      <c r="A116">
        <v>205.07</v>
      </c>
      <c r="B116">
        <v>26.909300000000002</v>
      </c>
      <c r="C116" t="s">
        <v>92</v>
      </c>
      <c r="D116">
        <v>12.859927730000001</v>
      </c>
      <c r="E116">
        <v>10</v>
      </c>
      <c r="F116">
        <v>20</v>
      </c>
      <c r="G116">
        <v>0.78939999999999999</v>
      </c>
      <c r="H116">
        <v>0.61</v>
      </c>
      <c r="I116">
        <v>44.916699999999999</v>
      </c>
      <c r="J116">
        <v>44.916699999999999</v>
      </c>
      <c r="K116">
        <v>44.916699999999999</v>
      </c>
      <c r="L116" t="s">
        <v>192</v>
      </c>
      <c r="M116" t="s">
        <v>219</v>
      </c>
      <c r="N116">
        <v>1</v>
      </c>
      <c r="O116">
        <v>2026</v>
      </c>
      <c r="P116" t="s">
        <v>220</v>
      </c>
      <c r="Q116" t="s">
        <v>234</v>
      </c>
    </row>
    <row r="117" spans="1:17" x14ac:dyDescent="0.3">
      <c r="A117">
        <v>16.2758</v>
      </c>
      <c r="B117">
        <v>0.67710000000000004</v>
      </c>
      <c r="C117">
        <v>1.91</v>
      </c>
      <c r="D117">
        <v>6.8744811879999999</v>
      </c>
      <c r="E117">
        <v>10</v>
      </c>
      <c r="F117">
        <v>20</v>
      </c>
      <c r="G117">
        <v>2E-3</v>
      </c>
      <c r="H117">
        <v>4.54</v>
      </c>
      <c r="I117">
        <v>1.9056500000000001</v>
      </c>
      <c r="J117">
        <v>1.9056500000000001</v>
      </c>
      <c r="K117">
        <v>1.9056500000000001</v>
      </c>
      <c r="L117" t="s">
        <v>192</v>
      </c>
      <c r="M117" t="s">
        <v>230</v>
      </c>
      <c r="N117">
        <v>2</v>
      </c>
      <c r="O117">
        <v>2026</v>
      </c>
      <c r="P117" t="s">
        <v>220</v>
      </c>
      <c r="Q117" t="s">
        <v>234</v>
      </c>
    </row>
    <row r="118" spans="1:17" x14ac:dyDescent="0.3">
      <c r="A118">
        <v>106.52</v>
      </c>
      <c r="B118">
        <v>4.2497999999999996</v>
      </c>
      <c r="C118" t="s">
        <v>92</v>
      </c>
      <c r="D118">
        <v>5.4476376705999998</v>
      </c>
      <c r="E118">
        <v>10</v>
      </c>
      <c r="F118">
        <v>20</v>
      </c>
      <c r="G118">
        <v>0.26400000000000001</v>
      </c>
      <c r="H118">
        <v>1.37</v>
      </c>
      <c r="I118">
        <v>9.8828200000000006</v>
      </c>
      <c r="J118">
        <v>9.8828200000000006</v>
      </c>
      <c r="K118">
        <v>9.8828200000000006</v>
      </c>
      <c r="L118" t="s">
        <v>192</v>
      </c>
      <c r="M118" t="s">
        <v>231</v>
      </c>
      <c r="N118">
        <v>3</v>
      </c>
      <c r="O118">
        <v>2026</v>
      </c>
      <c r="P118" t="s">
        <v>220</v>
      </c>
      <c r="Q118" t="s">
        <v>234</v>
      </c>
    </row>
    <row r="119" spans="1:17" x14ac:dyDescent="0.3">
      <c r="A119">
        <v>49.424199999999999</v>
      </c>
      <c r="B119">
        <v>3.0714999999999999</v>
      </c>
      <c r="C119">
        <v>8.09</v>
      </c>
      <c r="D119">
        <v>9.6154268770000009</v>
      </c>
      <c r="E119">
        <v>10</v>
      </c>
      <c r="F119">
        <v>20</v>
      </c>
      <c r="G119">
        <v>1.35E-2</v>
      </c>
      <c r="H119">
        <v>3.17</v>
      </c>
      <c r="I119">
        <v>8.0941200000000002</v>
      </c>
      <c r="J119">
        <v>8.0941200000000002</v>
      </c>
      <c r="K119">
        <v>8.0941200000000002</v>
      </c>
      <c r="L119" t="s">
        <v>192</v>
      </c>
      <c r="M119" t="s">
        <v>232</v>
      </c>
      <c r="N119">
        <v>4</v>
      </c>
      <c r="O119">
        <v>2026</v>
      </c>
      <c r="P119" t="s">
        <v>220</v>
      </c>
      <c r="Q119" t="s">
        <v>234</v>
      </c>
    </row>
    <row r="120" spans="1:17" x14ac:dyDescent="0.3">
      <c r="A120">
        <v>0</v>
      </c>
      <c r="B120">
        <v>0</v>
      </c>
      <c r="L120" t="s">
        <v>192</v>
      </c>
      <c r="M120" t="s">
        <v>226</v>
      </c>
      <c r="N120">
        <v>5</v>
      </c>
      <c r="O120">
        <v>2026</v>
      </c>
      <c r="P120" t="s">
        <v>220</v>
      </c>
      <c r="Q120" t="s">
        <v>234</v>
      </c>
    </row>
    <row r="121" spans="1:17" x14ac:dyDescent="0.3">
      <c r="A121">
        <v>60.469700000000003</v>
      </c>
      <c r="B121">
        <v>0.62219999999999998</v>
      </c>
      <c r="C121">
        <v>1.84</v>
      </c>
      <c r="D121">
        <v>1.7822747215999999</v>
      </c>
      <c r="E121">
        <v>10</v>
      </c>
      <c r="F121">
        <v>20</v>
      </c>
      <c r="G121">
        <v>1E-4</v>
      </c>
      <c r="H121">
        <v>8.64</v>
      </c>
      <c r="I121">
        <v>1.83558</v>
      </c>
      <c r="J121">
        <v>1.83558</v>
      </c>
      <c r="K121">
        <v>1.83558</v>
      </c>
      <c r="L121" t="s">
        <v>192</v>
      </c>
      <c r="M121" t="s">
        <v>223</v>
      </c>
      <c r="N121">
        <v>6</v>
      </c>
      <c r="O121">
        <v>2026</v>
      </c>
      <c r="P121" t="s">
        <v>220</v>
      </c>
      <c r="Q121" t="s">
        <v>234</v>
      </c>
    </row>
    <row r="122" spans="1:17" x14ac:dyDescent="0.3">
      <c r="A122">
        <v>266</v>
      </c>
      <c r="B122">
        <v>14.2895</v>
      </c>
      <c r="C122" t="s">
        <v>92</v>
      </c>
      <c r="D122">
        <v>8.9394078623999995</v>
      </c>
      <c r="E122">
        <v>10</v>
      </c>
      <c r="F122">
        <v>18</v>
      </c>
      <c r="G122">
        <v>0.4904</v>
      </c>
      <c r="H122">
        <v>0.98</v>
      </c>
      <c r="I122">
        <v>42.531799999999997</v>
      </c>
      <c r="J122">
        <v>49.956699999999998</v>
      </c>
      <c r="K122">
        <v>40.789499999999997</v>
      </c>
      <c r="L122" t="s">
        <v>191</v>
      </c>
      <c r="M122" t="s">
        <v>219</v>
      </c>
      <c r="N122">
        <v>1</v>
      </c>
      <c r="O122">
        <v>2026</v>
      </c>
      <c r="P122" t="s">
        <v>220</v>
      </c>
      <c r="Q122" t="s">
        <v>234</v>
      </c>
    </row>
    <row r="123" spans="1:17" x14ac:dyDescent="0.3">
      <c r="A123">
        <v>15.497</v>
      </c>
      <c r="B123">
        <v>0.39989999999999998</v>
      </c>
      <c r="C123">
        <v>1.17</v>
      </c>
      <c r="D123">
        <v>4.4161600105999996</v>
      </c>
      <c r="E123">
        <v>10</v>
      </c>
      <c r="F123">
        <v>20</v>
      </c>
      <c r="G123">
        <v>8.9999999999999998E-4</v>
      </c>
      <c r="H123">
        <v>5.13</v>
      </c>
      <c r="I123">
        <v>1.16561</v>
      </c>
      <c r="J123">
        <v>1.16561</v>
      </c>
      <c r="K123">
        <v>1.16561</v>
      </c>
      <c r="L123" t="s">
        <v>191</v>
      </c>
      <c r="M123" t="s">
        <v>230</v>
      </c>
      <c r="N123">
        <v>2</v>
      </c>
      <c r="O123">
        <v>2026</v>
      </c>
      <c r="P123" t="s">
        <v>220</v>
      </c>
      <c r="Q123" t="s">
        <v>234</v>
      </c>
    </row>
    <row r="124" spans="1:17" x14ac:dyDescent="0.3">
      <c r="A124">
        <v>110.88</v>
      </c>
      <c r="B124">
        <v>3.0583999999999998</v>
      </c>
      <c r="C124" t="s">
        <v>92</v>
      </c>
      <c r="D124">
        <v>4.5266138793000001</v>
      </c>
      <c r="E124">
        <v>10</v>
      </c>
      <c r="F124">
        <v>20</v>
      </c>
      <c r="G124">
        <v>0.12740000000000001</v>
      </c>
      <c r="H124">
        <v>1.8</v>
      </c>
      <c r="I124">
        <v>8.5483600000000006</v>
      </c>
      <c r="J124">
        <v>8.5483600000000006</v>
      </c>
      <c r="K124">
        <v>8.5483600000000006</v>
      </c>
      <c r="L124" t="s">
        <v>191</v>
      </c>
      <c r="M124" t="s">
        <v>231</v>
      </c>
      <c r="N124">
        <v>3</v>
      </c>
      <c r="O124">
        <v>2026</v>
      </c>
      <c r="P124" t="s">
        <v>220</v>
      </c>
      <c r="Q124" t="s">
        <v>234</v>
      </c>
    </row>
    <row r="125" spans="1:17" x14ac:dyDescent="0.3">
      <c r="A125">
        <v>47.878799999999998</v>
      </c>
      <c r="B125">
        <v>2.7597</v>
      </c>
      <c r="C125" t="s">
        <v>92</v>
      </c>
      <c r="D125">
        <v>9.5553062526999994</v>
      </c>
      <c r="E125">
        <v>10</v>
      </c>
      <c r="F125">
        <v>20</v>
      </c>
      <c r="G125">
        <v>0.47710000000000002</v>
      </c>
      <c r="H125">
        <v>1</v>
      </c>
      <c r="I125">
        <v>7.7919999999999998</v>
      </c>
      <c r="J125">
        <v>7.7919999999999998</v>
      </c>
      <c r="K125">
        <v>7.7919999999999998</v>
      </c>
      <c r="L125" t="s">
        <v>191</v>
      </c>
      <c r="M125" t="s">
        <v>232</v>
      </c>
      <c r="N125">
        <v>4</v>
      </c>
      <c r="O125">
        <v>2026</v>
      </c>
      <c r="P125" t="s">
        <v>220</v>
      </c>
      <c r="Q125" t="s">
        <v>234</v>
      </c>
    </row>
    <row r="126" spans="1:17" x14ac:dyDescent="0.3">
      <c r="A126">
        <v>0.48970000000000002</v>
      </c>
      <c r="B126">
        <v>0.4199</v>
      </c>
      <c r="G126">
        <v>1E-4</v>
      </c>
      <c r="L126" t="s">
        <v>191</v>
      </c>
      <c r="M126" t="s">
        <v>226</v>
      </c>
      <c r="N126">
        <v>5</v>
      </c>
      <c r="O126">
        <v>2026</v>
      </c>
      <c r="P126" t="s">
        <v>220</v>
      </c>
      <c r="Q126" t="s">
        <v>234</v>
      </c>
    </row>
    <row r="127" spans="1:17" x14ac:dyDescent="0.3">
      <c r="A127">
        <v>59.4758</v>
      </c>
      <c r="B127">
        <v>0.47099999999999997</v>
      </c>
      <c r="C127">
        <v>1.39</v>
      </c>
      <c r="D127">
        <v>1.3715739098999999</v>
      </c>
      <c r="E127">
        <v>10</v>
      </c>
      <c r="F127">
        <v>20</v>
      </c>
      <c r="G127">
        <v>1.5E-3</v>
      </c>
      <c r="H127">
        <v>4.74</v>
      </c>
      <c r="I127">
        <v>1.3893800000000001</v>
      </c>
      <c r="J127">
        <v>1.3893800000000001</v>
      </c>
      <c r="K127">
        <v>1.3893800000000001</v>
      </c>
      <c r="L127" t="s">
        <v>191</v>
      </c>
      <c r="M127" t="s">
        <v>223</v>
      </c>
      <c r="N127">
        <v>6</v>
      </c>
      <c r="O127">
        <v>2026</v>
      </c>
      <c r="P127" t="s">
        <v>220</v>
      </c>
      <c r="Q127" t="s">
        <v>234</v>
      </c>
    </row>
    <row r="128" spans="1:17" x14ac:dyDescent="0.3">
      <c r="A128">
        <v>10.8514</v>
      </c>
      <c r="B128">
        <v>0.2838</v>
      </c>
      <c r="C128" t="s">
        <v>92</v>
      </c>
      <c r="D128">
        <v>4.1887974056999999</v>
      </c>
      <c r="E128">
        <v>10</v>
      </c>
      <c r="F128">
        <v>18</v>
      </c>
      <c r="G128">
        <v>0.11550000000000001</v>
      </c>
      <c r="H128">
        <v>1.89</v>
      </c>
      <c r="I128">
        <v>0.81437000000000004</v>
      </c>
      <c r="J128">
        <v>0.95496000000000003</v>
      </c>
      <c r="K128">
        <v>0.77971999999999997</v>
      </c>
      <c r="L128" t="s">
        <v>191</v>
      </c>
      <c r="M128" t="s">
        <v>227</v>
      </c>
      <c r="N128">
        <v>7</v>
      </c>
      <c r="O128">
        <v>2026</v>
      </c>
      <c r="P128" t="s">
        <v>220</v>
      </c>
      <c r="Q128" t="s">
        <v>234</v>
      </c>
    </row>
    <row r="129" spans="1:17" x14ac:dyDescent="0.3">
      <c r="A129">
        <v>4.3518999999999997</v>
      </c>
      <c r="B129">
        <v>0.10440000000000001</v>
      </c>
      <c r="C129" t="s">
        <v>92</v>
      </c>
      <c r="D129">
        <v>3.8301539543000001</v>
      </c>
      <c r="E129">
        <v>10</v>
      </c>
      <c r="F129">
        <v>18</v>
      </c>
      <c r="G129">
        <v>6.9599999999999995E-2</v>
      </c>
      <c r="H129">
        <v>2.2000000000000002</v>
      </c>
      <c r="I129">
        <v>0.29865999999999998</v>
      </c>
      <c r="J129">
        <v>0.35019</v>
      </c>
      <c r="K129">
        <v>0.28593000000000002</v>
      </c>
      <c r="L129" t="s">
        <v>191</v>
      </c>
      <c r="M129" t="s">
        <v>228</v>
      </c>
      <c r="N129">
        <v>8</v>
      </c>
      <c r="O129">
        <v>2026</v>
      </c>
      <c r="P129" t="s">
        <v>220</v>
      </c>
      <c r="Q129" t="s">
        <v>234</v>
      </c>
    </row>
    <row r="130" spans="1:17" x14ac:dyDescent="0.3">
      <c r="A130">
        <v>85.530500000000004</v>
      </c>
      <c r="B130">
        <v>0.29780000000000001</v>
      </c>
      <c r="C130">
        <v>0.85</v>
      </c>
      <c r="D130">
        <v>0.57947824690000005</v>
      </c>
      <c r="E130">
        <v>10</v>
      </c>
      <c r="F130">
        <v>18</v>
      </c>
      <c r="G130">
        <v>9.2999999999999992E-3</v>
      </c>
      <c r="H130">
        <v>3.56</v>
      </c>
      <c r="I130">
        <v>0.88651999999999997</v>
      </c>
      <c r="J130">
        <v>1.04128</v>
      </c>
      <c r="K130">
        <v>0.85019999999999996</v>
      </c>
      <c r="L130" t="s">
        <v>191</v>
      </c>
      <c r="M130" t="s">
        <v>229</v>
      </c>
      <c r="N130">
        <v>9</v>
      </c>
      <c r="O130">
        <v>2026</v>
      </c>
      <c r="P130" t="s">
        <v>220</v>
      </c>
      <c r="Q130" t="s">
        <v>234</v>
      </c>
    </row>
    <row r="131" spans="1:17" x14ac:dyDescent="0.3">
      <c r="A131">
        <v>258.56</v>
      </c>
      <c r="B131">
        <v>10.829700000000001</v>
      </c>
      <c r="C131" t="s">
        <v>92</v>
      </c>
      <c r="D131">
        <v>5.1727705908999999</v>
      </c>
      <c r="E131">
        <v>10</v>
      </c>
      <c r="F131">
        <v>18</v>
      </c>
      <c r="G131">
        <v>6.6000000000000003E-2</v>
      </c>
      <c r="H131">
        <v>2.2400000000000002</v>
      </c>
      <c r="I131">
        <v>24.005500000000001</v>
      </c>
      <c r="J131">
        <v>28.099499999999999</v>
      </c>
      <c r="K131">
        <v>22.943200000000001</v>
      </c>
      <c r="L131" t="s">
        <v>193</v>
      </c>
      <c r="M131" t="s">
        <v>219</v>
      </c>
      <c r="N131">
        <v>1</v>
      </c>
      <c r="O131">
        <v>2026</v>
      </c>
      <c r="P131" t="s">
        <v>220</v>
      </c>
      <c r="Q131" t="s">
        <v>234</v>
      </c>
    </row>
    <row r="132" spans="1:17" x14ac:dyDescent="0.3">
      <c r="A132">
        <v>13.003</v>
      </c>
      <c r="B132">
        <v>0.39410000000000001</v>
      </c>
      <c r="C132">
        <v>0.86</v>
      </c>
      <c r="D132">
        <v>3.8897449829999999</v>
      </c>
      <c r="E132">
        <v>10</v>
      </c>
      <c r="F132">
        <v>20</v>
      </c>
      <c r="G132">
        <v>6.1000000000000004E-3</v>
      </c>
      <c r="H132">
        <v>3.71</v>
      </c>
      <c r="I132">
        <v>0.86143999999999998</v>
      </c>
      <c r="J132">
        <v>0.86143999999999998</v>
      </c>
      <c r="K132">
        <v>0.86143999999999998</v>
      </c>
      <c r="L132" t="s">
        <v>193</v>
      </c>
      <c r="M132" t="s">
        <v>230</v>
      </c>
      <c r="N132">
        <v>2</v>
      </c>
      <c r="O132">
        <v>2026</v>
      </c>
      <c r="P132" t="s">
        <v>220</v>
      </c>
      <c r="Q132" t="s">
        <v>234</v>
      </c>
    </row>
    <row r="133" spans="1:17" x14ac:dyDescent="0.3">
      <c r="A133">
        <v>58.706099999999999</v>
      </c>
      <c r="B133">
        <v>0.59040000000000004</v>
      </c>
      <c r="C133">
        <v>1.27</v>
      </c>
      <c r="D133">
        <v>1.2718432683000001</v>
      </c>
      <c r="E133">
        <v>10</v>
      </c>
      <c r="F133">
        <v>20</v>
      </c>
      <c r="G133">
        <v>1.9E-3</v>
      </c>
      <c r="H133">
        <v>4.5599999999999996</v>
      </c>
      <c r="I133">
        <v>1.2716799999999999</v>
      </c>
      <c r="J133">
        <v>1.2716799999999999</v>
      </c>
      <c r="K133">
        <v>1.2716799999999999</v>
      </c>
      <c r="L133" t="s">
        <v>193</v>
      </c>
      <c r="M133" t="s">
        <v>223</v>
      </c>
      <c r="N133">
        <v>3</v>
      </c>
      <c r="O133">
        <v>2026</v>
      </c>
      <c r="P133" t="s">
        <v>220</v>
      </c>
      <c r="Q133" t="s">
        <v>234</v>
      </c>
    </row>
    <row r="134" spans="1:17" x14ac:dyDescent="0.3">
      <c r="A134">
        <v>0</v>
      </c>
      <c r="B134">
        <v>0</v>
      </c>
      <c r="G134">
        <v>1E-4</v>
      </c>
      <c r="L134" t="s">
        <v>193</v>
      </c>
      <c r="M134" t="s">
        <v>226</v>
      </c>
      <c r="N134">
        <v>4</v>
      </c>
      <c r="O134">
        <v>2026</v>
      </c>
      <c r="P134" t="s">
        <v>220</v>
      </c>
      <c r="Q134" t="s">
        <v>234</v>
      </c>
    </row>
    <row r="135" spans="1:17" x14ac:dyDescent="0.3">
      <c r="A135">
        <v>269.68</v>
      </c>
      <c r="B135">
        <v>5.8506</v>
      </c>
      <c r="C135">
        <v>16.7</v>
      </c>
      <c r="D135">
        <v>3.6100695326999999</v>
      </c>
      <c r="E135">
        <v>10</v>
      </c>
      <c r="F135">
        <v>18</v>
      </c>
      <c r="G135">
        <v>2.1399999999999999E-2</v>
      </c>
      <c r="H135">
        <v>2.97</v>
      </c>
      <c r="I135">
        <v>17.413900000000002</v>
      </c>
      <c r="J135">
        <v>20.453900000000001</v>
      </c>
      <c r="K135">
        <v>16.700500000000002</v>
      </c>
      <c r="L135" t="s">
        <v>194</v>
      </c>
      <c r="M135" t="s">
        <v>219</v>
      </c>
      <c r="N135">
        <v>1</v>
      </c>
      <c r="O135">
        <v>2026</v>
      </c>
      <c r="P135" t="s">
        <v>220</v>
      </c>
      <c r="Q135" t="s">
        <v>234</v>
      </c>
    </row>
    <row r="136" spans="1:17" x14ac:dyDescent="0.3">
      <c r="A136">
        <v>14.1061</v>
      </c>
      <c r="B136">
        <v>0.26740000000000003</v>
      </c>
      <c r="C136">
        <v>0.79</v>
      </c>
      <c r="D136">
        <v>3.2836277214999998</v>
      </c>
      <c r="E136">
        <v>10</v>
      </c>
      <c r="F136">
        <v>20</v>
      </c>
      <c r="G136">
        <v>1.12E-2</v>
      </c>
      <c r="H136">
        <v>3.29</v>
      </c>
      <c r="I136">
        <v>0.78890000000000005</v>
      </c>
      <c r="J136">
        <v>0.78890000000000005</v>
      </c>
      <c r="K136">
        <v>0.78890000000000005</v>
      </c>
      <c r="L136" t="s">
        <v>194</v>
      </c>
      <c r="M136" t="s">
        <v>230</v>
      </c>
      <c r="N136">
        <v>2</v>
      </c>
      <c r="O136">
        <v>2026</v>
      </c>
      <c r="P136" t="s">
        <v>220</v>
      </c>
      <c r="Q136" t="s">
        <v>234</v>
      </c>
    </row>
    <row r="137" spans="1:17" x14ac:dyDescent="0.3">
      <c r="A137">
        <v>58.878799999999998</v>
      </c>
      <c r="B137">
        <v>0.26690000000000003</v>
      </c>
      <c r="C137">
        <v>0.79</v>
      </c>
      <c r="D137">
        <v>0.78501639639999998</v>
      </c>
      <c r="E137">
        <v>10</v>
      </c>
      <c r="F137">
        <v>20</v>
      </c>
      <c r="G137">
        <v>1E-4</v>
      </c>
      <c r="H137">
        <v>14.89</v>
      </c>
      <c r="I137">
        <v>0.78722000000000003</v>
      </c>
      <c r="J137">
        <v>0.78722000000000003</v>
      </c>
      <c r="K137">
        <v>0.78722000000000003</v>
      </c>
      <c r="L137" t="s">
        <v>194</v>
      </c>
      <c r="M137" t="s">
        <v>223</v>
      </c>
      <c r="N137">
        <v>3</v>
      </c>
      <c r="O137">
        <v>2026</v>
      </c>
      <c r="P137" t="s">
        <v>220</v>
      </c>
      <c r="Q137" t="s">
        <v>234</v>
      </c>
    </row>
    <row r="138" spans="1:17" x14ac:dyDescent="0.3">
      <c r="A138">
        <v>0</v>
      </c>
      <c r="B138">
        <v>0</v>
      </c>
      <c r="L138" t="s">
        <v>194</v>
      </c>
      <c r="M138" t="s">
        <v>226</v>
      </c>
      <c r="N138">
        <v>4</v>
      </c>
      <c r="O138">
        <v>2026</v>
      </c>
      <c r="P138" t="s">
        <v>220</v>
      </c>
      <c r="Q138" t="s">
        <v>234</v>
      </c>
    </row>
    <row r="139" spans="1:17" x14ac:dyDescent="0.3">
      <c r="A139">
        <v>191.56</v>
      </c>
      <c r="B139">
        <v>11.1213</v>
      </c>
      <c r="C139" t="s">
        <v>92</v>
      </c>
      <c r="D139">
        <v>9.6994509019000006</v>
      </c>
      <c r="E139">
        <v>10</v>
      </c>
      <c r="F139">
        <v>20</v>
      </c>
      <c r="G139">
        <v>0.31540000000000001</v>
      </c>
      <c r="H139">
        <v>1.26</v>
      </c>
      <c r="I139">
        <v>31.6463</v>
      </c>
      <c r="J139">
        <v>31.6463</v>
      </c>
      <c r="K139">
        <v>31.6463</v>
      </c>
      <c r="L139" t="s">
        <v>195</v>
      </c>
      <c r="M139" t="s">
        <v>219</v>
      </c>
      <c r="N139">
        <v>1</v>
      </c>
      <c r="O139">
        <v>2026</v>
      </c>
      <c r="P139" t="s">
        <v>220</v>
      </c>
      <c r="Q139" t="s">
        <v>234</v>
      </c>
    </row>
    <row r="140" spans="1:17" x14ac:dyDescent="0.3">
      <c r="A140">
        <v>12.329700000000001</v>
      </c>
      <c r="B140">
        <v>8.5529999999999995E-2</v>
      </c>
      <c r="C140">
        <v>0.25</v>
      </c>
      <c r="D140">
        <v>1.2015721943</v>
      </c>
      <c r="E140">
        <v>10</v>
      </c>
      <c r="F140">
        <v>20</v>
      </c>
      <c r="G140">
        <v>1E-4</v>
      </c>
      <c r="H140">
        <v>12.04</v>
      </c>
      <c r="I140">
        <v>0.25233</v>
      </c>
      <c r="J140">
        <v>0.25233</v>
      </c>
      <c r="K140">
        <v>0.25233</v>
      </c>
      <c r="L140" t="s">
        <v>195</v>
      </c>
      <c r="M140" t="s">
        <v>230</v>
      </c>
      <c r="N140">
        <v>2</v>
      </c>
      <c r="O140">
        <v>2026</v>
      </c>
      <c r="P140" t="s">
        <v>220</v>
      </c>
      <c r="Q140" t="s">
        <v>234</v>
      </c>
    </row>
    <row r="141" spans="1:17" x14ac:dyDescent="0.3">
      <c r="A141">
        <v>109.17</v>
      </c>
      <c r="B141">
        <v>2.2793000000000001</v>
      </c>
      <c r="C141">
        <v>4.5</v>
      </c>
      <c r="D141">
        <v>2.4179919005000001</v>
      </c>
      <c r="E141">
        <v>10</v>
      </c>
      <c r="F141">
        <v>20</v>
      </c>
      <c r="G141">
        <v>1.35E-2</v>
      </c>
      <c r="H141">
        <v>3.17</v>
      </c>
      <c r="I141">
        <v>4.4960000000000004</v>
      </c>
      <c r="J141">
        <v>4.4960000000000004</v>
      </c>
      <c r="K141">
        <v>4.4960000000000004</v>
      </c>
      <c r="L141" t="s">
        <v>195</v>
      </c>
      <c r="M141" t="s">
        <v>231</v>
      </c>
      <c r="N141">
        <v>3</v>
      </c>
      <c r="O141">
        <v>2026</v>
      </c>
      <c r="P141" t="s">
        <v>220</v>
      </c>
      <c r="Q141" t="s">
        <v>234</v>
      </c>
    </row>
    <row r="142" spans="1:17" x14ac:dyDescent="0.3">
      <c r="A142">
        <v>44.7879</v>
      </c>
      <c r="B142">
        <v>1.3505</v>
      </c>
      <c r="C142">
        <v>3.62</v>
      </c>
      <c r="D142">
        <v>4.7503491682999996</v>
      </c>
      <c r="E142">
        <v>10</v>
      </c>
      <c r="F142">
        <v>20</v>
      </c>
      <c r="G142">
        <v>1E-4</v>
      </c>
      <c r="H142">
        <v>6.82</v>
      </c>
      <c r="I142">
        <v>3.6236600000000001</v>
      </c>
      <c r="J142">
        <v>3.6236600000000001</v>
      </c>
      <c r="K142">
        <v>3.6236600000000001</v>
      </c>
      <c r="L142" t="s">
        <v>195</v>
      </c>
      <c r="M142" t="s">
        <v>232</v>
      </c>
      <c r="N142">
        <v>4</v>
      </c>
      <c r="O142">
        <v>2026</v>
      </c>
      <c r="P142" t="s">
        <v>220</v>
      </c>
      <c r="Q142" t="s">
        <v>234</v>
      </c>
    </row>
    <row r="143" spans="1:17" x14ac:dyDescent="0.3">
      <c r="A143">
        <v>0.93679999999999997</v>
      </c>
      <c r="B143">
        <v>0.4859</v>
      </c>
      <c r="L143" t="s">
        <v>195</v>
      </c>
      <c r="M143" t="s">
        <v>226</v>
      </c>
      <c r="N143">
        <v>5</v>
      </c>
      <c r="O143">
        <v>2026</v>
      </c>
      <c r="P143" t="s">
        <v>220</v>
      </c>
      <c r="Q143" t="s">
        <v>234</v>
      </c>
    </row>
    <row r="144" spans="1:17" x14ac:dyDescent="0.3">
      <c r="A144">
        <v>222.96</v>
      </c>
      <c r="B144">
        <v>20.64</v>
      </c>
      <c r="C144" t="s">
        <v>92</v>
      </c>
      <c r="D144">
        <v>13.936388345999999</v>
      </c>
      <c r="E144">
        <v>10</v>
      </c>
      <c r="F144">
        <v>18</v>
      </c>
      <c r="G144">
        <v>0.49469999999999997</v>
      </c>
      <c r="H144">
        <v>0.98</v>
      </c>
      <c r="I144">
        <v>55.737900000000003</v>
      </c>
      <c r="J144">
        <v>66.453900000000004</v>
      </c>
      <c r="K144">
        <v>53.301200000000001</v>
      </c>
      <c r="L144" t="s">
        <v>196</v>
      </c>
      <c r="M144" t="s">
        <v>219</v>
      </c>
      <c r="N144">
        <v>1</v>
      </c>
      <c r="O144">
        <v>2026</v>
      </c>
      <c r="P144" t="s">
        <v>220</v>
      </c>
      <c r="Q144" t="s">
        <v>234</v>
      </c>
    </row>
    <row r="145" spans="1:17" x14ac:dyDescent="0.3">
      <c r="A145">
        <v>15.631500000000001</v>
      </c>
      <c r="B145">
        <v>0.54810000000000003</v>
      </c>
      <c r="C145">
        <v>1.36</v>
      </c>
      <c r="D145">
        <v>5.0943595637000003</v>
      </c>
      <c r="E145">
        <v>10</v>
      </c>
      <c r="F145">
        <v>19</v>
      </c>
      <c r="G145">
        <v>2.7199999999999998E-2</v>
      </c>
      <c r="H145">
        <v>2.76</v>
      </c>
      <c r="I145">
        <v>1.3922600000000001</v>
      </c>
      <c r="J145">
        <v>1.53348</v>
      </c>
      <c r="K145">
        <v>1.3608800000000001</v>
      </c>
      <c r="L145" t="s">
        <v>196</v>
      </c>
      <c r="M145" t="s">
        <v>230</v>
      </c>
      <c r="N145">
        <v>2</v>
      </c>
      <c r="O145">
        <v>2026</v>
      </c>
      <c r="P145" t="s">
        <v>220</v>
      </c>
      <c r="Q145" t="s">
        <v>234</v>
      </c>
    </row>
    <row r="146" spans="1:17" x14ac:dyDescent="0.3">
      <c r="A146">
        <v>96.978899999999996</v>
      </c>
      <c r="B146">
        <v>4.3188000000000004</v>
      </c>
      <c r="C146" t="s">
        <v>92</v>
      </c>
      <c r="D146">
        <v>7.4718841206000004</v>
      </c>
      <c r="E146">
        <v>10</v>
      </c>
      <c r="F146">
        <v>19</v>
      </c>
      <c r="G146">
        <v>0.77210000000000001</v>
      </c>
      <c r="H146">
        <v>0.63</v>
      </c>
      <c r="I146">
        <v>12.6538</v>
      </c>
      <c r="J146">
        <v>13.8714</v>
      </c>
      <c r="K146">
        <v>12.3833</v>
      </c>
      <c r="L146" t="s">
        <v>196</v>
      </c>
      <c r="M146" t="s">
        <v>231</v>
      </c>
      <c r="N146">
        <v>3</v>
      </c>
      <c r="O146">
        <v>2026</v>
      </c>
      <c r="P146" t="s">
        <v>220</v>
      </c>
      <c r="Q146" t="s">
        <v>234</v>
      </c>
    </row>
    <row r="147" spans="1:17" x14ac:dyDescent="0.3">
      <c r="A147">
        <v>48.393900000000002</v>
      </c>
      <c r="B147">
        <v>3.6604999999999999</v>
      </c>
      <c r="C147" t="s">
        <v>92</v>
      </c>
      <c r="D147">
        <v>12.838684729000001</v>
      </c>
      <c r="E147">
        <v>10</v>
      </c>
      <c r="F147">
        <v>19</v>
      </c>
      <c r="G147">
        <v>0.22739999999999999</v>
      </c>
      <c r="H147">
        <v>1.46</v>
      </c>
      <c r="I147">
        <v>10.845800000000001</v>
      </c>
      <c r="J147">
        <v>11.8712</v>
      </c>
      <c r="K147">
        <v>10.617900000000001</v>
      </c>
      <c r="L147" t="s">
        <v>196</v>
      </c>
      <c r="M147" t="s">
        <v>232</v>
      </c>
      <c r="N147">
        <v>4</v>
      </c>
      <c r="O147">
        <v>2026</v>
      </c>
      <c r="P147" t="s">
        <v>220</v>
      </c>
      <c r="Q147" t="s">
        <v>234</v>
      </c>
    </row>
    <row r="148" spans="1:17" x14ac:dyDescent="0.3">
      <c r="A148">
        <v>0</v>
      </c>
      <c r="B148">
        <v>0</v>
      </c>
      <c r="L148" t="s">
        <v>196</v>
      </c>
      <c r="M148" t="s">
        <v>226</v>
      </c>
      <c r="N148">
        <v>5</v>
      </c>
      <c r="O148">
        <v>2026</v>
      </c>
      <c r="P148" t="s">
        <v>220</v>
      </c>
      <c r="Q148" t="s">
        <v>234</v>
      </c>
    </row>
    <row r="149" spans="1:17" x14ac:dyDescent="0.3">
      <c r="A149">
        <v>58.021599999999999</v>
      </c>
      <c r="B149">
        <v>0.31929999999999997</v>
      </c>
      <c r="C149">
        <v>0.76</v>
      </c>
      <c r="D149">
        <v>0.7667240689</v>
      </c>
      <c r="E149">
        <v>10</v>
      </c>
      <c r="F149">
        <v>19</v>
      </c>
      <c r="G149">
        <v>1E-4</v>
      </c>
      <c r="H149">
        <v>11.89</v>
      </c>
      <c r="I149">
        <v>0.77785000000000004</v>
      </c>
      <c r="J149">
        <v>0.85704000000000002</v>
      </c>
      <c r="K149">
        <v>0.76024999999999998</v>
      </c>
      <c r="L149" t="s">
        <v>196</v>
      </c>
      <c r="M149" t="s">
        <v>223</v>
      </c>
      <c r="N149">
        <v>6</v>
      </c>
      <c r="O149">
        <v>2026</v>
      </c>
      <c r="P149" t="s">
        <v>220</v>
      </c>
      <c r="Q149" t="s">
        <v>234</v>
      </c>
    </row>
    <row r="150" spans="1:17" x14ac:dyDescent="0.3">
      <c r="A150">
        <v>279.31</v>
      </c>
      <c r="B150">
        <v>18.533899999999999</v>
      </c>
      <c r="C150">
        <v>47.6</v>
      </c>
      <c r="D150">
        <v>9.9977971461999999</v>
      </c>
      <c r="E150">
        <v>10</v>
      </c>
      <c r="F150">
        <v>20</v>
      </c>
      <c r="G150">
        <v>3.3999999999999998E-3</v>
      </c>
      <c r="H150">
        <v>4.13</v>
      </c>
      <c r="I150">
        <v>47.561199999999999</v>
      </c>
      <c r="J150">
        <v>47.561199999999999</v>
      </c>
      <c r="K150">
        <v>47.561199999999999</v>
      </c>
      <c r="L150" t="s">
        <v>100</v>
      </c>
      <c r="M150" t="s">
        <v>219</v>
      </c>
      <c r="N150">
        <v>1</v>
      </c>
      <c r="O150">
        <v>2026</v>
      </c>
      <c r="P150" t="s">
        <v>220</v>
      </c>
      <c r="Q150" t="s">
        <v>234</v>
      </c>
    </row>
    <row r="151" spans="1:17" x14ac:dyDescent="0.3">
      <c r="A151">
        <v>20.315200000000001</v>
      </c>
      <c r="B151">
        <v>0.48580000000000001</v>
      </c>
      <c r="C151" t="s">
        <v>92</v>
      </c>
      <c r="D151">
        <v>4.0207033848</v>
      </c>
      <c r="E151">
        <v>10</v>
      </c>
      <c r="F151">
        <v>20</v>
      </c>
      <c r="G151">
        <v>0.104</v>
      </c>
      <c r="H151">
        <v>1.91</v>
      </c>
      <c r="I151">
        <v>1.3911800000000001</v>
      </c>
      <c r="J151">
        <v>1.3911800000000001</v>
      </c>
      <c r="K151">
        <v>1.3911800000000001</v>
      </c>
      <c r="L151" t="s">
        <v>100</v>
      </c>
      <c r="M151" t="s">
        <v>230</v>
      </c>
      <c r="N151">
        <v>2</v>
      </c>
      <c r="O151">
        <v>2026</v>
      </c>
      <c r="P151" t="s">
        <v>220</v>
      </c>
      <c r="Q151" t="s">
        <v>234</v>
      </c>
    </row>
    <row r="152" spans="1:17" x14ac:dyDescent="0.3">
      <c r="A152">
        <v>96.969700000000003</v>
      </c>
      <c r="B152">
        <v>3.6417999999999999</v>
      </c>
      <c r="C152" t="s">
        <v>92</v>
      </c>
      <c r="D152">
        <v>6.0969943287000001</v>
      </c>
      <c r="E152">
        <v>10</v>
      </c>
      <c r="F152">
        <v>20</v>
      </c>
      <c r="G152">
        <v>0.1285</v>
      </c>
      <c r="H152">
        <v>1.79</v>
      </c>
      <c r="I152">
        <v>10.069599999999999</v>
      </c>
      <c r="J152">
        <v>10.069599999999999</v>
      </c>
      <c r="K152">
        <v>10.069599999999999</v>
      </c>
      <c r="L152" t="s">
        <v>100</v>
      </c>
      <c r="M152" t="s">
        <v>231</v>
      </c>
      <c r="N152">
        <v>3</v>
      </c>
      <c r="O152">
        <v>2026</v>
      </c>
      <c r="P152" t="s">
        <v>220</v>
      </c>
      <c r="Q152" t="s">
        <v>234</v>
      </c>
    </row>
    <row r="153" spans="1:17" x14ac:dyDescent="0.3">
      <c r="A153">
        <v>42.7879</v>
      </c>
      <c r="B153">
        <v>2.8569</v>
      </c>
      <c r="C153" t="s">
        <v>92</v>
      </c>
      <c r="D153">
        <v>10.874091827999999</v>
      </c>
      <c r="E153">
        <v>10</v>
      </c>
      <c r="F153">
        <v>20</v>
      </c>
      <c r="G153">
        <v>7.22E-2</v>
      </c>
      <c r="H153">
        <v>2.13</v>
      </c>
      <c r="I153">
        <v>7.92455</v>
      </c>
      <c r="J153">
        <v>7.92455</v>
      </c>
      <c r="K153">
        <v>7.92455</v>
      </c>
      <c r="L153" t="s">
        <v>100</v>
      </c>
      <c r="M153" t="s">
        <v>232</v>
      </c>
      <c r="N153">
        <v>4</v>
      </c>
      <c r="O153">
        <v>2026</v>
      </c>
      <c r="P153" t="s">
        <v>220</v>
      </c>
      <c r="Q153" t="s">
        <v>234</v>
      </c>
    </row>
    <row r="154" spans="1:17" x14ac:dyDescent="0.3">
      <c r="A154">
        <v>0.53249999999999997</v>
      </c>
      <c r="B154">
        <v>0.42480000000000001</v>
      </c>
      <c r="G154">
        <v>1E-4</v>
      </c>
      <c r="L154" t="s">
        <v>100</v>
      </c>
      <c r="M154" t="s">
        <v>226</v>
      </c>
      <c r="N154">
        <v>5</v>
      </c>
      <c r="O154">
        <v>2026</v>
      </c>
      <c r="P154" t="s">
        <v>220</v>
      </c>
      <c r="Q154" t="s">
        <v>234</v>
      </c>
    </row>
    <row r="155" spans="1:17" x14ac:dyDescent="0.3">
      <c r="A155">
        <v>240.1</v>
      </c>
      <c r="B155">
        <v>12.657999999999999</v>
      </c>
      <c r="C155">
        <v>15.6</v>
      </c>
      <c r="D155">
        <v>9.6291210418999995</v>
      </c>
      <c r="E155">
        <v>10</v>
      </c>
      <c r="F155">
        <v>71.099999999999994</v>
      </c>
      <c r="G155">
        <v>3.5200000000000002E-2</v>
      </c>
      <c r="H155">
        <v>2.1</v>
      </c>
      <c r="I155">
        <v>15.8104</v>
      </c>
      <c r="J155">
        <v>16.366399999999999</v>
      </c>
      <c r="K155">
        <v>15.5885</v>
      </c>
      <c r="L155" t="s">
        <v>106</v>
      </c>
      <c r="M155" t="s">
        <v>219</v>
      </c>
      <c r="N155">
        <v>1</v>
      </c>
      <c r="O155">
        <v>2026</v>
      </c>
      <c r="P155" t="s">
        <v>220</v>
      </c>
      <c r="Q155" t="s">
        <v>234</v>
      </c>
    </row>
    <row r="156" spans="1:17" x14ac:dyDescent="0.3">
      <c r="A156">
        <v>15.630599999999999</v>
      </c>
      <c r="B156">
        <v>0.96430000000000005</v>
      </c>
      <c r="C156">
        <v>0.81</v>
      </c>
      <c r="D156">
        <v>4.8075347666999999</v>
      </c>
      <c r="E156">
        <v>10</v>
      </c>
      <c r="F156">
        <v>70</v>
      </c>
      <c r="G156">
        <v>5.0000000000000001E-3</v>
      </c>
      <c r="H156">
        <v>2.84</v>
      </c>
      <c r="I156">
        <v>0.81240999999999997</v>
      </c>
      <c r="J156">
        <v>0.81523999999999996</v>
      </c>
      <c r="K156">
        <v>0.81177999999999995</v>
      </c>
      <c r="L156" t="s">
        <v>106</v>
      </c>
      <c r="M156" t="s">
        <v>222</v>
      </c>
      <c r="N156">
        <v>2</v>
      </c>
      <c r="O156">
        <v>2026</v>
      </c>
      <c r="P156" t="s">
        <v>220</v>
      </c>
      <c r="Q156" t="s">
        <v>234</v>
      </c>
    </row>
    <row r="157" spans="1:17" x14ac:dyDescent="0.3">
      <c r="A157">
        <v>59.092300000000002</v>
      </c>
      <c r="B157">
        <v>0.46539999999999998</v>
      </c>
      <c r="C157">
        <v>0.96</v>
      </c>
      <c r="D157">
        <v>1.3057846512</v>
      </c>
      <c r="E157">
        <v>10</v>
      </c>
      <c r="F157">
        <v>50.2</v>
      </c>
      <c r="G157">
        <v>1E-4</v>
      </c>
      <c r="H157">
        <v>8.83</v>
      </c>
      <c r="I157">
        <v>0.95709</v>
      </c>
      <c r="J157">
        <v>0.96167999999999998</v>
      </c>
      <c r="K157">
        <v>0.95606999999999998</v>
      </c>
      <c r="L157" t="s">
        <v>106</v>
      </c>
      <c r="M157" t="s">
        <v>223</v>
      </c>
      <c r="N157">
        <v>3</v>
      </c>
      <c r="O157">
        <v>2026</v>
      </c>
      <c r="P157" t="s">
        <v>220</v>
      </c>
      <c r="Q157" t="s">
        <v>234</v>
      </c>
    </row>
    <row r="158" spans="1:17" x14ac:dyDescent="0.3">
      <c r="A158">
        <v>103.78</v>
      </c>
      <c r="B158">
        <v>2.7513999999999998</v>
      </c>
      <c r="C158">
        <v>3.62</v>
      </c>
      <c r="D158">
        <v>5.3038544474</v>
      </c>
      <c r="E158">
        <v>10</v>
      </c>
      <c r="F158">
        <v>169</v>
      </c>
      <c r="G158">
        <v>4.0000000000000002E-4</v>
      </c>
      <c r="H158">
        <v>3.41</v>
      </c>
      <c r="I158">
        <v>3.6325799999999999</v>
      </c>
      <c r="J158">
        <v>3.67957</v>
      </c>
      <c r="K158">
        <v>3.6221299999999998</v>
      </c>
      <c r="L158" t="s">
        <v>106</v>
      </c>
      <c r="M158" t="s">
        <v>224</v>
      </c>
      <c r="N158">
        <v>4</v>
      </c>
      <c r="O158">
        <v>2026</v>
      </c>
      <c r="P158" t="s">
        <v>220</v>
      </c>
      <c r="Q158" t="s">
        <v>234</v>
      </c>
    </row>
    <row r="159" spans="1:17" x14ac:dyDescent="0.3">
      <c r="A159">
        <v>46.209400000000002</v>
      </c>
      <c r="B159">
        <v>1.6771</v>
      </c>
      <c r="C159">
        <v>3.7</v>
      </c>
      <c r="D159">
        <v>9.9769340419999999</v>
      </c>
      <c r="E159">
        <v>10</v>
      </c>
      <c r="F159">
        <v>49.7</v>
      </c>
      <c r="G159">
        <v>1E-4</v>
      </c>
      <c r="H159">
        <v>5.22</v>
      </c>
      <c r="I159">
        <v>3.7079900000000001</v>
      </c>
      <c r="J159">
        <v>3.7449599999999998</v>
      </c>
      <c r="K159">
        <v>3.6997800000000001</v>
      </c>
      <c r="L159" t="s">
        <v>106</v>
      </c>
      <c r="M159" t="s">
        <v>225</v>
      </c>
      <c r="N159">
        <v>5</v>
      </c>
      <c r="O159">
        <v>2026</v>
      </c>
      <c r="P159" t="s">
        <v>220</v>
      </c>
      <c r="Q159" t="s">
        <v>234</v>
      </c>
    </row>
    <row r="160" spans="1:17" x14ac:dyDescent="0.3">
      <c r="A160">
        <v>0.2727</v>
      </c>
      <c r="B160">
        <v>0.14460000000000001</v>
      </c>
      <c r="L160" t="s">
        <v>106</v>
      </c>
      <c r="M160" t="s">
        <v>226</v>
      </c>
      <c r="N160">
        <v>6</v>
      </c>
      <c r="O160">
        <v>2026</v>
      </c>
      <c r="P160" t="s">
        <v>220</v>
      </c>
      <c r="Q160" t="s">
        <v>234</v>
      </c>
    </row>
    <row r="161" spans="1:17" x14ac:dyDescent="0.3">
      <c r="A161">
        <v>10.8514</v>
      </c>
      <c r="B161">
        <v>0.2838</v>
      </c>
      <c r="C161" t="s">
        <v>92</v>
      </c>
      <c r="D161">
        <v>4.1887974056999999</v>
      </c>
      <c r="E161">
        <v>10</v>
      </c>
      <c r="F161">
        <v>18</v>
      </c>
      <c r="G161">
        <v>0.11550000000000001</v>
      </c>
      <c r="H161">
        <v>1.89</v>
      </c>
      <c r="I161">
        <v>0.81437000000000004</v>
      </c>
      <c r="J161">
        <v>0.95496000000000003</v>
      </c>
      <c r="K161">
        <v>0.77971999999999997</v>
      </c>
      <c r="L161" t="s">
        <v>106</v>
      </c>
      <c r="M161" t="s">
        <v>227</v>
      </c>
      <c r="N161">
        <v>7</v>
      </c>
      <c r="O161">
        <v>2026</v>
      </c>
      <c r="P161" t="s">
        <v>220</v>
      </c>
      <c r="Q161" t="s">
        <v>234</v>
      </c>
    </row>
    <row r="162" spans="1:17" x14ac:dyDescent="0.3">
      <c r="A162">
        <v>4.3518999999999997</v>
      </c>
      <c r="B162">
        <v>0.10440000000000001</v>
      </c>
      <c r="C162" t="s">
        <v>92</v>
      </c>
      <c r="D162">
        <v>3.8301539543000001</v>
      </c>
      <c r="E162">
        <v>10</v>
      </c>
      <c r="F162">
        <v>18</v>
      </c>
      <c r="G162">
        <v>6.9599999999999995E-2</v>
      </c>
      <c r="H162">
        <v>2.2000000000000002</v>
      </c>
      <c r="I162">
        <v>0.29865999999999998</v>
      </c>
      <c r="J162">
        <v>0.35019</v>
      </c>
      <c r="K162">
        <v>0.28593000000000002</v>
      </c>
      <c r="L162" t="s">
        <v>106</v>
      </c>
      <c r="M162" t="s">
        <v>228</v>
      </c>
      <c r="N162">
        <v>8</v>
      </c>
      <c r="O162">
        <v>2026</v>
      </c>
      <c r="P162" t="s">
        <v>220</v>
      </c>
      <c r="Q162" t="s">
        <v>234</v>
      </c>
    </row>
    <row r="163" spans="1:17" x14ac:dyDescent="0.3">
      <c r="A163">
        <v>85.530500000000004</v>
      </c>
      <c r="B163">
        <v>0.29780000000000001</v>
      </c>
      <c r="C163">
        <v>0.85</v>
      </c>
      <c r="D163">
        <v>0.57947824690000005</v>
      </c>
      <c r="E163">
        <v>10</v>
      </c>
      <c r="F163">
        <v>18</v>
      </c>
      <c r="G163">
        <v>9.2999999999999992E-3</v>
      </c>
      <c r="H163">
        <v>3.56</v>
      </c>
      <c r="I163">
        <v>0.88651999999999997</v>
      </c>
      <c r="J163">
        <v>1.04128</v>
      </c>
      <c r="K163">
        <v>0.85019999999999996</v>
      </c>
      <c r="L163" t="s">
        <v>106</v>
      </c>
      <c r="M163" t="s">
        <v>229</v>
      </c>
      <c r="N163">
        <v>9</v>
      </c>
      <c r="O163">
        <v>2026</v>
      </c>
      <c r="P163" t="s">
        <v>220</v>
      </c>
      <c r="Q163" t="s">
        <v>234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1DCC4704475C34092B8DB587E3AD04D" ma:contentTypeVersion="14" ma:contentTypeDescription="Create a new document." ma:contentTypeScope="" ma:versionID="8be810da0da47ea203e4b1b0db3e486a">
  <xsd:schema xmlns:xsd="http://www.w3.org/2001/XMLSchema" xmlns:xs="http://www.w3.org/2001/XMLSchema" xmlns:p="http://schemas.microsoft.com/office/2006/metadata/properties" xmlns:ns3="07b31f68-5196-40e2-ba8b-033c5f3717f5" xmlns:ns4="5f803d70-3c8f-4bcc-b1ae-dcbbe483775e" targetNamespace="http://schemas.microsoft.com/office/2006/metadata/properties" ma:root="true" ma:fieldsID="a6b0320932d8bce4d41966e7dc2cf09a" ns3:_="" ns4:_="">
    <xsd:import namespace="07b31f68-5196-40e2-ba8b-033c5f3717f5"/>
    <xsd:import namespace="5f803d70-3c8f-4bcc-b1ae-dcbbe483775e"/>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b31f68-5196-40e2-ba8b-033c5f3717f5"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803d70-3c8f-4bcc-b1ae-dcbbe483775e"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27712F-074F-419E-936B-01DA79B06FFB}">
  <ds:schemaRefs>
    <ds:schemaRef ds:uri="http://www.w3.org/XML/1998/namespace"/>
    <ds:schemaRef ds:uri="http://purl.org/dc/elements/1.1/"/>
    <ds:schemaRef ds:uri="http://schemas.microsoft.com/office/infopath/2007/PartnerControl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5f803d70-3c8f-4bcc-b1ae-dcbbe483775e"/>
    <ds:schemaRef ds:uri="07b31f68-5196-40e2-ba8b-033c5f3717f5"/>
    <ds:schemaRef ds:uri="http://purl.org/dc/terms/"/>
  </ds:schemaRefs>
</ds:datastoreItem>
</file>

<file path=customXml/itemProps2.xml><?xml version="1.0" encoding="utf-8"?>
<ds:datastoreItem xmlns:ds="http://schemas.openxmlformats.org/officeDocument/2006/customXml" ds:itemID="{325BE493-086E-4D20-9E62-E3933B6497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b31f68-5196-40e2-ba8b-033c5f3717f5"/>
    <ds:schemaRef ds:uri="5f803d70-3c8f-4bcc-b1ae-dcbbe48377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8B68BB-167E-42A6-9BB4-E4C2BC72C4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20</vt:i4>
      </vt:variant>
    </vt:vector>
  </HeadingPairs>
  <TitlesOfParts>
    <vt:vector size="56" baseType="lpstr">
      <vt:lpstr>Corn REC Location Info</vt:lpstr>
      <vt:lpstr>Corn Traits &amp; Entries</vt:lpstr>
      <vt:lpstr>Corn Trait Abbr</vt:lpstr>
      <vt:lpstr>Corn Company Contacts</vt:lpstr>
      <vt:lpstr>Early Corn Avg</vt:lpstr>
      <vt:lpstr>Early Corn Yld By Loc </vt:lpstr>
      <vt:lpstr>Med Corn Avg</vt:lpstr>
      <vt:lpstr>Med Corn Yld By Loc</vt:lpstr>
      <vt:lpstr>Full Corn Avg</vt:lpstr>
      <vt:lpstr>Full Corn Yld By Loc</vt:lpstr>
      <vt:lpstr>Early Corn Knoxville</vt:lpstr>
      <vt:lpstr>Med Corn Knoxville</vt:lpstr>
      <vt:lpstr>Full Corn Knoxville</vt:lpstr>
      <vt:lpstr>Early Corn  Greeneville</vt:lpstr>
      <vt:lpstr>Med Corn Greeneville</vt:lpstr>
      <vt:lpstr>Full Corn Greeneville</vt:lpstr>
      <vt:lpstr>Early Corn Springfield IR</vt:lpstr>
      <vt:lpstr>Med Corn Springfield IR</vt:lpstr>
      <vt:lpstr>Full Corn Springfield IR</vt:lpstr>
      <vt:lpstr>Early Corn Springfield NIR</vt:lpstr>
      <vt:lpstr>Med Corn Springfield NIR</vt:lpstr>
      <vt:lpstr>Full Corn Springfield NIR</vt:lpstr>
      <vt:lpstr>Early Corn Spring Hill</vt:lpstr>
      <vt:lpstr>Med Corn Spring Hill</vt:lpstr>
      <vt:lpstr>Full Corn Spring Hill</vt:lpstr>
      <vt:lpstr>Early Corn  Milan IR</vt:lpstr>
      <vt:lpstr>Med Corn Milan IR</vt:lpstr>
      <vt:lpstr>Full Corn Milan IR</vt:lpstr>
      <vt:lpstr>Early Corn Milan NIR</vt:lpstr>
      <vt:lpstr>Med Corn Milan NIR</vt:lpstr>
      <vt:lpstr>Full Corn Milan NIR</vt:lpstr>
      <vt:lpstr>Early Corn Jackson</vt:lpstr>
      <vt:lpstr>Med Corn Jackson</vt:lpstr>
      <vt:lpstr>Full Corn Jackson</vt:lpstr>
      <vt:lpstr>LSM</vt:lpstr>
      <vt:lpstr>ANOVA</vt:lpstr>
      <vt:lpstr>c_a</vt:lpstr>
      <vt:lpstr>c_m</vt:lpstr>
      <vt:lpstr>'Corn Company Contacts'!Print_Area</vt:lpstr>
      <vt:lpstr>'Corn REC Location Info'!Print_Area</vt:lpstr>
      <vt:lpstr>'Corn Trait Abbr'!Print_Area</vt:lpstr>
      <vt:lpstr>'Corn Traits &amp; Entries'!Print_Area</vt:lpstr>
      <vt:lpstr>'Early Corn  Greeneville'!Print_Area</vt:lpstr>
      <vt:lpstr>'Early Corn  Milan IR'!Print_Area</vt:lpstr>
      <vt:lpstr>'Early Corn Avg'!Print_Area</vt:lpstr>
      <vt:lpstr>'Early Corn Jackson'!Print_Area</vt:lpstr>
      <vt:lpstr>'Early Corn Knoxville'!Print_Area</vt:lpstr>
      <vt:lpstr>'Early Corn Milan NIR'!Print_Area</vt:lpstr>
      <vt:lpstr>'Early Corn Spring Hill'!Print_Area</vt:lpstr>
      <vt:lpstr>'Early Corn Springfield IR'!Print_Area</vt:lpstr>
      <vt:lpstr>'Early Corn Springfield NIR'!Print_Area</vt:lpstr>
      <vt:lpstr>'Early Corn Yld By Loc '!Print_Area</vt:lpstr>
      <vt:lpstr>'Full Corn Yld By Loc'!Print_Area</vt:lpstr>
      <vt:lpstr>'Med Corn Yld By Loc'!Print_Area</vt:lpstr>
      <vt:lpstr>'Corn Traits &amp; Entries'!Print_Titles</vt:lpstr>
      <vt:lpstr>VL_2020</vt:lpstr>
    </vt:vector>
  </TitlesOfParts>
  <Company>University of Tennessee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D. Johnson</dc:creator>
  <cp:lastModifiedBy>review</cp:lastModifiedBy>
  <cp:lastPrinted>2025-10-22T02:24:01Z</cp:lastPrinted>
  <dcterms:created xsi:type="dcterms:W3CDTF">2003-11-14T13:04:45Z</dcterms:created>
  <dcterms:modified xsi:type="dcterms:W3CDTF">2026-10-19T18:20:51Z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0x01010011DCC4704475C34092B8DB587E3AD04D</vt:lpwstr>
  </property>
</Properties>
</file>