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veutk-my.sharepoint.com/personal/vsykes_utk_edu/Documents/Projects/OVT/OVT Cover Crops/2023-2024/Report/"/>
    </mc:Choice>
  </mc:AlternateContent>
  <xr:revisionPtr revIDLastSave="123" documentId="14_{335CC0EE-5074-473A-83E5-8CB07B3D7090}" xr6:coauthVersionLast="47" xr6:coauthVersionMax="47" xr10:uidLastSave="{0D219006-8198-4A9D-97DE-2B4EDC8341DA}"/>
  <bookViews>
    <workbookView xWindow="-103" yWindow="-103" windowWidth="44092" windowHeight="18000" tabRatio="901" activeTab="2" xr2:uid="{E3556879-E61A-4317-8EA3-7F60F5E55843}"/>
  </bookViews>
  <sheets>
    <sheet name="Treatments" sheetId="4" r:id="rId1"/>
    <sheet name="Contact Info" sheetId="29" r:id="rId2"/>
    <sheet name="Location Info" sheetId="3" r:id="rId3"/>
    <sheet name="Establishment" sheetId="85" r:id="rId4"/>
    <sheet name="Fall Cover Crop Cover" sheetId="101" r:id="rId5"/>
    <sheet name="Fall Weed Cover" sheetId="86" r:id="rId6"/>
    <sheet name="Winter Cover Crop Cover" sheetId="88" r:id="rId7"/>
    <sheet name="Winter Weed Cover" sheetId="89" r:id="rId8"/>
    <sheet name="Pre-Corn Cover Crop Biomass" sheetId="37" r:id="rId9"/>
    <sheet name="Pre-Corn Cover Crop Cover" sheetId="62" r:id="rId10"/>
    <sheet name="Pre-Corn Weed Cover" sheetId="69" r:id="rId11"/>
    <sheet name="Pre-Corn CC Height" sheetId="64" r:id="rId12"/>
    <sheet name="Pre-Corn CC N Release" sheetId="65" r:id="rId13"/>
    <sheet name="Pre-Corn CC N Percent" sheetId="102" r:id="rId14"/>
    <sheet name="Pre-Corn CC IVTDMD48" sheetId="66" r:id="rId15"/>
    <sheet name="Pre-Corn CC CP" sheetId="68" r:id="rId16"/>
    <sheet name="Pre-Corn CC ADF" sheetId="67" r:id="rId17"/>
    <sheet name="Pre-Corn CC NDF" sheetId="71" r:id="rId18"/>
    <sheet name="Pre-Corn CC Lignin" sheetId="72" r:id="rId19"/>
    <sheet name="Pre-soy Cover Crop Biomass" sheetId="61" r:id="rId20"/>
    <sheet name="Pre-Soy Cover Crop Cover" sheetId="76" r:id="rId21"/>
    <sheet name="Pre-Soy Weed Cover" sheetId="77" r:id="rId22"/>
    <sheet name="Pre-Soy CC Height" sheetId="78" r:id="rId23"/>
    <sheet name="Pre-Soy CC N Release" sheetId="79" r:id="rId24"/>
    <sheet name="Pre-Soy CC N Percent" sheetId="103" r:id="rId25"/>
    <sheet name="Pre-Soy CC IVTDMD48" sheetId="80" r:id="rId26"/>
    <sheet name="Pre-Soy CC CP" sheetId="81" r:id="rId27"/>
    <sheet name="Pre-Soy CC ADF" sheetId="82" r:id="rId28"/>
    <sheet name="Pre-Soy CC NDF" sheetId="83" r:id="rId29"/>
    <sheet name="Pre-Soy CC Lignin" sheetId="84" r:id="rId30"/>
  </sheets>
  <definedNames>
    <definedName name="_xlnm._FilterDatabase" localSheetId="0" hidden="1">Treatments!$B$2:$E$2</definedName>
    <definedName name="cc19trt">Treatments!$B$3:$E$22</definedName>
    <definedName name="_xlnm.Print_Area" localSheetId="1">'Contact Info'!$A$1:$E$5</definedName>
    <definedName name="_xlnm.Print_Area" localSheetId="3">Establishment!$B$1:$AK$35</definedName>
    <definedName name="_xlnm.Print_Area" localSheetId="4">'Fall Cover Crop Cover'!$B$1:$AK$35</definedName>
    <definedName name="_xlnm.Print_Area" localSheetId="5">'Fall Weed Cover'!$A$1:$AI$35</definedName>
    <definedName name="_xlnm.Print_Area" localSheetId="2">'Location Info'!$A$1:$L$18</definedName>
    <definedName name="_xlnm.Print_Area" localSheetId="16">'Pre-Corn CC ADF'!$B$1:$AG$35</definedName>
    <definedName name="_xlnm.Print_Area" localSheetId="15">'Pre-Corn CC CP'!$A$1:$AG$35</definedName>
    <definedName name="_xlnm.Print_Area" localSheetId="11">'Pre-Corn CC Height'!$B$1:$AK$35</definedName>
    <definedName name="_xlnm.Print_Area" localSheetId="14">'Pre-Corn CC IVTDMD48'!$B$1:$AG$35</definedName>
    <definedName name="_xlnm.Print_Area" localSheetId="18">'Pre-Corn CC Lignin'!$B$1:$AG$35</definedName>
    <definedName name="_xlnm.Print_Area" localSheetId="13">'Pre-Corn CC N Percent'!$A$1:$AG$35</definedName>
    <definedName name="_xlnm.Print_Area" localSheetId="12">'Pre-Corn CC N Release'!$B$1:$AG$35</definedName>
    <definedName name="_xlnm.Print_Area" localSheetId="17">'Pre-Corn CC NDF'!$B$1:$AG$35</definedName>
    <definedName name="_xlnm.Print_Area" localSheetId="8">'Pre-Corn Cover Crop Biomass'!$B$1:$AK$35</definedName>
    <definedName name="_xlnm.Print_Area" localSheetId="9">'Pre-Corn Cover Crop Cover'!$B$1:$AK$35</definedName>
    <definedName name="_xlnm.Print_Area" localSheetId="10">'Pre-Corn Weed Cover'!$B$1:$AK$35</definedName>
    <definedName name="_xlnm.Print_Area" localSheetId="27">'Pre-Soy CC ADF'!$B$1:$AG$35</definedName>
    <definedName name="_xlnm.Print_Area" localSheetId="26">'Pre-Soy CC CP'!$B$1:$AG$35</definedName>
    <definedName name="_xlnm.Print_Area" localSheetId="22">'Pre-Soy CC Height'!$B$1:$AK$35</definedName>
    <definedName name="_xlnm.Print_Area" localSheetId="25">'Pre-Soy CC IVTDMD48'!$B$1:$AG$35</definedName>
    <definedName name="_xlnm.Print_Area" localSheetId="29">'Pre-Soy CC Lignin'!$A$1:$AG$35</definedName>
    <definedName name="_xlnm.Print_Area" localSheetId="24">'Pre-Soy CC N Percent'!$A$1:$AG$35</definedName>
    <definedName name="_xlnm.Print_Area" localSheetId="23">'Pre-Soy CC N Release'!$B$1:$AG$35</definedName>
    <definedName name="_xlnm.Print_Area" localSheetId="28">'Pre-Soy CC NDF'!$B$1:$AG$35</definedName>
    <definedName name="_xlnm.Print_Area" localSheetId="19">'Pre-soy Cover Crop Biomass'!$B$1:$AI$35</definedName>
    <definedName name="_xlnm.Print_Area" localSheetId="20">'Pre-Soy Cover Crop Cover'!$B$1:$AI$35</definedName>
    <definedName name="_xlnm.Print_Area" localSheetId="21">'Pre-Soy Weed Cover'!$B$1:$AI$35</definedName>
    <definedName name="_xlnm.Print_Area" localSheetId="0">Treatments!$A$1:$F$22</definedName>
    <definedName name="_xlnm.Print_Area" localSheetId="6">'Winter Cover Crop Cover'!$B$1:$AI$35</definedName>
    <definedName name="_xlnm.Print_Area" localSheetId="7">'Winter Weed Cover'!$B$1:$AI$35</definedName>
    <definedName name="_xlnm.Print_Titles" localSheetId="3">Establishment!$2:$3</definedName>
    <definedName name="_xlnm.Print_Titles" localSheetId="4">'Fall Cover Crop Cover'!$2:$3</definedName>
    <definedName name="_xlnm.Print_Titles" localSheetId="5">'Fall Weed Cover'!$2:$3</definedName>
    <definedName name="_xlnm.Print_Titles" localSheetId="16">'Pre-Corn CC ADF'!$2:$3</definedName>
    <definedName name="_xlnm.Print_Titles" localSheetId="15">'Pre-Corn CC CP'!$2:$3</definedName>
    <definedName name="_xlnm.Print_Titles" localSheetId="11">'Pre-Corn CC Height'!$2:$3</definedName>
    <definedName name="_xlnm.Print_Titles" localSheetId="14">'Pre-Corn CC IVTDMD48'!$2:$3</definedName>
    <definedName name="_xlnm.Print_Titles" localSheetId="18">'Pre-Corn CC Lignin'!$2:$3</definedName>
    <definedName name="_xlnm.Print_Titles" localSheetId="13">'Pre-Corn CC N Percent'!$2:$3</definedName>
    <definedName name="_xlnm.Print_Titles" localSheetId="12">'Pre-Corn CC N Release'!$2:$3</definedName>
    <definedName name="_xlnm.Print_Titles" localSheetId="17">'Pre-Corn CC NDF'!$2:$3</definedName>
    <definedName name="_xlnm.Print_Titles" localSheetId="8">'Pre-Corn Cover Crop Biomass'!$2:$3</definedName>
    <definedName name="_xlnm.Print_Titles" localSheetId="9">'Pre-Corn Cover Crop Cover'!$2:$3</definedName>
    <definedName name="_xlnm.Print_Titles" localSheetId="10">'Pre-Corn Weed Cover'!$2:$3</definedName>
    <definedName name="_xlnm.Print_Titles" localSheetId="27">'Pre-Soy CC ADF'!$2:$3</definedName>
    <definedName name="_xlnm.Print_Titles" localSheetId="26">'Pre-Soy CC CP'!$2:$3</definedName>
    <definedName name="_xlnm.Print_Titles" localSheetId="22">'Pre-Soy CC Height'!$2:$3</definedName>
    <definedName name="_xlnm.Print_Titles" localSheetId="25">'Pre-Soy CC IVTDMD48'!$2:$3</definedName>
    <definedName name="_xlnm.Print_Titles" localSheetId="29">'Pre-Soy CC Lignin'!$2:$3</definedName>
    <definedName name="_xlnm.Print_Titles" localSheetId="24">'Pre-Soy CC N Percent'!$2:$3</definedName>
    <definedName name="_xlnm.Print_Titles" localSheetId="23">'Pre-Soy CC N Release'!$2:$3</definedName>
    <definedName name="_xlnm.Print_Titles" localSheetId="28">'Pre-Soy CC NDF'!$2:$3</definedName>
    <definedName name="_xlnm.Print_Titles" localSheetId="19">'Pre-soy Cover Crop Biomass'!$2:$3</definedName>
    <definedName name="_xlnm.Print_Titles" localSheetId="20">'Pre-Soy Cover Crop Cover'!$2:$3</definedName>
    <definedName name="_xlnm.Print_Titles" localSheetId="21">'Pre-Soy Weed Cover'!$2:$3</definedName>
    <definedName name="_xlnm.Print_Titles" localSheetId="0">Treatments!$1:$2</definedName>
    <definedName name="_xlnm.Print_Titles" localSheetId="6">'Winter Cover Crop Cover'!$2:$3</definedName>
    <definedName name="_xlnm.Print_Titles" localSheetId="7">'Winter Weed Cover'!$2:$3</definedName>
    <definedName name="VL_CCVT">Treatments!$A$3:$E$22</definedName>
    <definedName name="VL_TRT22">Treatments!$A$3:$D$22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79" l="1"/>
  <c r="V30" i="79" s="1"/>
  <c r="V28" i="79"/>
  <c r="V26" i="79"/>
  <c r="P29" i="79"/>
  <c r="P28" i="79"/>
  <c r="P26" i="79"/>
  <c r="P29" i="65"/>
  <c r="P28" i="65"/>
  <c r="P26" i="65"/>
  <c r="AD26" i="77"/>
  <c r="E5" i="61"/>
  <c r="J29" i="61"/>
  <c r="J28" i="61"/>
  <c r="J26" i="61"/>
  <c r="J29" i="77"/>
  <c r="J28" i="77"/>
  <c r="J26" i="77"/>
  <c r="J29" i="76"/>
  <c r="J28" i="76"/>
  <c r="J26" i="76"/>
  <c r="J29" i="78"/>
  <c r="J28" i="78"/>
  <c r="J26" i="78"/>
  <c r="J29" i="37"/>
  <c r="J28" i="37"/>
  <c r="J30" i="37" s="1"/>
  <c r="J26" i="37"/>
  <c r="J29" i="69"/>
  <c r="J28" i="69"/>
  <c r="J26" i="69"/>
  <c r="J29" i="62"/>
  <c r="J28" i="62"/>
  <c r="J26" i="62"/>
  <c r="J29" i="64"/>
  <c r="J28" i="64"/>
  <c r="J26" i="64"/>
  <c r="J29" i="89"/>
  <c r="J28" i="89"/>
  <c r="J26" i="89"/>
  <c r="J29" i="88"/>
  <c r="J30" i="88" s="1"/>
  <c r="J28" i="88"/>
  <c r="J26" i="88"/>
  <c r="J29" i="86"/>
  <c r="J28" i="86"/>
  <c r="J26" i="86"/>
  <c r="J29" i="101"/>
  <c r="J28" i="101"/>
  <c r="J26" i="101"/>
  <c r="J29" i="85"/>
  <c r="J28" i="85"/>
  <c r="J26" i="85"/>
  <c r="E5" i="88"/>
  <c r="V29" i="84"/>
  <c r="V28" i="84"/>
  <c r="V26" i="84"/>
  <c r="P29" i="84"/>
  <c r="P28" i="84"/>
  <c r="P26" i="84"/>
  <c r="AB26" i="83"/>
  <c r="V29" i="83"/>
  <c r="V28" i="83"/>
  <c r="V26" i="83"/>
  <c r="P29" i="83"/>
  <c r="P28" i="83"/>
  <c r="P26" i="83"/>
  <c r="V29" i="82"/>
  <c r="V28" i="82"/>
  <c r="V26" i="82"/>
  <c r="P29" i="82"/>
  <c r="P28" i="82"/>
  <c r="P26" i="82"/>
  <c r="V29" i="81"/>
  <c r="V28" i="81"/>
  <c r="V26" i="81"/>
  <c r="P29" i="81"/>
  <c r="P30" i="81" s="1"/>
  <c r="P28" i="81"/>
  <c r="P26" i="81"/>
  <c r="V29" i="80"/>
  <c r="V28" i="80"/>
  <c r="V26" i="80"/>
  <c r="P29" i="80"/>
  <c r="P30" i="80" s="1"/>
  <c r="P28" i="80"/>
  <c r="P26" i="80"/>
  <c r="V29" i="103"/>
  <c r="V28" i="103"/>
  <c r="V26" i="103"/>
  <c r="P29" i="103"/>
  <c r="P28" i="103"/>
  <c r="P26" i="103"/>
  <c r="P29" i="72"/>
  <c r="P28" i="72"/>
  <c r="P30" i="72" s="1"/>
  <c r="P26" i="72"/>
  <c r="P29" i="71"/>
  <c r="P30" i="71" s="1"/>
  <c r="P28" i="71"/>
  <c r="P26" i="71"/>
  <c r="P29" i="67"/>
  <c r="P28" i="67"/>
  <c r="P30" i="67" s="1"/>
  <c r="P26" i="67"/>
  <c r="P29" i="68"/>
  <c r="P28" i="68"/>
  <c r="P26" i="68"/>
  <c r="P29" i="66"/>
  <c r="P28" i="66"/>
  <c r="P26" i="66"/>
  <c r="T26" i="102"/>
  <c r="P29" i="102"/>
  <c r="P28" i="102"/>
  <c r="P26" i="102"/>
  <c r="AD29" i="103"/>
  <c r="AB29" i="103"/>
  <c r="Z29" i="103"/>
  <c r="Z30" i="103" s="1"/>
  <c r="X29" i="103"/>
  <c r="T29" i="103"/>
  <c r="R29" i="103"/>
  <c r="N29" i="103"/>
  <c r="L29" i="103"/>
  <c r="H29" i="103"/>
  <c r="F29" i="103"/>
  <c r="AD28" i="103"/>
  <c r="AB28" i="103"/>
  <c r="Z28" i="103"/>
  <c r="X28" i="103"/>
  <c r="T28" i="103"/>
  <c r="R28" i="103"/>
  <c r="N28" i="103"/>
  <c r="L28" i="103"/>
  <c r="H28" i="103"/>
  <c r="F28" i="103"/>
  <c r="AD26" i="103"/>
  <c r="AB26" i="103"/>
  <c r="Z26" i="103"/>
  <c r="X26" i="103"/>
  <c r="T26" i="103"/>
  <c r="R26" i="103"/>
  <c r="N26" i="103"/>
  <c r="L26" i="103"/>
  <c r="H26" i="103"/>
  <c r="F26" i="103"/>
  <c r="E9" i="103"/>
  <c r="D9" i="103"/>
  <c r="C9" i="103"/>
  <c r="B9" i="103"/>
  <c r="E13" i="103"/>
  <c r="D13" i="103"/>
  <c r="C13" i="103"/>
  <c r="B13" i="103"/>
  <c r="E8" i="103"/>
  <c r="D8" i="103"/>
  <c r="C8" i="103"/>
  <c r="B8" i="103"/>
  <c r="E10" i="103"/>
  <c r="D10" i="103"/>
  <c r="C10" i="103"/>
  <c r="B10" i="103"/>
  <c r="E12" i="103"/>
  <c r="D12" i="103"/>
  <c r="C12" i="103"/>
  <c r="B12" i="103"/>
  <c r="E11" i="103"/>
  <c r="D11" i="103"/>
  <c r="C11" i="103"/>
  <c r="B11" i="103"/>
  <c r="E18" i="103"/>
  <c r="D18" i="103"/>
  <c r="C18" i="103"/>
  <c r="B18" i="103"/>
  <c r="E24" i="103"/>
  <c r="D24" i="103"/>
  <c r="C24" i="103"/>
  <c r="B24" i="103"/>
  <c r="E17" i="103"/>
  <c r="D17" i="103"/>
  <c r="C17" i="103"/>
  <c r="B17" i="103"/>
  <c r="E7" i="103"/>
  <c r="D7" i="103"/>
  <c r="C7" i="103"/>
  <c r="B7" i="103"/>
  <c r="E6" i="103"/>
  <c r="D6" i="103"/>
  <c r="C6" i="103"/>
  <c r="B6" i="103"/>
  <c r="E14" i="103"/>
  <c r="D14" i="103"/>
  <c r="C14" i="103"/>
  <c r="B14" i="103"/>
  <c r="E23" i="103"/>
  <c r="D23" i="103"/>
  <c r="C23" i="103"/>
  <c r="B23" i="103"/>
  <c r="E22" i="103"/>
  <c r="D22" i="103"/>
  <c r="C22" i="103"/>
  <c r="B22" i="103"/>
  <c r="E21" i="103"/>
  <c r="D21" i="103"/>
  <c r="C21" i="103"/>
  <c r="B21" i="103"/>
  <c r="E20" i="103"/>
  <c r="D20" i="103"/>
  <c r="C20" i="103"/>
  <c r="B20" i="103"/>
  <c r="E19" i="103"/>
  <c r="D19" i="103"/>
  <c r="C19" i="103"/>
  <c r="B19" i="103"/>
  <c r="E16" i="103"/>
  <c r="D16" i="103"/>
  <c r="C16" i="103"/>
  <c r="B16" i="103"/>
  <c r="E15" i="103"/>
  <c r="D15" i="103"/>
  <c r="C15" i="103"/>
  <c r="B15" i="103"/>
  <c r="E5" i="103"/>
  <c r="D5" i="103"/>
  <c r="C5" i="103"/>
  <c r="B5" i="103"/>
  <c r="AD29" i="102"/>
  <c r="AB29" i="102"/>
  <c r="AB30" i="102" s="1"/>
  <c r="Z29" i="102"/>
  <c r="X29" i="102"/>
  <c r="T29" i="102"/>
  <c r="R29" i="102"/>
  <c r="N29" i="102"/>
  <c r="N30" i="102" s="1"/>
  <c r="L29" i="102"/>
  <c r="H29" i="102"/>
  <c r="F29" i="102"/>
  <c r="AD28" i="102"/>
  <c r="AB28" i="102"/>
  <c r="Z28" i="102"/>
  <c r="X28" i="102"/>
  <c r="T28" i="102"/>
  <c r="R28" i="102"/>
  <c r="N28" i="102"/>
  <c r="L28" i="102"/>
  <c r="H28" i="102"/>
  <c r="F28" i="102"/>
  <c r="AD26" i="102"/>
  <c r="AB26" i="102"/>
  <c r="Z26" i="102"/>
  <c r="X26" i="102"/>
  <c r="R26" i="102"/>
  <c r="N26" i="102"/>
  <c r="L26" i="102"/>
  <c r="H26" i="102"/>
  <c r="F26" i="102"/>
  <c r="E9" i="102"/>
  <c r="D9" i="102"/>
  <c r="C9" i="102"/>
  <c r="B9" i="102"/>
  <c r="E13" i="102"/>
  <c r="D13" i="102"/>
  <c r="C13" i="102"/>
  <c r="B13" i="102"/>
  <c r="E8" i="102"/>
  <c r="D8" i="102"/>
  <c r="C8" i="102"/>
  <c r="B8" i="102"/>
  <c r="E10" i="102"/>
  <c r="D10" i="102"/>
  <c r="C10" i="102"/>
  <c r="B10" i="102"/>
  <c r="E12" i="102"/>
  <c r="D12" i="102"/>
  <c r="C12" i="102"/>
  <c r="B12" i="102"/>
  <c r="E11" i="102"/>
  <c r="D11" i="102"/>
  <c r="C11" i="102"/>
  <c r="B11" i="102"/>
  <c r="E18" i="102"/>
  <c r="D18" i="102"/>
  <c r="C18" i="102"/>
  <c r="B18" i="102"/>
  <c r="E24" i="102"/>
  <c r="D24" i="102"/>
  <c r="C24" i="102"/>
  <c r="B24" i="102"/>
  <c r="E17" i="102"/>
  <c r="D17" i="102"/>
  <c r="C17" i="102"/>
  <c r="B17" i="102"/>
  <c r="E7" i="102"/>
  <c r="D7" i="102"/>
  <c r="C7" i="102"/>
  <c r="B7" i="102"/>
  <c r="E6" i="102"/>
  <c r="D6" i="102"/>
  <c r="C6" i="102"/>
  <c r="B6" i="102"/>
  <c r="E14" i="102"/>
  <c r="D14" i="102"/>
  <c r="C14" i="102"/>
  <c r="B14" i="102"/>
  <c r="E23" i="102"/>
  <c r="D23" i="102"/>
  <c r="C23" i="102"/>
  <c r="B23" i="102"/>
  <c r="E22" i="102"/>
  <c r="D22" i="102"/>
  <c r="C22" i="102"/>
  <c r="B22" i="102"/>
  <c r="E21" i="102"/>
  <c r="D21" i="102"/>
  <c r="C21" i="102"/>
  <c r="B21" i="102"/>
  <c r="E20" i="102"/>
  <c r="D20" i="102"/>
  <c r="C20" i="102"/>
  <c r="B20" i="102"/>
  <c r="E19" i="102"/>
  <c r="D19" i="102"/>
  <c r="C19" i="102"/>
  <c r="B19" i="102"/>
  <c r="E16" i="102"/>
  <c r="D16" i="102"/>
  <c r="C16" i="102"/>
  <c r="B16" i="102"/>
  <c r="E15" i="102"/>
  <c r="D15" i="102"/>
  <c r="C15" i="102"/>
  <c r="B15" i="102"/>
  <c r="E5" i="102"/>
  <c r="D5" i="102"/>
  <c r="C5" i="102"/>
  <c r="B5" i="102"/>
  <c r="AD29" i="61"/>
  <c r="AD28" i="61"/>
  <c r="AD26" i="61"/>
  <c r="R29" i="61"/>
  <c r="R28" i="61"/>
  <c r="R26" i="61"/>
  <c r="R29" i="77"/>
  <c r="R28" i="77"/>
  <c r="R26" i="77"/>
  <c r="R29" i="76"/>
  <c r="R28" i="76"/>
  <c r="R26" i="76"/>
  <c r="T29" i="78"/>
  <c r="T28" i="78"/>
  <c r="T30" i="78" s="1"/>
  <c r="T26" i="78"/>
  <c r="P29" i="78"/>
  <c r="P28" i="78"/>
  <c r="P26" i="78"/>
  <c r="Z29" i="37"/>
  <c r="Z28" i="37"/>
  <c r="Z26" i="37"/>
  <c r="T29" i="37"/>
  <c r="T28" i="37"/>
  <c r="T26" i="37"/>
  <c r="P29" i="37"/>
  <c r="P28" i="37"/>
  <c r="P26" i="37"/>
  <c r="L29" i="37"/>
  <c r="L28" i="37"/>
  <c r="L26" i="37"/>
  <c r="Z29" i="69"/>
  <c r="Z28" i="69"/>
  <c r="Z26" i="69"/>
  <c r="T29" i="69"/>
  <c r="T28" i="69"/>
  <c r="T26" i="69"/>
  <c r="P29" i="69"/>
  <c r="P30" i="69" s="1"/>
  <c r="P28" i="69"/>
  <c r="P26" i="69"/>
  <c r="L29" i="69"/>
  <c r="L28" i="69"/>
  <c r="L26" i="69"/>
  <c r="Z29" i="62"/>
  <c r="Z28" i="62"/>
  <c r="Z26" i="62"/>
  <c r="T29" i="62"/>
  <c r="T28" i="62"/>
  <c r="T26" i="62"/>
  <c r="P29" i="62"/>
  <c r="P28" i="62"/>
  <c r="P26" i="62"/>
  <c r="L29" i="62"/>
  <c r="L28" i="62"/>
  <c r="L26" i="62"/>
  <c r="AJ29" i="64"/>
  <c r="AJ28" i="64"/>
  <c r="AJ26" i="64"/>
  <c r="Z29" i="64"/>
  <c r="Z28" i="64"/>
  <c r="Z26" i="64"/>
  <c r="L29" i="64"/>
  <c r="L28" i="64"/>
  <c r="L26" i="64"/>
  <c r="AH29" i="89"/>
  <c r="AH28" i="89"/>
  <c r="AH26" i="89"/>
  <c r="P29" i="89"/>
  <c r="P28" i="89"/>
  <c r="P26" i="89"/>
  <c r="AH29" i="88"/>
  <c r="AH28" i="88"/>
  <c r="AH26" i="88"/>
  <c r="P29" i="88"/>
  <c r="P28" i="88"/>
  <c r="P26" i="88"/>
  <c r="P29" i="86"/>
  <c r="P28" i="86"/>
  <c r="P26" i="86"/>
  <c r="P29" i="101"/>
  <c r="P28" i="101"/>
  <c r="P26" i="101"/>
  <c r="AH29" i="64"/>
  <c r="AF29" i="64"/>
  <c r="AD29" i="64"/>
  <c r="AB29" i="64"/>
  <c r="AB30" i="64" s="1"/>
  <c r="X29" i="64"/>
  <c r="V29" i="64"/>
  <c r="V30" i="64" s="1"/>
  <c r="T29" i="64"/>
  <c r="R29" i="64"/>
  <c r="R30" i="64" s="1"/>
  <c r="P29" i="64"/>
  <c r="P30" i="64" s="1"/>
  <c r="N29" i="64"/>
  <c r="H29" i="64"/>
  <c r="F29" i="64"/>
  <c r="AH28" i="64"/>
  <c r="AF28" i="64"/>
  <c r="AD28" i="64"/>
  <c r="AB28" i="64"/>
  <c r="X28" i="64"/>
  <c r="V28" i="64"/>
  <c r="T28" i="64"/>
  <c r="R28" i="64"/>
  <c r="P28" i="64"/>
  <c r="N28" i="64"/>
  <c r="H28" i="64"/>
  <c r="F28" i="64"/>
  <c r="AH26" i="64"/>
  <c r="AF26" i="64"/>
  <c r="AD26" i="64"/>
  <c r="AB26" i="64"/>
  <c r="X26" i="64"/>
  <c r="V26" i="64"/>
  <c r="T26" i="64"/>
  <c r="R26" i="64"/>
  <c r="P26" i="64"/>
  <c r="N26" i="64"/>
  <c r="H26" i="64"/>
  <c r="F26" i="64"/>
  <c r="E9" i="64"/>
  <c r="D9" i="64"/>
  <c r="C9" i="64"/>
  <c r="B9" i="64"/>
  <c r="E13" i="64"/>
  <c r="D13" i="64"/>
  <c r="C13" i="64"/>
  <c r="B13" i="64"/>
  <c r="E8" i="64"/>
  <c r="D8" i="64"/>
  <c r="C8" i="64"/>
  <c r="B8" i="64"/>
  <c r="E10" i="64"/>
  <c r="D10" i="64"/>
  <c r="C10" i="64"/>
  <c r="B10" i="64"/>
  <c r="E12" i="64"/>
  <c r="D12" i="64"/>
  <c r="C12" i="64"/>
  <c r="B12" i="64"/>
  <c r="E11" i="64"/>
  <c r="D11" i="64"/>
  <c r="C11" i="64"/>
  <c r="B11" i="64"/>
  <c r="E18" i="64"/>
  <c r="D18" i="64"/>
  <c r="C18" i="64"/>
  <c r="B18" i="64"/>
  <c r="E24" i="64"/>
  <c r="D24" i="64"/>
  <c r="C24" i="64"/>
  <c r="B24" i="64"/>
  <c r="E17" i="64"/>
  <c r="D17" i="64"/>
  <c r="C17" i="64"/>
  <c r="B17" i="64"/>
  <c r="E7" i="64"/>
  <c r="D7" i="64"/>
  <c r="C7" i="64"/>
  <c r="B7" i="64"/>
  <c r="E6" i="64"/>
  <c r="D6" i="64"/>
  <c r="C6" i="64"/>
  <c r="B6" i="64"/>
  <c r="E14" i="64"/>
  <c r="D14" i="64"/>
  <c r="C14" i="64"/>
  <c r="B14" i="64"/>
  <c r="E23" i="64"/>
  <c r="D23" i="64"/>
  <c r="C23" i="64"/>
  <c r="B23" i="64"/>
  <c r="E22" i="64"/>
  <c r="D22" i="64"/>
  <c r="C22" i="64"/>
  <c r="B22" i="64"/>
  <c r="E21" i="64"/>
  <c r="D21" i="64"/>
  <c r="C21" i="64"/>
  <c r="B21" i="64"/>
  <c r="E20" i="64"/>
  <c r="D20" i="64"/>
  <c r="C20" i="64"/>
  <c r="B20" i="64"/>
  <c r="E19" i="64"/>
  <c r="D19" i="64"/>
  <c r="C19" i="64"/>
  <c r="B19" i="64"/>
  <c r="E16" i="64"/>
  <c r="D16" i="64"/>
  <c r="C16" i="64"/>
  <c r="B16" i="64"/>
  <c r="E15" i="64"/>
  <c r="D15" i="64"/>
  <c r="C15" i="64"/>
  <c r="B15" i="64"/>
  <c r="E5" i="64"/>
  <c r="D5" i="64"/>
  <c r="C5" i="64"/>
  <c r="B5" i="64"/>
  <c r="P30" i="79" l="1"/>
  <c r="P30" i="65"/>
  <c r="V30" i="84"/>
  <c r="V30" i="82"/>
  <c r="P30" i="82"/>
  <c r="V30" i="81"/>
  <c r="X30" i="103"/>
  <c r="V30" i="103"/>
  <c r="H30" i="103"/>
  <c r="R30" i="103"/>
  <c r="AD30" i="103"/>
  <c r="J30" i="76"/>
  <c r="P30" i="68"/>
  <c r="P30" i="66"/>
  <c r="H30" i="102"/>
  <c r="L30" i="102"/>
  <c r="AH30" i="64"/>
  <c r="AD30" i="64"/>
  <c r="X30" i="64"/>
  <c r="AH30" i="88"/>
  <c r="Z30" i="37"/>
  <c r="J30" i="86"/>
  <c r="J30" i="77"/>
  <c r="J30" i="69"/>
  <c r="J30" i="64"/>
  <c r="J30" i="89"/>
  <c r="F30" i="103"/>
  <c r="J30" i="61"/>
  <c r="AD30" i="61"/>
  <c r="J30" i="78"/>
  <c r="P30" i="78"/>
  <c r="L30" i="37"/>
  <c r="P30" i="37"/>
  <c r="T30" i="69"/>
  <c r="Z30" i="69"/>
  <c r="J30" i="62"/>
  <c r="Z30" i="62"/>
  <c r="T30" i="64"/>
  <c r="AF30" i="64"/>
  <c r="AJ30" i="64"/>
  <c r="F30" i="64"/>
  <c r="N30" i="64"/>
  <c r="Z30" i="64"/>
  <c r="AH30" i="89"/>
  <c r="J30" i="101"/>
  <c r="P30" i="101"/>
  <c r="J30" i="85"/>
  <c r="L30" i="64"/>
  <c r="H30" i="64"/>
  <c r="P30" i="84"/>
  <c r="V30" i="83"/>
  <c r="P30" i="83"/>
  <c r="V30" i="80"/>
  <c r="T30" i="103"/>
  <c r="P30" i="103"/>
  <c r="N30" i="103"/>
  <c r="AB30" i="103"/>
  <c r="L30" i="103"/>
  <c r="T30" i="102"/>
  <c r="R30" i="102"/>
  <c r="P30" i="102"/>
  <c r="X30" i="102"/>
  <c r="Z30" i="102"/>
  <c r="AD30" i="102"/>
  <c r="F30" i="102"/>
  <c r="R30" i="61"/>
  <c r="R30" i="77"/>
  <c r="R30" i="76"/>
  <c r="T30" i="37"/>
  <c r="L30" i="69"/>
  <c r="T30" i="62"/>
  <c r="P30" i="62"/>
  <c r="L30" i="62"/>
  <c r="P30" i="89"/>
  <c r="P30" i="88"/>
  <c r="P30" i="86"/>
  <c r="T29" i="101"/>
  <c r="T28" i="101"/>
  <c r="T26" i="101"/>
  <c r="AF26" i="85"/>
  <c r="AJ29" i="85"/>
  <c r="AJ28" i="85"/>
  <c r="AJ26" i="85"/>
  <c r="T29" i="85"/>
  <c r="T28" i="85"/>
  <c r="T26" i="85"/>
  <c r="P29" i="85"/>
  <c r="P28" i="85"/>
  <c r="P26" i="85"/>
  <c r="AJ30" i="85" l="1"/>
  <c r="P30" i="85"/>
  <c r="T30" i="101"/>
  <c r="T30" i="85"/>
  <c r="AH29" i="101"/>
  <c r="AF29" i="101"/>
  <c r="AD29" i="101"/>
  <c r="AB29" i="101"/>
  <c r="X29" i="101"/>
  <c r="V29" i="101"/>
  <c r="V30" i="101" s="1"/>
  <c r="R29" i="101"/>
  <c r="N29" i="101"/>
  <c r="N30" i="101" s="1"/>
  <c r="H29" i="101"/>
  <c r="F29" i="101"/>
  <c r="AH28" i="101"/>
  <c r="AF28" i="101"/>
  <c r="AF30" i="101" s="1"/>
  <c r="AD28" i="101"/>
  <c r="AB28" i="101"/>
  <c r="X28" i="101"/>
  <c r="V28" i="101"/>
  <c r="R28" i="101"/>
  <c r="N28" i="101"/>
  <c r="H28" i="101"/>
  <c r="F28" i="101"/>
  <c r="AH26" i="101"/>
  <c r="AF26" i="101"/>
  <c r="AD26" i="101"/>
  <c r="AB26" i="101"/>
  <c r="X26" i="101"/>
  <c r="V26" i="101"/>
  <c r="R26" i="101"/>
  <c r="N26" i="101"/>
  <c r="H26" i="101"/>
  <c r="F26" i="101"/>
  <c r="E9" i="101"/>
  <c r="D9" i="101"/>
  <c r="C9" i="101"/>
  <c r="B9" i="101"/>
  <c r="E13" i="101"/>
  <c r="D13" i="101"/>
  <c r="C13" i="101"/>
  <c r="B13" i="101"/>
  <c r="E8" i="101"/>
  <c r="D8" i="101"/>
  <c r="C8" i="101"/>
  <c r="B8" i="101"/>
  <c r="E10" i="101"/>
  <c r="D10" i="101"/>
  <c r="C10" i="101"/>
  <c r="B10" i="101"/>
  <c r="E12" i="101"/>
  <c r="D12" i="101"/>
  <c r="C12" i="101"/>
  <c r="B12" i="101"/>
  <c r="E11" i="101"/>
  <c r="D11" i="101"/>
  <c r="C11" i="101"/>
  <c r="B11" i="101"/>
  <c r="E18" i="101"/>
  <c r="D18" i="101"/>
  <c r="C18" i="101"/>
  <c r="B18" i="101"/>
  <c r="E24" i="101"/>
  <c r="D24" i="101"/>
  <c r="C24" i="101"/>
  <c r="B24" i="101"/>
  <c r="E17" i="101"/>
  <c r="D17" i="101"/>
  <c r="C17" i="101"/>
  <c r="B17" i="101"/>
  <c r="E7" i="101"/>
  <c r="D7" i="101"/>
  <c r="C7" i="101"/>
  <c r="B7" i="101"/>
  <c r="E6" i="101"/>
  <c r="D6" i="101"/>
  <c r="C6" i="101"/>
  <c r="B6" i="101"/>
  <c r="E14" i="101"/>
  <c r="D14" i="101"/>
  <c r="C14" i="101"/>
  <c r="B14" i="101"/>
  <c r="E23" i="101"/>
  <c r="D23" i="101"/>
  <c r="C23" i="101"/>
  <c r="B23" i="101"/>
  <c r="E22" i="101"/>
  <c r="D22" i="101"/>
  <c r="C22" i="101"/>
  <c r="B22" i="101"/>
  <c r="E21" i="101"/>
  <c r="D21" i="101"/>
  <c r="C21" i="101"/>
  <c r="B21" i="101"/>
  <c r="E20" i="101"/>
  <c r="D20" i="101"/>
  <c r="C20" i="101"/>
  <c r="B20" i="101"/>
  <c r="E19" i="101"/>
  <c r="D19" i="101"/>
  <c r="C19" i="101"/>
  <c r="B19" i="101"/>
  <c r="E16" i="101"/>
  <c r="D16" i="101"/>
  <c r="C16" i="101"/>
  <c r="B16" i="101"/>
  <c r="E15" i="101"/>
  <c r="D15" i="101"/>
  <c r="C15" i="101"/>
  <c r="B15" i="101"/>
  <c r="E5" i="101"/>
  <c r="D5" i="101"/>
  <c r="C5" i="101"/>
  <c r="B5" i="101"/>
  <c r="X30" i="101" l="1"/>
  <c r="R30" i="101"/>
  <c r="AB30" i="101"/>
  <c r="F30" i="101"/>
  <c r="AD30" i="101"/>
  <c r="AH30" i="101"/>
  <c r="H30" i="101"/>
  <c r="B18" i="80"/>
  <c r="X29" i="89" l="1"/>
  <c r="X28" i="89"/>
  <c r="X26" i="89"/>
  <c r="X29" i="88"/>
  <c r="X28" i="88"/>
  <c r="X26" i="88"/>
  <c r="X30" i="88" l="1"/>
  <c r="X30" i="89"/>
  <c r="L26" i="65"/>
  <c r="AB26" i="81" l="1"/>
  <c r="AJ29" i="78"/>
  <c r="AJ28" i="78"/>
  <c r="AJ26" i="78"/>
  <c r="Z29" i="78"/>
  <c r="Z28" i="78"/>
  <c r="Z26" i="78"/>
  <c r="L29" i="78"/>
  <c r="L28" i="78"/>
  <c r="L26" i="78"/>
  <c r="AH29" i="77"/>
  <c r="AH28" i="77"/>
  <c r="AH26" i="77"/>
  <c r="X29" i="77"/>
  <c r="X28" i="77"/>
  <c r="X26" i="77"/>
  <c r="L29" i="77"/>
  <c r="L28" i="77"/>
  <c r="L26" i="77"/>
  <c r="AH29" i="76"/>
  <c r="AH28" i="76"/>
  <c r="AH26" i="76"/>
  <c r="AF29" i="76"/>
  <c r="AF28" i="76"/>
  <c r="AF26" i="76"/>
  <c r="X29" i="76"/>
  <c r="X28" i="76"/>
  <c r="X26" i="76"/>
  <c r="L29" i="76"/>
  <c r="L28" i="76"/>
  <c r="L26" i="76"/>
  <c r="L30" i="76" l="1"/>
  <c r="AH30" i="77"/>
  <c r="L30" i="77"/>
  <c r="L30" i="78"/>
  <c r="Z30" i="78"/>
  <c r="AJ30" i="78"/>
  <c r="AF30" i="76"/>
  <c r="X30" i="77"/>
  <c r="AH30" i="76"/>
  <c r="X30" i="76"/>
  <c r="AH29" i="61"/>
  <c r="AH28" i="61"/>
  <c r="AH26" i="61"/>
  <c r="AJ29" i="37"/>
  <c r="AJ28" i="37"/>
  <c r="AJ30" i="37" s="1"/>
  <c r="AJ26" i="37"/>
  <c r="AJ29" i="69"/>
  <c r="AJ28" i="69"/>
  <c r="AJ26" i="69"/>
  <c r="AJ29" i="62"/>
  <c r="AJ28" i="62"/>
  <c r="AJ26" i="62"/>
  <c r="AJ30" i="69" l="1"/>
  <c r="AH30" i="61"/>
  <c r="AJ30" i="62"/>
  <c r="F26" i="89" l="1"/>
  <c r="AF29" i="89" l="1"/>
  <c r="AD29" i="89"/>
  <c r="AB29" i="89"/>
  <c r="Z29" i="89"/>
  <c r="V29" i="89"/>
  <c r="T29" i="89"/>
  <c r="R29" i="89"/>
  <c r="N29" i="89"/>
  <c r="H29" i="89"/>
  <c r="F29" i="89"/>
  <c r="AF28" i="89"/>
  <c r="AD28" i="89"/>
  <c r="AB28" i="89"/>
  <c r="Z28" i="89"/>
  <c r="V28" i="89"/>
  <c r="T28" i="89"/>
  <c r="R28" i="89"/>
  <c r="N28" i="89"/>
  <c r="H28" i="89"/>
  <c r="F28" i="89"/>
  <c r="AF26" i="89"/>
  <c r="AD26" i="89"/>
  <c r="AB26" i="89"/>
  <c r="Z26" i="89"/>
  <c r="V26" i="89"/>
  <c r="T26" i="89"/>
  <c r="R26" i="89"/>
  <c r="N26" i="89"/>
  <c r="H26" i="89"/>
  <c r="E9" i="89"/>
  <c r="D9" i="89"/>
  <c r="C9" i="89"/>
  <c r="B9" i="89"/>
  <c r="E13" i="89"/>
  <c r="D13" i="89"/>
  <c r="C13" i="89"/>
  <c r="B13" i="89"/>
  <c r="E8" i="89"/>
  <c r="D8" i="89"/>
  <c r="C8" i="89"/>
  <c r="B8" i="89"/>
  <c r="E10" i="89"/>
  <c r="D10" i="89"/>
  <c r="C10" i="89"/>
  <c r="B10" i="89"/>
  <c r="E12" i="89"/>
  <c r="D12" i="89"/>
  <c r="C12" i="89"/>
  <c r="B12" i="89"/>
  <c r="E11" i="89"/>
  <c r="D11" i="89"/>
  <c r="C11" i="89"/>
  <c r="B11" i="89"/>
  <c r="E18" i="89"/>
  <c r="D18" i="89"/>
  <c r="C18" i="89"/>
  <c r="B18" i="89"/>
  <c r="E24" i="89"/>
  <c r="D24" i="89"/>
  <c r="C24" i="89"/>
  <c r="B24" i="89"/>
  <c r="E17" i="89"/>
  <c r="D17" i="89"/>
  <c r="C17" i="89"/>
  <c r="B17" i="89"/>
  <c r="E7" i="89"/>
  <c r="D7" i="89"/>
  <c r="C7" i="89"/>
  <c r="B7" i="89"/>
  <c r="E6" i="89"/>
  <c r="D6" i="89"/>
  <c r="C6" i="89"/>
  <c r="B6" i="89"/>
  <c r="E14" i="89"/>
  <c r="D14" i="89"/>
  <c r="C14" i="89"/>
  <c r="B14" i="89"/>
  <c r="E23" i="89"/>
  <c r="D23" i="89"/>
  <c r="C23" i="89"/>
  <c r="B23" i="89"/>
  <c r="E22" i="89"/>
  <c r="D22" i="89"/>
  <c r="C22" i="89"/>
  <c r="B22" i="89"/>
  <c r="E21" i="89"/>
  <c r="D21" i="89"/>
  <c r="C21" i="89"/>
  <c r="B21" i="89"/>
  <c r="E20" i="89"/>
  <c r="D20" i="89"/>
  <c r="C20" i="89"/>
  <c r="B20" i="89"/>
  <c r="E19" i="89"/>
  <c r="D19" i="89"/>
  <c r="C19" i="89"/>
  <c r="B19" i="89"/>
  <c r="E16" i="89"/>
  <c r="D16" i="89"/>
  <c r="C16" i="89"/>
  <c r="B16" i="89"/>
  <c r="E15" i="89"/>
  <c r="D15" i="89"/>
  <c r="C15" i="89"/>
  <c r="B15" i="89"/>
  <c r="E5" i="89"/>
  <c r="D5" i="89"/>
  <c r="C5" i="89"/>
  <c r="B5" i="89"/>
  <c r="AF29" i="88"/>
  <c r="AD29" i="88"/>
  <c r="AB29" i="88"/>
  <c r="Z29" i="88"/>
  <c r="V29" i="88"/>
  <c r="T29" i="88"/>
  <c r="R29" i="88"/>
  <c r="N29" i="88"/>
  <c r="H29" i="88"/>
  <c r="F29" i="88"/>
  <c r="AF28" i="88"/>
  <c r="AD28" i="88"/>
  <c r="AB28" i="88"/>
  <c r="Z28" i="88"/>
  <c r="V28" i="88"/>
  <c r="T28" i="88"/>
  <c r="R28" i="88"/>
  <c r="R30" i="88" s="1"/>
  <c r="N28" i="88"/>
  <c r="H28" i="88"/>
  <c r="F28" i="88"/>
  <c r="AF26" i="88"/>
  <c r="AD26" i="88"/>
  <c r="AB26" i="88"/>
  <c r="Z26" i="88"/>
  <c r="V26" i="88"/>
  <c r="T26" i="88"/>
  <c r="R26" i="88"/>
  <c r="N26" i="88"/>
  <c r="H26" i="88"/>
  <c r="F26" i="88"/>
  <c r="E9" i="88"/>
  <c r="D9" i="88"/>
  <c r="C9" i="88"/>
  <c r="B9" i="88"/>
  <c r="E13" i="88"/>
  <c r="D13" i="88"/>
  <c r="C13" i="88"/>
  <c r="B13" i="88"/>
  <c r="E8" i="88"/>
  <c r="D8" i="88"/>
  <c r="C8" i="88"/>
  <c r="B8" i="88"/>
  <c r="E10" i="88"/>
  <c r="D10" i="88"/>
  <c r="C10" i="88"/>
  <c r="B10" i="88"/>
  <c r="E12" i="88"/>
  <c r="D12" i="88"/>
  <c r="C12" i="88"/>
  <c r="B12" i="88"/>
  <c r="E11" i="88"/>
  <c r="D11" i="88"/>
  <c r="C11" i="88"/>
  <c r="B11" i="88"/>
  <c r="E18" i="88"/>
  <c r="D18" i="88"/>
  <c r="C18" i="88"/>
  <c r="B18" i="88"/>
  <c r="E24" i="88"/>
  <c r="D24" i="88"/>
  <c r="C24" i="88"/>
  <c r="B24" i="88"/>
  <c r="E17" i="88"/>
  <c r="D17" i="88"/>
  <c r="C17" i="88"/>
  <c r="B17" i="88"/>
  <c r="E7" i="88"/>
  <c r="D7" i="88"/>
  <c r="C7" i="88"/>
  <c r="B7" i="88"/>
  <c r="E6" i="88"/>
  <c r="D6" i="88"/>
  <c r="C6" i="88"/>
  <c r="B6" i="88"/>
  <c r="E14" i="88"/>
  <c r="D14" i="88"/>
  <c r="C14" i="88"/>
  <c r="B14" i="88"/>
  <c r="E23" i="88"/>
  <c r="D23" i="88"/>
  <c r="C23" i="88"/>
  <c r="B23" i="88"/>
  <c r="E22" i="88"/>
  <c r="D22" i="88"/>
  <c r="C22" i="88"/>
  <c r="B22" i="88"/>
  <c r="E21" i="88"/>
  <c r="D21" i="88"/>
  <c r="C21" i="88"/>
  <c r="B21" i="88"/>
  <c r="E20" i="88"/>
  <c r="D20" i="88"/>
  <c r="C20" i="88"/>
  <c r="B20" i="88"/>
  <c r="E19" i="88"/>
  <c r="D19" i="88"/>
  <c r="C19" i="88"/>
  <c r="B19" i="88"/>
  <c r="E16" i="88"/>
  <c r="D16" i="88"/>
  <c r="C16" i="88"/>
  <c r="B16" i="88"/>
  <c r="E15" i="88"/>
  <c r="D15" i="88"/>
  <c r="C15" i="88"/>
  <c r="B15" i="88"/>
  <c r="D5" i="88"/>
  <c r="C5" i="88"/>
  <c r="B5" i="88"/>
  <c r="AF30" i="88" l="1"/>
  <c r="AB30" i="88"/>
  <c r="H30" i="88"/>
  <c r="N30" i="89"/>
  <c r="AD30" i="89"/>
  <c r="AF30" i="89"/>
  <c r="R30" i="89"/>
  <c r="AB30" i="89"/>
  <c r="H30" i="89"/>
  <c r="F30" i="89"/>
  <c r="N30" i="88"/>
  <c r="AD30" i="88"/>
  <c r="V30" i="88"/>
  <c r="T30" i="89"/>
  <c r="V30" i="89"/>
  <c r="Z30" i="89"/>
  <c r="T30" i="88"/>
  <c r="F30" i="88"/>
  <c r="Z30" i="88"/>
  <c r="AF29" i="86"/>
  <c r="AD29" i="86"/>
  <c r="AB29" i="86"/>
  <c r="Z29" i="86"/>
  <c r="V29" i="86"/>
  <c r="T29" i="86"/>
  <c r="R29" i="86"/>
  <c r="N29" i="86"/>
  <c r="H29" i="86"/>
  <c r="F29" i="86"/>
  <c r="AF28" i="86"/>
  <c r="AD28" i="86"/>
  <c r="AB28" i="86"/>
  <c r="Z28" i="86"/>
  <c r="V28" i="86"/>
  <c r="T28" i="86"/>
  <c r="R28" i="86"/>
  <c r="N28" i="86"/>
  <c r="H28" i="86"/>
  <c r="F28" i="86"/>
  <c r="AF26" i="86"/>
  <c r="AD26" i="86"/>
  <c r="AB26" i="86"/>
  <c r="Z26" i="86"/>
  <c r="V26" i="86"/>
  <c r="T26" i="86"/>
  <c r="R26" i="86"/>
  <c r="N26" i="86"/>
  <c r="H26" i="86"/>
  <c r="F26" i="86"/>
  <c r="E9" i="86"/>
  <c r="D9" i="86"/>
  <c r="C9" i="86"/>
  <c r="B9" i="86"/>
  <c r="E13" i="86"/>
  <c r="D13" i="86"/>
  <c r="C13" i="86"/>
  <c r="B13" i="86"/>
  <c r="E8" i="86"/>
  <c r="D8" i="86"/>
  <c r="C8" i="86"/>
  <c r="B8" i="86"/>
  <c r="E10" i="86"/>
  <c r="D10" i="86"/>
  <c r="C10" i="86"/>
  <c r="B10" i="86"/>
  <c r="E12" i="86"/>
  <c r="D12" i="86"/>
  <c r="C12" i="86"/>
  <c r="B12" i="86"/>
  <c r="E11" i="86"/>
  <c r="D11" i="86"/>
  <c r="C11" i="86"/>
  <c r="B11" i="86"/>
  <c r="E18" i="86"/>
  <c r="D18" i="86"/>
  <c r="C18" i="86"/>
  <c r="B18" i="86"/>
  <c r="E24" i="86"/>
  <c r="D24" i="86"/>
  <c r="C24" i="86"/>
  <c r="B24" i="86"/>
  <c r="E17" i="86"/>
  <c r="D17" i="86"/>
  <c r="C17" i="86"/>
  <c r="B17" i="86"/>
  <c r="E7" i="86"/>
  <c r="D7" i="86"/>
  <c r="C7" i="86"/>
  <c r="B7" i="86"/>
  <c r="E6" i="86"/>
  <c r="D6" i="86"/>
  <c r="C6" i="86"/>
  <c r="B6" i="86"/>
  <c r="E14" i="86"/>
  <c r="D14" i="86"/>
  <c r="C14" i="86"/>
  <c r="B14" i="86"/>
  <c r="E23" i="86"/>
  <c r="D23" i="86"/>
  <c r="C23" i="86"/>
  <c r="B23" i="86"/>
  <c r="E22" i="86"/>
  <c r="D22" i="86"/>
  <c r="C22" i="86"/>
  <c r="B22" i="86"/>
  <c r="E21" i="86"/>
  <c r="D21" i="86"/>
  <c r="C21" i="86"/>
  <c r="B21" i="86"/>
  <c r="E20" i="86"/>
  <c r="D20" i="86"/>
  <c r="C20" i="86"/>
  <c r="B20" i="86"/>
  <c r="E19" i="86"/>
  <c r="D19" i="86"/>
  <c r="C19" i="86"/>
  <c r="B19" i="86"/>
  <c r="E16" i="86"/>
  <c r="D16" i="86"/>
  <c r="C16" i="86"/>
  <c r="B16" i="86"/>
  <c r="E15" i="86"/>
  <c r="D15" i="86"/>
  <c r="C15" i="86"/>
  <c r="B15" i="86"/>
  <c r="E5" i="86"/>
  <c r="D5" i="86"/>
  <c r="C5" i="86"/>
  <c r="B5" i="86"/>
  <c r="AH29" i="85"/>
  <c r="AF29" i="85"/>
  <c r="AD29" i="85"/>
  <c r="AB29" i="85"/>
  <c r="X29" i="85"/>
  <c r="V29" i="85"/>
  <c r="R29" i="85"/>
  <c r="N29" i="85"/>
  <c r="H29" i="85"/>
  <c r="F29" i="85"/>
  <c r="AH28" i="85"/>
  <c r="AF28" i="85"/>
  <c r="AD28" i="85"/>
  <c r="AB28" i="85"/>
  <c r="X28" i="85"/>
  <c r="V28" i="85"/>
  <c r="R28" i="85"/>
  <c r="N28" i="85"/>
  <c r="H28" i="85"/>
  <c r="F28" i="85"/>
  <c r="AH26" i="85"/>
  <c r="AD26" i="85"/>
  <c r="AB26" i="85"/>
  <c r="X26" i="85"/>
  <c r="V26" i="85"/>
  <c r="R26" i="85"/>
  <c r="N26" i="85"/>
  <c r="H26" i="85"/>
  <c r="F26" i="85"/>
  <c r="E9" i="85"/>
  <c r="D9" i="85"/>
  <c r="C9" i="85"/>
  <c r="B9" i="85"/>
  <c r="E13" i="85"/>
  <c r="D13" i="85"/>
  <c r="C13" i="85"/>
  <c r="B13" i="85"/>
  <c r="E8" i="85"/>
  <c r="D8" i="85"/>
  <c r="C8" i="85"/>
  <c r="B8" i="85"/>
  <c r="E10" i="85"/>
  <c r="D10" i="85"/>
  <c r="C10" i="85"/>
  <c r="B10" i="85"/>
  <c r="E12" i="85"/>
  <c r="D12" i="85"/>
  <c r="C12" i="85"/>
  <c r="B12" i="85"/>
  <c r="E11" i="85"/>
  <c r="D11" i="85"/>
  <c r="C11" i="85"/>
  <c r="B11" i="85"/>
  <c r="E18" i="85"/>
  <c r="D18" i="85"/>
  <c r="C18" i="85"/>
  <c r="B18" i="85"/>
  <c r="E24" i="85"/>
  <c r="D24" i="85"/>
  <c r="C24" i="85"/>
  <c r="B24" i="85"/>
  <c r="E17" i="85"/>
  <c r="D17" i="85"/>
  <c r="C17" i="85"/>
  <c r="B17" i="85"/>
  <c r="E7" i="85"/>
  <c r="D7" i="85"/>
  <c r="C7" i="85"/>
  <c r="B7" i="85"/>
  <c r="E6" i="85"/>
  <c r="D6" i="85"/>
  <c r="C6" i="85"/>
  <c r="B6" i="85"/>
  <c r="E14" i="85"/>
  <c r="D14" i="85"/>
  <c r="C14" i="85"/>
  <c r="B14" i="85"/>
  <c r="E23" i="85"/>
  <c r="D23" i="85"/>
  <c r="C23" i="85"/>
  <c r="B23" i="85"/>
  <c r="E22" i="85"/>
  <c r="D22" i="85"/>
  <c r="C22" i="85"/>
  <c r="B22" i="85"/>
  <c r="E21" i="85"/>
  <c r="D21" i="85"/>
  <c r="C21" i="85"/>
  <c r="B21" i="85"/>
  <c r="E20" i="85"/>
  <c r="D20" i="85"/>
  <c r="C20" i="85"/>
  <c r="B20" i="85"/>
  <c r="E19" i="85"/>
  <c r="D19" i="85"/>
  <c r="C19" i="85"/>
  <c r="B19" i="85"/>
  <c r="E16" i="85"/>
  <c r="D16" i="85"/>
  <c r="C16" i="85"/>
  <c r="B16" i="85"/>
  <c r="E15" i="85"/>
  <c r="D15" i="85"/>
  <c r="C15" i="85"/>
  <c r="B15" i="85"/>
  <c r="E5" i="85"/>
  <c r="D5" i="85"/>
  <c r="C5" i="85"/>
  <c r="B5" i="85"/>
  <c r="H30" i="85" l="1"/>
  <c r="AB30" i="86"/>
  <c r="AD30" i="86"/>
  <c r="AF30" i="85"/>
  <c r="H30" i="86"/>
  <c r="AF30" i="86"/>
  <c r="T30" i="86"/>
  <c r="N30" i="85"/>
  <c r="Z30" i="86"/>
  <c r="N30" i="86"/>
  <c r="X30" i="85"/>
  <c r="AD30" i="85"/>
  <c r="AH30" i="85"/>
  <c r="F30" i="85"/>
  <c r="R30" i="85"/>
  <c r="V30" i="85"/>
  <c r="AB30" i="85"/>
  <c r="F30" i="86"/>
  <c r="R30" i="86"/>
  <c r="V30" i="86"/>
  <c r="AD29" i="84"/>
  <c r="AB29" i="84"/>
  <c r="Z29" i="84"/>
  <c r="X29" i="84"/>
  <c r="T29" i="84"/>
  <c r="R29" i="84"/>
  <c r="N29" i="84"/>
  <c r="L29" i="84"/>
  <c r="H29" i="84"/>
  <c r="F29" i="84"/>
  <c r="AD28" i="84"/>
  <c r="AB28" i="84"/>
  <c r="Z28" i="84"/>
  <c r="X28" i="84"/>
  <c r="T28" i="84"/>
  <c r="R28" i="84"/>
  <c r="N28" i="84"/>
  <c r="L28" i="84"/>
  <c r="H28" i="84"/>
  <c r="F28" i="84"/>
  <c r="AD26" i="84"/>
  <c r="AB26" i="84"/>
  <c r="Z26" i="84"/>
  <c r="X26" i="84"/>
  <c r="T26" i="84"/>
  <c r="R26" i="84"/>
  <c r="N26" i="84"/>
  <c r="L26" i="84"/>
  <c r="H26" i="84"/>
  <c r="F26" i="84"/>
  <c r="E9" i="84"/>
  <c r="D9" i="84"/>
  <c r="C9" i="84"/>
  <c r="B9" i="84"/>
  <c r="E13" i="84"/>
  <c r="D13" i="84"/>
  <c r="C13" i="84"/>
  <c r="B13" i="84"/>
  <c r="E8" i="84"/>
  <c r="D8" i="84"/>
  <c r="C8" i="84"/>
  <c r="B8" i="84"/>
  <c r="E10" i="84"/>
  <c r="D10" i="84"/>
  <c r="C10" i="84"/>
  <c r="B10" i="84"/>
  <c r="E12" i="84"/>
  <c r="D12" i="84"/>
  <c r="C12" i="84"/>
  <c r="B12" i="84"/>
  <c r="E11" i="84"/>
  <c r="D11" i="84"/>
  <c r="C11" i="84"/>
  <c r="B11" i="84"/>
  <c r="E18" i="84"/>
  <c r="D18" i="84"/>
  <c r="C18" i="84"/>
  <c r="B18" i="84"/>
  <c r="E24" i="84"/>
  <c r="D24" i="84"/>
  <c r="C24" i="84"/>
  <c r="B24" i="84"/>
  <c r="E17" i="84"/>
  <c r="D17" i="84"/>
  <c r="C17" i="84"/>
  <c r="B17" i="84"/>
  <c r="E7" i="84"/>
  <c r="D7" i="84"/>
  <c r="C7" i="84"/>
  <c r="B7" i="84"/>
  <c r="E6" i="84"/>
  <c r="D6" i="84"/>
  <c r="C6" i="84"/>
  <c r="B6" i="84"/>
  <c r="E14" i="84"/>
  <c r="D14" i="84"/>
  <c r="C14" i="84"/>
  <c r="B14" i="84"/>
  <c r="E23" i="84"/>
  <c r="D23" i="84"/>
  <c r="C23" i="84"/>
  <c r="B23" i="84"/>
  <c r="E22" i="84"/>
  <c r="D22" i="84"/>
  <c r="C22" i="84"/>
  <c r="B22" i="84"/>
  <c r="E21" i="84"/>
  <c r="D21" i="84"/>
  <c r="C21" i="84"/>
  <c r="B21" i="84"/>
  <c r="E20" i="84"/>
  <c r="D20" i="84"/>
  <c r="C20" i="84"/>
  <c r="B20" i="84"/>
  <c r="E19" i="84"/>
  <c r="D19" i="84"/>
  <c r="C19" i="84"/>
  <c r="B19" i="84"/>
  <c r="E16" i="84"/>
  <c r="D16" i="84"/>
  <c r="C16" i="84"/>
  <c r="B16" i="84"/>
  <c r="E15" i="84"/>
  <c r="D15" i="84"/>
  <c r="C15" i="84"/>
  <c r="B15" i="84"/>
  <c r="E5" i="84"/>
  <c r="D5" i="84"/>
  <c r="C5" i="84"/>
  <c r="B5" i="84"/>
  <c r="AD29" i="83"/>
  <c r="AB29" i="83"/>
  <c r="Z29" i="83"/>
  <c r="X29" i="83"/>
  <c r="T29" i="83"/>
  <c r="R29" i="83"/>
  <c r="N29" i="83"/>
  <c r="L29" i="83"/>
  <c r="H29" i="83"/>
  <c r="F29" i="83"/>
  <c r="AD28" i="83"/>
  <c r="AB28" i="83"/>
  <c r="Z28" i="83"/>
  <c r="X28" i="83"/>
  <c r="T28" i="83"/>
  <c r="R28" i="83"/>
  <c r="N28" i="83"/>
  <c r="L28" i="83"/>
  <c r="H28" i="83"/>
  <c r="F28" i="83"/>
  <c r="AD26" i="83"/>
  <c r="Z26" i="83"/>
  <c r="X26" i="83"/>
  <c r="T26" i="83"/>
  <c r="R26" i="83"/>
  <c r="N26" i="83"/>
  <c r="L26" i="83"/>
  <c r="H26" i="83"/>
  <c r="F26" i="83"/>
  <c r="E9" i="83"/>
  <c r="D9" i="83"/>
  <c r="C9" i="83"/>
  <c r="B9" i="83"/>
  <c r="E13" i="83"/>
  <c r="D13" i="83"/>
  <c r="C13" i="83"/>
  <c r="B13" i="83"/>
  <c r="E8" i="83"/>
  <c r="D8" i="83"/>
  <c r="C8" i="83"/>
  <c r="B8" i="83"/>
  <c r="E10" i="83"/>
  <c r="D10" i="83"/>
  <c r="C10" i="83"/>
  <c r="B10" i="83"/>
  <c r="E12" i="83"/>
  <c r="D12" i="83"/>
  <c r="C12" i="83"/>
  <c r="B12" i="83"/>
  <c r="E11" i="83"/>
  <c r="D11" i="83"/>
  <c r="C11" i="83"/>
  <c r="B11" i="83"/>
  <c r="E18" i="83"/>
  <c r="D18" i="83"/>
  <c r="C18" i="83"/>
  <c r="B18" i="83"/>
  <c r="E24" i="83"/>
  <c r="D24" i="83"/>
  <c r="C24" i="83"/>
  <c r="B24" i="83"/>
  <c r="E17" i="83"/>
  <c r="D17" i="83"/>
  <c r="C17" i="83"/>
  <c r="B17" i="83"/>
  <c r="E7" i="83"/>
  <c r="D7" i="83"/>
  <c r="C7" i="83"/>
  <c r="B7" i="83"/>
  <c r="E6" i="83"/>
  <c r="D6" i="83"/>
  <c r="C6" i="83"/>
  <c r="B6" i="83"/>
  <c r="E14" i="83"/>
  <c r="D14" i="83"/>
  <c r="C14" i="83"/>
  <c r="B14" i="83"/>
  <c r="E23" i="83"/>
  <c r="D23" i="83"/>
  <c r="C23" i="83"/>
  <c r="B23" i="83"/>
  <c r="E22" i="83"/>
  <c r="D22" i="83"/>
  <c r="C22" i="83"/>
  <c r="B22" i="83"/>
  <c r="E21" i="83"/>
  <c r="D21" i="83"/>
  <c r="C21" i="83"/>
  <c r="B21" i="83"/>
  <c r="E20" i="83"/>
  <c r="D20" i="83"/>
  <c r="C20" i="83"/>
  <c r="B20" i="83"/>
  <c r="E19" i="83"/>
  <c r="D19" i="83"/>
  <c r="C19" i="83"/>
  <c r="B19" i="83"/>
  <c r="E16" i="83"/>
  <c r="D16" i="83"/>
  <c r="C16" i="83"/>
  <c r="B16" i="83"/>
  <c r="E15" i="83"/>
  <c r="D15" i="83"/>
  <c r="C15" i="83"/>
  <c r="B15" i="83"/>
  <c r="E5" i="83"/>
  <c r="D5" i="83"/>
  <c r="C5" i="83"/>
  <c r="B5" i="83"/>
  <c r="AD29" i="82"/>
  <c r="AB29" i="82"/>
  <c r="Z29" i="82"/>
  <c r="X29" i="82"/>
  <c r="T29" i="82"/>
  <c r="R29" i="82"/>
  <c r="N29" i="82"/>
  <c r="L29" i="82"/>
  <c r="H29" i="82"/>
  <c r="F29" i="82"/>
  <c r="AD28" i="82"/>
  <c r="AB28" i="82"/>
  <c r="Z28" i="82"/>
  <c r="X28" i="82"/>
  <c r="T28" i="82"/>
  <c r="R28" i="82"/>
  <c r="N28" i="82"/>
  <c r="L28" i="82"/>
  <c r="H28" i="82"/>
  <c r="F28" i="82"/>
  <c r="AD26" i="82"/>
  <c r="AB26" i="82"/>
  <c r="Z26" i="82"/>
  <c r="X26" i="82"/>
  <c r="T26" i="82"/>
  <c r="R26" i="82"/>
  <c r="N26" i="82"/>
  <c r="L26" i="82"/>
  <c r="H26" i="82"/>
  <c r="F26" i="82"/>
  <c r="E9" i="82"/>
  <c r="D9" i="82"/>
  <c r="C9" i="82"/>
  <c r="B9" i="82"/>
  <c r="E13" i="82"/>
  <c r="D13" i="82"/>
  <c r="C13" i="82"/>
  <c r="B13" i="82"/>
  <c r="E8" i="82"/>
  <c r="D8" i="82"/>
  <c r="C8" i="82"/>
  <c r="B8" i="82"/>
  <c r="E10" i="82"/>
  <c r="D10" i="82"/>
  <c r="C10" i="82"/>
  <c r="B10" i="82"/>
  <c r="E12" i="82"/>
  <c r="D12" i="82"/>
  <c r="C12" i="82"/>
  <c r="B12" i="82"/>
  <c r="E11" i="82"/>
  <c r="D11" i="82"/>
  <c r="C11" i="82"/>
  <c r="B11" i="82"/>
  <c r="E18" i="82"/>
  <c r="D18" i="82"/>
  <c r="C18" i="82"/>
  <c r="B18" i="82"/>
  <c r="E24" i="82"/>
  <c r="D24" i="82"/>
  <c r="C24" i="82"/>
  <c r="B24" i="82"/>
  <c r="E17" i="82"/>
  <c r="D17" i="82"/>
  <c r="C17" i="82"/>
  <c r="B17" i="82"/>
  <c r="E7" i="82"/>
  <c r="D7" i="82"/>
  <c r="C7" i="82"/>
  <c r="B7" i="82"/>
  <c r="E6" i="82"/>
  <c r="D6" i="82"/>
  <c r="C6" i="82"/>
  <c r="B6" i="82"/>
  <c r="E14" i="82"/>
  <c r="D14" i="82"/>
  <c r="C14" i="82"/>
  <c r="B14" i="82"/>
  <c r="E23" i="82"/>
  <c r="D23" i="82"/>
  <c r="C23" i="82"/>
  <c r="B23" i="82"/>
  <c r="E22" i="82"/>
  <c r="D22" i="82"/>
  <c r="C22" i="82"/>
  <c r="B22" i="82"/>
  <c r="E21" i="82"/>
  <c r="D21" i="82"/>
  <c r="C21" i="82"/>
  <c r="B21" i="82"/>
  <c r="E20" i="82"/>
  <c r="D20" i="82"/>
  <c r="C20" i="82"/>
  <c r="B20" i="82"/>
  <c r="E19" i="82"/>
  <c r="D19" i="82"/>
  <c r="C19" i="82"/>
  <c r="B19" i="82"/>
  <c r="E16" i="82"/>
  <c r="D16" i="82"/>
  <c r="C16" i="82"/>
  <c r="B16" i="82"/>
  <c r="E15" i="82"/>
  <c r="D15" i="82"/>
  <c r="C15" i="82"/>
  <c r="B15" i="82"/>
  <c r="E5" i="82"/>
  <c r="D5" i="82"/>
  <c r="C5" i="82"/>
  <c r="B5" i="82"/>
  <c r="AD29" i="81"/>
  <c r="AB29" i="81"/>
  <c r="Z29" i="81"/>
  <c r="X29" i="81"/>
  <c r="T29" i="81"/>
  <c r="R29" i="81"/>
  <c r="N29" i="81"/>
  <c r="L29" i="81"/>
  <c r="H29" i="81"/>
  <c r="F29" i="81"/>
  <c r="AD28" i="81"/>
  <c r="AB28" i="81"/>
  <c r="Z28" i="81"/>
  <c r="X28" i="81"/>
  <c r="T28" i="81"/>
  <c r="R28" i="81"/>
  <c r="N28" i="81"/>
  <c r="L28" i="81"/>
  <c r="H28" i="81"/>
  <c r="F28" i="81"/>
  <c r="AD26" i="81"/>
  <c r="Z26" i="81"/>
  <c r="X26" i="81"/>
  <c r="T26" i="81"/>
  <c r="R26" i="81"/>
  <c r="N26" i="81"/>
  <c r="L26" i="81"/>
  <c r="H26" i="81"/>
  <c r="F26" i="81"/>
  <c r="E13" i="81"/>
  <c r="D13" i="81"/>
  <c r="C13" i="81"/>
  <c r="B13" i="81"/>
  <c r="E10" i="81"/>
  <c r="D10" i="81"/>
  <c r="C10" i="81"/>
  <c r="B10" i="81"/>
  <c r="E12" i="81"/>
  <c r="D12" i="81"/>
  <c r="C12" i="81"/>
  <c r="B12" i="81"/>
  <c r="E11" i="81"/>
  <c r="D11" i="81"/>
  <c r="C11" i="81"/>
  <c r="B11" i="81"/>
  <c r="E9" i="81"/>
  <c r="D9" i="81"/>
  <c r="C9" i="81"/>
  <c r="B9" i="81"/>
  <c r="E19" i="81"/>
  <c r="D19" i="81"/>
  <c r="C19" i="81"/>
  <c r="B19" i="81"/>
  <c r="E24" i="81"/>
  <c r="D24" i="81"/>
  <c r="C24" i="81"/>
  <c r="B24" i="81"/>
  <c r="E8" i="81"/>
  <c r="D8" i="81"/>
  <c r="C8" i="81"/>
  <c r="B8" i="81"/>
  <c r="E18" i="81"/>
  <c r="D18" i="81"/>
  <c r="C18" i="81"/>
  <c r="B18" i="81"/>
  <c r="E7" i="81"/>
  <c r="D7" i="81"/>
  <c r="C7" i="81"/>
  <c r="B7" i="81"/>
  <c r="E6" i="81"/>
  <c r="D6" i="81"/>
  <c r="C6" i="81"/>
  <c r="B6" i="81"/>
  <c r="E23" i="81"/>
  <c r="D23" i="81"/>
  <c r="C23" i="81"/>
  <c r="B23" i="81"/>
  <c r="E22" i="81"/>
  <c r="D22" i="81"/>
  <c r="C22" i="81"/>
  <c r="B22" i="81"/>
  <c r="E14" i="81"/>
  <c r="D14" i="81"/>
  <c r="C14" i="81"/>
  <c r="B14" i="81"/>
  <c r="E21" i="81"/>
  <c r="D21" i="81"/>
  <c r="C21" i="81"/>
  <c r="B21" i="81"/>
  <c r="E20" i="81"/>
  <c r="D20" i="81"/>
  <c r="C20" i="81"/>
  <c r="B20" i="81"/>
  <c r="E17" i="81"/>
  <c r="D17" i="81"/>
  <c r="C17" i="81"/>
  <c r="B17" i="81"/>
  <c r="E16" i="81"/>
  <c r="D16" i="81"/>
  <c r="C16" i="81"/>
  <c r="B16" i="81"/>
  <c r="E15" i="81"/>
  <c r="D15" i="81"/>
  <c r="C15" i="81"/>
  <c r="B15" i="81"/>
  <c r="E5" i="81"/>
  <c r="D5" i="81"/>
  <c r="C5" i="81"/>
  <c r="B5" i="81"/>
  <c r="AD29" i="80"/>
  <c r="AB29" i="80"/>
  <c r="Z29" i="80"/>
  <c r="X29" i="80"/>
  <c r="T29" i="80"/>
  <c r="R29" i="80"/>
  <c r="N29" i="80"/>
  <c r="L29" i="80"/>
  <c r="H29" i="80"/>
  <c r="F29" i="80"/>
  <c r="AD28" i="80"/>
  <c r="AB28" i="80"/>
  <c r="Z28" i="80"/>
  <c r="X28" i="80"/>
  <c r="T28" i="80"/>
  <c r="R28" i="80"/>
  <c r="N28" i="80"/>
  <c r="L28" i="80"/>
  <c r="H28" i="80"/>
  <c r="F28" i="80"/>
  <c r="AD26" i="80"/>
  <c r="AB26" i="80"/>
  <c r="Z26" i="80"/>
  <c r="X26" i="80"/>
  <c r="T26" i="80"/>
  <c r="R26" i="80"/>
  <c r="N26" i="80"/>
  <c r="L26" i="80"/>
  <c r="H26" i="80"/>
  <c r="F26" i="80"/>
  <c r="E9" i="80"/>
  <c r="D9" i="80"/>
  <c r="C9" i="80"/>
  <c r="B9" i="80"/>
  <c r="E13" i="80"/>
  <c r="D13" i="80"/>
  <c r="C13" i="80"/>
  <c r="B13" i="80"/>
  <c r="E8" i="80"/>
  <c r="D8" i="80"/>
  <c r="C8" i="80"/>
  <c r="B8" i="80"/>
  <c r="E10" i="80"/>
  <c r="D10" i="80"/>
  <c r="C10" i="80"/>
  <c r="B10" i="80"/>
  <c r="E12" i="80"/>
  <c r="D12" i="80"/>
  <c r="C12" i="80"/>
  <c r="B12" i="80"/>
  <c r="E11" i="80"/>
  <c r="D11" i="80"/>
  <c r="C11" i="80"/>
  <c r="B11" i="80"/>
  <c r="E18" i="80"/>
  <c r="D18" i="80"/>
  <c r="C18" i="80"/>
  <c r="E24" i="80"/>
  <c r="D24" i="80"/>
  <c r="C24" i="80"/>
  <c r="B24" i="80"/>
  <c r="E17" i="80"/>
  <c r="D17" i="80"/>
  <c r="C17" i="80"/>
  <c r="B17" i="80"/>
  <c r="E7" i="80"/>
  <c r="D7" i="80"/>
  <c r="C7" i="80"/>
  <c r="B7" i="80"/>
  <c r="E6" i="80"/>
  <c r="D6" i="80"/>
  <c r="C6" i="80"/>
  <c r="B6" i="80"/>
  <c r="E14" i="80"/>
  <c r="D14" i="80"/>
  <c r="C14" i="80"/>
  <c r="B14" i="80"/>
  <c r="E23" i="80"/>
  <c r="D23" i="80"/>
  <c r="C23" i="80"/>
  <c r="B23" i="80"/>
  <c r="E22" i="80"/>
  <c r="D22" i="80"/>
  <c r="C22" i="80"/>
  <c r="B22" i="80"/>
  <c r="E21" i="80"/>
  <c r="D21" i="80"/>
  <c r="C21" i="80"/>
  <c r="B21" i="80"/>
  <c r="E20" i="80"/>
  <c r="D20" i="80"/>
  <c r="C20" i="80"/>
  <c r="B20" i="80"/>
  <c r="E19" i="80"/>
  <c r="D19" i="80"/>
  <c r="C19" i="80"/>
  <c r="B19" i="80"/>
  <c r="E16" i="80"/>
  <c r="D16" i="80"/>
  <c r="C16" i="80"/>
  <c r="B16" i="80"/>
  <c r="E15" i="80"/>
  <c r="D15" i="80"/>
  <c r="C15" i="80"/>
  <c r="B15" i="80"/>
  <c r="E5" i="80"/>
  <c r="D5" i="80"/>
  <c r="C5" i="80"/>
  <c r="B5" i="80"/>
  <c r="AD29" i="79"/>
  <c r="AD30" i="79" s="1"/>
  <c r="AB29" i="79"/>
  <c r="Z29" i="79"/>
  <c r="X29" i="79"/>
  <c r="T29" i="79"/>
  <c r="R29" i="79"/>
  <c r="N29" i="79"/>
  <c r="L29" i="79"/>
  <c r="H29" i="79"/>
  <c r="F29" i="79"/>
  <c r="AD28" i="79"/>
  <c r="AB28" i="79"/>
  <c r="Z28" i="79"/>
  <c r="X28" i="79"/>
  <c r="T28" i="79"/>
  <c r="R28" i="79"/>
  <c r="N28" i="79"/>
  <c r="L28" i="79"/>
  <c r="H28" i="79"/>
  <c r="F28" i="79"/>
  <c r="AD26" i="79"/>
  <c r="AB26" i="79"/>
  <c r="Z26" i="79"/>
  <c r="X26" i="79"/>
  <c r="T26" i="79"/>
  <c r="R26" i="79"/>
  <c r="N26" i="79"/>
  <c r="L26" i="79"/>
  <c r="H26" i="79"/>
  <c r="F26" i="79"/>
  <c r="E9" i="79"/>
  <c r="D9" i="79"/>
  <c r="C9" i="79"/>
  <c r="B9" i="79"/>
  <c r="E13" i="79"/>
  <c r="D13" i="79"/>
  <c r="C13" i="79"/>
  <c r="B13" i="79"/>
  <c r="E8" i="79"/>
  <c r="D8" i="79"/>
  <c r="C8" i="79"/>
  <c r="B8" i="79"/>
  <c r="E10" i="79"/>
  <c r="D10" i="79"/>
  <c r="C10" i="79"/>
  <c r="B10" i="79"/>
  <c r="E12" i="79"/>
  <c r="D12" i="79"/>
  <c r="C12" i="79"/>
  <c r="B12" i="79"/>
  <c r="E11" i="79"/>
  <c r="D11" i="79"/>
  <c r="C11" i="79"/>
  <c r="B11" i="79"/>
  <c r="E18" i="79"/>
  <c r="D18" i="79"/>
  <c r="C18" i="79"/>
  <c r="B18" i="79"/>
  <c r="E24" i="79"/>
  <c r="D24" i="79"/>
  <c r="C24" i="79"/>
  <c r="B24" i="79"/>
  <c r="E17" i="79"/>
  <c r="D17" i="79"/>
  <c r="C17" i="79"/>
  <c r="B17" i="79"/>
  <c r="E7" i="79"/>
  <c r="D7" i="79"/>
  <c r="C7" i="79"/>
  <c r="B7" i="79"/>
  <c r="E6" i="79"/>
  <c r="D6" i="79"/>
  <c r="C6" i="79"/>
  <c r="B6" i="79"/>
  <c r="E14" i="79"/>
  <c r="D14" i="79"/>
  <c r="C14" i="79"/>
  <c r="B14" i="79"/>
  <c r="E23" i="79"/>
  <c r="D23" i="79"/>
  <c r="C23" i="79"/>
  <c r="B23" i="79"/>
  <c r="E22" i="79"/>
  <c r="D22" i="79"/>
  <c r="C22" i="79"/>
  <c r="B22" i="79"/>
  <c r="E21" i="79"/>
  <c r="D21" i="79"/>
  <c r="C21" i="79"/>
  <c r="B21" i="79"/>
  <c r="E20" i="79"/>
  <c r="D20" i="79"/>
  <c r="C20" i="79"/>
  <c r="B20" i="79"/>
  <c r="E19" i="79"/>
  <c r="D19" i="79"/>
  <c r="C19" i="79"/>
  <c r="B19" i="79"/>
  <c r="E16" i="79"/>
  <c r="D16" i="79"/>
  <c r="C16" i="79"/>
  <c r="B16" i="79"/>
  <c r="E15" i="79"/>
  <c r="D15" i="79"/>
  <c r="C15" i="79"/>
  <c r="B15" i="79"/>
  <c r="E5" i="79"/>
  <c r="D5" i="79"/>
  <c r="C5" i="79"/>
  <c r="B5" i="79"/>
  <c r="AH29" i="78"/>
  <c r="AF29" i="78"/>
  <c r="AD29" i="78"/>
  <c r="AB29" i="78"/>
  <c r="X29" i="78"/>
  <c r="V29" i="78"/>
  <c r="R29" i="78"/>
  <c r="N29" i="78"/>
  <c r="H29" i="78"/>
  <c r="F29" i="78"/>
  <c r="AH28" i="78"/>
  <c r="AF28" i="78"/>
  <c r="AD28" i="78"/>
  <c r="AB28" i="78"/>
  <c r="X28" i="78"/>
  <c r="V28" i="78"/>
  <c r="R28" i="78"/>
  <c r="N28" i="78"/>
  <c r="H28" i="78"/>
  <c r="F28" i="78"/>
  <c r="AH26" i="78"/>
  <c r="AF26" i="78"/>
  <c r="AD26" i="78"/>
  <c r="AB26" i="78"/>
  <c r="X26" i="78"/>
  <c r="V26" i="78"/>
  <c r="R26" i="78"/>
  <c r="N26" i="78"/>
  <c r="H26" i="78"/>
  <c r="F26" i="78"/>
  <c r="E9" i="78"/>
  <c r="D9" i="78"/>
  <c r="C9" i="78"/>
  <c r="B9" i="78"/>
  <c r="E13" i="78"/>
  <c r="D13" i="78"/>
  <c r="C13" i="78"/>
  <c r="B13" i="78"/>
  <c r="E8" i="78"/>
  <c r="D8" i="78"/>
  <c r="C8" i="78"/>
  <c r="B8" i="78"/>
  <c r="E10" i="78"/>
  <c r="D10" i="78"/>
  <c r="C10" i="78"/>
  <c r="B10" i="78"/>
  <c r="E12" i="78"/>
  <c r="D12" i="78"/>
  <c r="C12" i="78"/>
  <c r="B12" i="78"/>
  <c r="E11" i="78"/>
  <c r="D11" i="78"/>
  <c r="C11" i="78"/>
  <c r="B11" i="78"/>
  <c r="E18" i="78"/>
  <c r="D18" i="78"/>
  <c r="C18" i="78"/>
  <c r="B18" i="78"/>
  <c r="E24" i="78"/>
  <c r="D24" i="78"/>
  <c r="C24" i="78"/>
  <c r="B24" i="78"/>
  <c r="E17" i="78"/>
  <c r="D17" i="78"/>
  <c r="C17" i="78"/>
  <c r="B17" i="78"/>
  <c r="E7" i="78"/>
  <c r="D7" i="78"/>
  <c r="C7" i="78"/>
  <c r="B7" i="78"/>
  <c r="E6" i="78"/>
  <c r="D6" i="78"/>
  <c r="C6" i="78"/>
  <c r="B6" i="78"/>
  <c r="E14" i="78"/>
  <c r="D14" i="78"/>
  <c r="C14" i="78"/>
  <c r="B14" i="78"/>
  <c r="E23" i="78"/>
  <c r="D23" i="78"/>
  <c r="C23" i="78"/>
  <c r="B23" i="78"/>
  <c r="E22" i="78"/>
  <c r="D22" i="78"/>
  <c r="C22" i="78"/>
  <c r="B22" i="78"/>
  <c r="E21" i="78"/>
  <c r="D21" i="78"/>
  <c r="C21" i="78"/>
  <c r="B21" i="78"/>
  <c r="E20" i="78"/>
  <c r="D20" i="78"/>
  <c r="C20" i="78"/>
  <c r="B20" i="78"/>
  <c r="E19" i="78"/>
  <c r="D19" i="78"/>
  <c r="C19" i="78"/>
  <c r="B19" i="78"/>
  <c r="E16" i="78"/>
  <c r="D16" i="78"/>
  <c r="C16" i="78"/>
  <c r="B16" i="78"/>
  <c r="E15" i="78"/>
  <c r="D15" i="78"/>
  <c r="C15" i="78"/>
  <c r="B15" i="78"/>
  <c r="E5" i="78"/>
  <c r="D5" i="78"/>
  <c r="C5" i="78"/>
  <c r="B5" i="78"/>
  <c r="AF29" i="77"/>
  <c r="AD29" i="77"/>
  <c r="AB29" i="77"/>
  <c r="Z29" i="77"/>
  <c r="V29" i="77"/>
  <c r="T29" i="77"/>
  <c r="P29" i="77"/>
  <c r="N29" i="77"/>
  <c r="H29" i="77"/>
  <c r="H30" i="77" s="1"/>
  <c r="F29" i="77"/>
  <c r="AF28" i="77"/>
  <c r="AD28" i="77"/>
  <c r="AB28" i="77"/>
  <c r="Z28" i="77"/>
  <c r="V28" i="77"/>
  <c r="T28" i="77"/>
  <c r="P28" i="77"/>
  <c r="N28" i="77"/>
  <c r="H28" i="77"/>
  <c r="F28" i="77"/>
  <c r="AF26" i="77"/>
  <c r="AB26" i="77"/>
  <c r="Z26" i="77"/>
  <c r="V26" i="77"/>
  <c r="T26" i="77"/>
  <c r="P26" i="77"/>
  <c r="N26" i="77"/>
  <c r="H26" i="77"/>
  <c r="F26" i="77"/>
  <c r="E9" i="77"/>
  <c r="D9" i="77"/>
  <c r="C9" i="77"/>
  <c r="B9" i="77"/>
  <c r="E13" i="77"/>
  <c r="D13" i="77"/>
  <c r="C13" i="77"/>
  <c r="B13" i="77"/>
  <c r="E8" i="77"/>
  <c r="D8" i="77"/>
  <c r="C8" i="77"/>
  <c r="B8" i="77"/>
  <c r="E10" i="77"/>
  <c r="D10" i="77"/>
  <c r="C10" i="77"/>
  <c r="B10" i="77"/>
  <c r="E12" i="77"/>
  <c r="D12" i="77"/>
  <c r="C12" i="77"/>
  <c r="B12" i="77"/>
  <c r="E11" i="77"/>
  <c r="D11" i="77"/>
  <c r="C11" i="77"/>
  <c r="B11" i="77"/>
  <c r="E18" i="77"/>
  <c r="D18" i="77"/>
  <c r="C18" i="77"/>
  <c r="B18" i="77"/>
  <c r="E24" i="77"/>
  <c r="D24" i="77"/>
  <c r="C24" i="77"/>
  <c r="B24" i="77"/>
  <c r="E17" i="77"/>
  <c r="D17" i="77"/>
  <c r="C17" i="77"/>
  <c r="B17" i="77"/>
  <c r="E7" i="77"/>
  <c r="D7" i="77"/>
  <c r="C7" i="77"/>
  <c r="B7" i="77"/>
  <c r="E6" i="77"/>
  <c r="D6" i="77"/>
  <c r="C6" i="77"/>
  <c r="B6" i="77"/>
  <c r="E14" i="77"/>
  <c r="D14" i="77"/>
  <c r="C14" i="77"/>
  <c r="B14" i="77"/>
  <c r="E23" i="77"/>
  <c r="D23" i="77"/>
  <c r="C23" i="77"/>
  <c r="B23" i="77"/>
  <c r="E22" i="77"/>
  <c r="D22" i="77"/>
  <c r="C22" i="77"/>
  <c r="B22" i="77"/>
  <c r="E21" i="77"/>
  <c r="D21" i="77"/>
  <c r="C21" i="77"/>
  <c r="B21" i="77"/>
  <c r="E20" i="77"/>
  <c r="D20" i="77"/>
  <c r="C20" i="77"/>
  <c r="B20" i="77"/>
  <c r="E19" i="77"/>
  <c r="D19" i="77"/>
  <c r="C19" i="77"/>
  <c r="B19" i="77"/>
  <c r="E16" i="77"/>
  <c r="D16" i="77"/>
  <c r="C16" i="77"/>
  <c r="B16" i="77"/>
  <c r="E15" i="77"/>
  <c r="D15" i="77"/>
  <c r="C15" i="77"/>
  <c r="B15" i="77"/>
  <c r="E5" i="77"/>
  <c r="D5" i="77"/>
  <c r="C5" i="77"/>
  <c r="B5" i="77"/>
  <c r="AD29" i="76"/>
  <c r="AB29" i="76"/>
  <c r="Z29" i="76"/>
  <c r="V29" i="76"/>
  <c r="T29" i="76"/>
  <c r="P29" i="76"/>
  <c r="N29" i="76"/>
  <c r="H29" i="76"/>
  <c r="F29" i="76"/>
  <c r="AD28" i="76"/>
  <c r="AB28" i="76"/>
  <c r="Z28" i="76"/>
  <c r="V28" i="76"/>
  <c r="T28" i="76"/>
  <c r="P28" i="76"/>
  <c r="N28" i="76"/>
  <c r="H28" i="76"/>
  <c r="F28" i="76"/>
  <c r="AD26" i="76"/>
  <c r="AB26" i="76"/>
  <c r="Z26" i="76"/>
  <c r="V26" i="76"/>
  <c r="T26" i="76"/>
  <c r="P26" i="76"/>
  <c r="N26" i="76"/>
  <c r="H26" i="76"/>
  <c r="F26" i="76"/>
  <c r="E9" i="76"/>
  <c r="D9" i="76"/>
  <c r="C9" i="76"/>
  <c r="B9" i="76"/>
  <c r="E13" i="76"/>
  <c r="D13" i="76"/>
  <c r="C13" i="76"/>
  <c r="B13" i="76"/>
  <c r="E8" i="76"/>
  <c r="D8" i="76"/>
  <c r="C8" i="76"/>
  <c r="B8" i="76"/>
  <c r="E10" i="76"/>
  <c r="D10" i="76"/>
  <c r="C10" i="76"/>
  <c r="B10" i="76"/>
  <c r="E12" i="76"/>
  <c r="D12" i="76"/>
  <c r="C12" i="76"/>
  <c r="B12" i="76"/>
  <c r="E11" i="76"/>
  <c r="D11" i="76"/>
  <c r="C11" i="76"/>
  <c r="B11" i="76"/>
  <c r="E18" i="76"/>
  <c r="D18" i="76"/>
  <c r="C18" i="76"/>
  <c r="B18" i="76"/>
  <c r="E24" i="76"/>
  <c r="D24" i="76"/>
  <c r="C24" i="76"/>
  <c r="B24" i="76"/>
  <c r="E17" i="76"/>
  <c r="D17" i="76"/>
  <c r="C17" i="76"/>
  <c r="B17" i="76"/>
  <c r="E7" i="76"/>
  <c r="D7" i="76"/>
  <c r="C7" i="76"/>
  <c r="B7" i="76"/>
  <c r="E6" i="76"/>
  <c r="D6" i="76"/>
  <c r="C6" i="76"/>
  <c r="B6" i="76"/>
  <c r="E14" i="76"/>
  <c r="D14" i="76"/>
  <c r="C14" i="76"/>
  <c r="B14" i="76"/>
  <c r="E23" i="76"/>
  <c r="D23" i="76"/>
  <c r="C23" i="76"/>
  <c r="B23" i="76"/>
  <c r="E22" i="76"/>
  <c r="D22" i="76"/>
  <c r="C22" i="76"/>
  <c r="B22" i="76"/>
  <c r="E21" i="76"/>
  <c r="D21" i="76"/>
  <c r="C21" i="76"/>
  <c r="B21" i="76"/>
  <c r="E20" i="76"/>
  <c r="D20" i="76"/>
  <c r="C20" i="76"/>
  <c r="B20" i="76"/>
  <c r="E19" i="76"/>
  <c r="D19" i="76"/>
  <c r="C19" i="76"/>
  <c r="B19" i="76"/>
  <c r="E16" i="76"/>
  <c r="D16" i="76"/>
  <c r="C16" i="76"/>
  <c r="B16" i="76"/>
  <c r="E15" i="76"/>
  <c r="D15" i="76"/>
  <c r="C15" i="76"/>
  <c r="B15" i="76"/>
  <c r="E5" i="76"/>
  <c r="D5" i="76"/>
  <c r="C5" i="76"/>
  <c r="B5" i="76"/>
  <c r="AD30" i="83" l="1"/>
  <c r="AB30" i="80"/>
  <c r="AD30" i="84"/>
  <c r="H30" i="82"/>
  <c r="N30" i="81"/>
  <c r="P30" i="77"/>
  <c r="F30" i="83"/>
  <c r="AB30" i="82"/>
  <c r="AD30" i="82"/>
  <c r="H30" i="79"/>
  <c r="V30" i="78"/>
  <c r="N30" i="78"/>
  <c r="H30" i="78"/>
  <c r="AD30" i="78"/>
  <c r="X30" i="78"/>
  <c r="T30" i="81"/>
  <c r="X30" i="81"/>
  <c r="Z30" i="81"/>
  <c r="F30" i="81"/>
  <c r="L30" i="80"/>
  <c r="H30" i="80"/>
  <c r="X30" i="80"/>
  <c r="L30" i="84"/>
  <c r="L30" i="83"/>
  <c r="N30" i="82"/>
  <c r="L30" i="82"/>
  <c r="T30" i="79"/>
  <c r="AB30" i="79"/>
  <c r="AF30" i="78"/>
  <c r="AH30" i="78"/>
  <c r="AF30" i="77"/>
  <c r="N30" i="77"/>
  <c r="T30" i="77"/>
  <c r="T30" i="76"/>
  <c r="AB30" i="76"/>
  <c r="V30" i="76"/>
  <c r="Z30" i="84"/>
  <c r="X30" i="84"/>
  <c r="AB30" i="84"/>
  <c r="T30" i="84"/>
  <c r="N30" i="84"/>
  <c r="Z30" i="83"/>
  <c r="AB30" i="83"/>
  <c r="T30" i="83"/>
  <c r="R30" i="81"/>
  <c r="L30" i="81"/>
  <c r="T30" i="80"/>
  <c r="R30" i="80"/>
  <c r="F30" i="80"/>
  <c r="X30" i="79"/>
  <c r="N30" i="79"/>
  <c r="L30" i="79"/>
  <c r="F30" i="79"/>
  <c r="AB30" i="78"/>
  <c r="F30" i="78"/>
  <c r="V30" i="77"/>
  <c r="AD30" i="76"/>
  <c r="Z30" i="76"/>
  <c r="P30" i="76"/>
  <c r="N30" i="76"/>
  <c r="F30" i="84"/>
  <c r="H30" i="84"/>
  <c r="R30" i="84"/>
  <c r="H30" i="83"/>
  <c r="R30" i="83"/>
  <c r="X30" i="83"/>
  <c r="N30" i="83"/>
  <c r="F30" i="82"/>
  <c r="R30" i="82"/>
  <c r="X30" i="82"/>
  <c r="T30" i="82"/>
  <c r="Z30" i="82"/>
  <c r="H30" i="81"/>
  <c r="AB30" i="81"/>
  <c r="AD30" i="81"/>
  <c r="Z30" i="80"/>
  <c r="N30" i="80"/>
  <c r="AD30" i="80"/>
  <c r="R30" i="79"/>
  <c r="Z30" i="79"/>
  <c r="R30" i="78"/>
  <c r="F30" i="77"/>
  <c r="Z30" i="77"/>
  <c r="AB30" i="77"/>
  <c r="AD30" i="77"/>
  <c r="H30" i="76"/>
  <c r="F30" i="76"/>
  <c r="AD29" i="72"/>
  <c r="AB29" i="72"/>
  <c r="Z29" i="72"/>
  <c r="X29" i="72"/>
  <c r="T29" i="72"/>
  <c r="T30" i="72" s="1"/>
  <c r="R29" i="72"/>
  <c r="N29" i="72"/>
  <c r="L29" i="72"/>
  <c r="H29" i="72"/>
  <c r="F29" i="72"/>
  <c r="AD28" i="72"/>
  <c r="AB28" i="72"/>
  <c r="Z28" i="72"/>
  <c r="X28" i="72"/>
  <c r="T28" i="72"/>
  <c r="R28" i="72"/>
  <c r="N28" i="72"/>
  <c r="L28" i="72"/>
  <c r="H28" i="72"/>
  <c r="F28" i="72"/>
  <c r="AD26" i="72"/>
  <c r="AB26" i="72"/>
  <c r="Z26" i="72"/>
  <c r="X26" i="72"/>
  <c r="T26" i="72"/>
  <c r="R26" i="72"/>
  <c r="N26" i="72"/>
  <c r="L26" i="72"/>
  <c r="H26" i="72"/>
  <c r="F26" i="72"/>
  <c r="E9" i="72"/>
  <c r="D9" i="72"/>
  <c r="C9" i="72"/>
  <c r="B9" i="72"/>
  <c r="E13" i="72"/>
  <c r="D13" i="72"/>
  <c r="C13" i="72"/>
  <c r="B13" i="72"/>
  <c r="E8" i="72"/>
  <c r="D8" i="72"/>
  <c r="C8" i="72"/>
  <c r="B8" i="72"/>
  <c r="E10" i="72"/>
  <c r="D10" i="72"/>
  <c r="C10" i="72"/>
  <c r="B10" i="72"/>
  <c r="E12" i="72"/>
  <c r="D12" i="72"/>
  <c r="C12" i="72"/>
  <c r="B12" i="72"/>
  <c r="E11" i="72"/>
  <c r="D11" i="72"/>
  <c r="C11" i="72"/>
  <c r="B11" i="72"/>
  <c r="E18" i="72"/>
  <c r="D18" i="72"/>
  <c r="C18" i="72"/>
  <c r="B18" i="72"/>
  <c r="E24" i="72"/>
  <c r="D24" i="72"/>
  <c r="C24" i="72"/>
  <c r="B24" i="72"/>
  <c r="E17" i="72"/>
  <c r="D17" i="72"/>
  <c r="C17" i="72"/>
  <c r="B17" i="72"/>
  <c r="E7" i="72"/>
  <c r="D7" i="72"/>
  <c r="C7" i="72"/>
  <c r="B7" i="72"/>
  <c r="E6" i="72"/>
  <c r="D6" i="72"/>
  <c r="C6" i="72"/>
  <c r="B6" i="72"/>
  <c r="E14" i="72"/>
  <c r="D14" i="72"/>
  <c r="C14" i="72"/>
  <c r="B14" i="72"/>
  <c r="E23" i="72"/>
  <c r="D23" i="72"/>
  <c r="C23" i="72"/>
  <c r="B23" i="72"/>
  <c r="E22" i="72"/>
  <c r="D22" i="72"/>
  <c r="C22" i="72"/>
  <c r="B22" i="72"/>
  <c r="E21" i="72"/>
  <c r="D21" i="72"/>
  <c r="C21" i="72"/>
  <c r="B21" i="72"/>
  <c r="E20" i="72"/>
  <c r="D20" i="72"/>
  <c r="C20" i="72"/>
  <c r="B20" i="72"/>
  <c r="E19" i="72"/>
  <c r="D19" i="72"/>
  <c r="C19" i="72"/>
  <c r="B19" i="72"/>
  <c r="E16" i="72"/>
  <c r="D16" i="72"/>
  <c r="C16" i="72"/>
  <c r="B16" i="72"/>
  <c r="E15" i="72"/>
  <c r="D15" i="72"/>
  <c r="C15" i="72"/>
  <c r="B15" i="72"/>
  <c r="E5" i="72"/>
  <c r="D5" i="72"/>
  <c r="C5" i="72"/>
  <c r="B5" i="72"/>
  <c r="AD29" i="71"/>
  <c r="AB29" i="71"/>
  <c r="Z29" i="71"/>
  <c r="X29" i="71"/>
  <c r="T29" i="71"/>
  <c r="R29" i="71"/>
  <c r="N29" i="71"/>
  <c r="L29" i="71"/>
  <c r="H29" i="71"/>
  <c r="F29" i="71"/>
  <c r="AD28" i="71"/>
  <c r="AB28" i="71"/>
  <c r="Z28" i="71"/>
  <c r="X28" i="71"/>
  <c r="T28" i="71"/>
  <c r="R28" i="71"/>
  <c r="N28" i="71"/>
  <c r="L28" i="71"/>
  <c r="H28" i="71"/>
  <c r="F28" i="71"/>
  <c r="AD26" i="71"/>
  <c r="AB26" i="71"/>
  <c r="Z26" i="71"/>
  <c r="X26" i="71"/>
  <c r="T26" i="71"/>
  <c r="R26" i="71"/>
  <c r="N26" i="71"/>
  <c r="L26" i="71"/>
  <c r="H26" i="71"/>
  <c r="F26" i="71"/>
  <c r="E9" i="71"/>
  <c r="D9" i="71"/>
  <c r="C9" i="71"/>
  <c r="B9" i="71"/>
  <c r="E13" i="71"/>
  <c r="D13" i="71"/>
  <c r="C13" i="71"/>
  <c r="B13" i="71"/>
  <c r="E8" i="71"/>
  <c r="D8" i="71"/>
  <c r="C8" i="71"/>
  <c r="B8" i="71"/>
  <c r="E10" i="71"/>
  <c r="D10" i="71"/>
  <c r="C10" i="71"/>
  <c r="B10" i="71"/>
  <c r="E12" i="71"/>
  <c r="D12" i="71"/>
  <c r="C12" i="71"/>
  <c r="B12" i="71"/>
  <c r="E11" i="71"/>
  <c r="D11" i="71"/>
  <c r="C11" i="71"/>
  <c r="B11" i="71"/>
  <c r="E18" i="71"/>
  <c r="D18" i="71"/>
  <c r="C18" i="71"/>
  <c r="B18" i="71"/>
  <c r="E24" i="71"/>
  <c r="D24" i="71"/>
  <c r="C24" i="71"/>
  <c r="B24" i="71"/>
  <c r="E17" i="71"/>
  <c r="D17" i="71"/>
  <c r="C17" i="71"/>
  <c r="B17" i="71"/>
  <c r="E7" i="71"/>
  <c r="D7" i="71"/>
  <c r="C7" i="71"/>
  <c r="B7" i="71"/>
  <c r="E6" i="71"/>
  <c r="D6" i="71"/>
  <c r="C6" i="71"/>
  <c r="B6" i="71"/>
  <c r="E14" i="71"/>
  <c r="D14" i="71"/>
  <c r="C14" i="71"/>
  <c r="B14" i="71"/>
  <c r="E23" i="71"/>
  <c r="D23" i="71"/>
  <c r="C23" i="71"/>
  <c r="B23" i="71"/>
  <c r="E22" i="71"/>
  <c r="D22" i="71"/>
  <c r="C22" i="71"/>
  <c r="B22" i="71"/>
  <c r="E21" i="71"/>
  <c r="D21" i="71"/>
  <c r="C21" i="71"/>
  <c r="B21" i="71"/>
  <c r="E20" i="71"/>
  <c r="D20" i="71"/>
  <c r="C20" i="71"/>
  <c r="B20" i="71"/>
  <c r="E19" i="71"/>
  <c r="D19" i="71"/>
  <c r="C19" i="71"/>
  <c r="B19" i="71"/>
  <c r="E16" i="71"/>
  <c r="D16" i="71"/>
  <c r="C16" i="71"/>
  <c r="B16" i="71"/>
  <c r="E15" i="71"/>
  <c r="D15" i="71"/>
  <c r="C15" i="71"/>
  <c r="B15" i="71"/>
  <c r="E5" i="71"/>
  <c r="D5" i="71"/>
  <c r="C5" i="71"/>
  <c r="B5" i="71"/>
  <c r="L30" i="72" l="1"/>
  <c r="T30" i="71"/>
  <c r="AD30" i="71"/>
  <c r="N30" i="72"/>
  <c r="H30" i="71"/>
  <c r="L30" i="71"/>
  <c r="AB30" i="72"/>
  <c r="X30" i="71"/>
  <c r="R30" i="72"/>
  <c r="AB30" i="71"/>
  <c r="N30" i="71"/>
  <c r="F30" i="71"/>
  <c r="Z30" i="72"/>
  <c r="H30" i="72"/>
  <c r="F30" i="72"/>
  <c r="X30" i="72"/>
  <c r="AD30" i="72"/>
  <c r="Z30" i="71"/>
  <c r="R30" i="71"/>
  <c r="AH29" i="69"/>
  <c r="AF29" i="69"/>
  <c r="AD29" i="69"/>
  <c r="AB29" i="69"/>
  <c r="X29" i="69"/>
  <c r="V29" i="69"/>
  <c r="R29" i="69"/>
  <c r="N29" i="69"/>
  <c r="H29" i="69"/>
  <c r="F29" i="69"/>
  <c r="AH28" i="69"/>
  <c r="AF28" i="69"/>
  <c r="AD28" i="69"/>
  <c r="AB28" i="69"/>
  <c r="X28" i="69"/>
  <c r="V28" i="69"/>
  <c r="R28" i="69"/>
  <c r="N28" i="69"/>
  <c r="H28" i="69"/>
  <c r="F28" i="69"/>
  <c r="AH26" i="69"/>
  <c r="AF26" i="69"/>
  <c r="AD26" i="69"/>
  <c r="AB26" i="69"/>
  <c r="X26" i="69"/>
  <c r="V26" i="69"/>
  <c r="R26" i="69"/>
  <c r="N26" i="69"/>
  <c r="H26" i="69"/>
  <c r="F26" i="69"/>
  <c r="E24" i="69"/>
  <c r="D9" i="69"/>
  <c r="C9" i="69"/>
  <c r="B9" i="69"/>
  <c r="E22" i="69"/>
  <c r="D13" i="69"/>
  <c r="C13" i="69"/>
  <c r="B13" i="69"/>
  <c r="E8" i="69"/>
  <c r="D8" i="69"/>
  <c r="C8" i="69"/>
  <c r="B8" i="69"/>
  <c r="E10" i="69"/>
  <c r="D10" i="69"/>
  <c r="C10" i="69"/>
  <c r="B10" i="69"/>
  <c r="E15" i="69"/>
  <c r="D12" i="69"/>
  <c r="C12" i="69"/>
  <c r="B12" i="69"/>
  <c r="E5" i="69"/>
  <c r="D11" i="69"/>
  <c r="C11" i="69"/>
  <c r="B11" i="69"/>
  <c r="E16" i="69"/>
  <c r="D18" i="69"/>
  <c r="C18" i="69"/>
  <c r="B18" i="69"/>
  <c r="E17" i="69"/>
  <c r="D24" i="69"/>
  <c r="C24" i="69"/>
  <c r="B24" i="69"/>
  <c r="E7" i="69"/>
  <c r="D17" i="69"/>
  <c r="C17" i="69"/>
  <c r="B17" i="69"/>
  <c r="E6" i="69"/>
  <c r="D7" i="69"/>
  <c r="C7" i="69"/>
  <c r="B7" i="69"/>
  <c r="E21" i="69"/>
  <c r="D6" i="69"/>
  <c r="C6" i="69"/>
  <c r="B6" i="69"/>
  <c r="E14" i="69"/>
  <c r="D14" i="69"/>
  <c r="C14" i="69"/>
  <c r="B14" i="69"/>
  <c r="E23" i="69"/>
  <c r="D23" i="69"/>
  <c r="C23" i="69"/>
  <c r="B23" i="69"/>
  <c r="E20" i="69"/>
  <c r="D22" i="69"/>
  <c r="C22" i="69"/>
  <c r="B22" i="69"/>
  <c r="E19" i="69"/>
  <c r="D21" i="69"/>
  <c r="C21" i="69"/>
  <c r="B21" i="69"/>
  <c r="E9" i="69"/>
  <c r="D20" i="69"/>
  <c r="C20" i="69"/>
  <c r="B20" i="69"/>
  <c r="E12" i="69"/>
  <c r="D19" i="69"/>
  <c r="C19" i="69"/>
  <c r="B19" i="69"/>
  <c r="E13" i="69"/>
  <c r="D16" i="69"/>
  <c r="C16" i="69"/>
  <c r="B16" i="69"/>
  <c r="E11" i="69"/>
  <c r="D15" i="69"/>
  <c r="C15" i="69"/>
  <c r="B15" i="69"/>
  <c r="E18" i="69"/>
  <c r="D5" i="69"/>
  <c r="C5" i="69"/>
  <c r="B5" i="69"/>
  <c r="AD29" i="68"/>
  <c r="AB29" i="68"/>
  <c r="Z29" i="68"/>
  <c r="X29" i="68"/>
  <c r="T29" i="68"/>
  <c r="R29" i="68"/>
  <c r="N29" i="68"/>
  <c r="L29" i="68"/>
  <c r="H29" i="68"/>
  <c r="F29" i="68"/>
  <c r="AD28" i="68"/>
  <c r="AB28" i="68"/>
  <c r="Z28" i="68"/>
  <c r="X28" i="68"/>
  <c r="T28" i="68"/>
  <c r="R28" i="68"/>
  <c r="N28" i="68"/>
  <c r="L28" i="68"/>
  <c r="H28" i="68"/>
  <c r="F28" i="68"/>
  <c r="AD26" i="68"/>
  <c r="AB26" i="68"/>
  <c r="Z26" i="68"/>
  <c r="X26" i="68"/>
  <c r="T26" i="68"/>
  <c r="R26" i="68"/>
  <c r="N26" i="68"/>
  <c r="L26" i="68"/>
  <c r="H26" i="68"/>
  <c r="F26" i="68"/>
  <c r="E9" i="68"/>
  <c r="D9" i="68"/>
  <c r="C9" i="68"/>
  <c r="B9" i="68"/>
  <c r="E13" i="68"/>
  <c r="D13" i="68"/>
  <c r="C13" i="68"/>
  <c r="B13" i="68"/>
  <c r="E8" i="68"/>
  <c r="D8" i="68"/>
  <c r="C8" i="68"/>
  <c r="B8" i="68"/>
  <c r="E10" i="68"/>
  <c r="D10" i="68"/>
  <c r="C10" i="68"/>
  <c r="B10" i="68"/>
  <c r="E12" i="68"/>
  <c r="D12" i="68"/>
  <c r="C12" i="68"/>
  <c r="B12" i="68"/>
  <c r="E11" i="68"/>
  <c r="D11" i="68"/>
  <c r="C11" i="68"/>
  <c r="B11" i="68"/>
  <c r="E18" i="68"/>
  <c r="D18" i="68"/>
  <c r="C18" i="68"/>
  <c r="B18" i="68"/>
  <c r="E24" i="68"/>
  <c r="D24" i="68"/>
  <c r="C24" i="68"/>
  <c r="B24" i="68"/>
  <c r="E17" i="68"/>
  <c r="D17" i="68"/>
  <c r="C17" i="68"/>
  <c r="B17" i="68"/>
  <c r="E7" i="68"/>
  <c r="D7" i="68"/>
  <c r="C7" i="68"/>
  <c r="B7" i="68"/>
  <c r="E6" i="68"/>
  <c r="D6" i="68"/>
  <c r="C6" i="68"/>
  <c r="B6" i="68"/>
  <c r="E14" i="68"/>
  <c r="D14" i="68"/>
  <c r="C14" i="68"/>
  <c r="B14" i="68"/>
  <c r="E23" i="68"/>
  <c r="D23" i="68"/>
  <c r="C23" i="68"/>
  <c r="B23" i="68"/>
  <c r="E22" i="68"/>
  <c r="D22" i="68"/>
  <c r="C22" i="68"/>
  <c r="B22" i="68"/>
  <c r="E21" i="68"/>
  <c r="D21" i="68"/>
  <c r="C21" i="68"/>
  <c r="B21" i="68"/>
  <c r="E20" i="68"/>
  <c r="D20" i="68"/>
  <c r="C20" i="68"/>
  <c r="B20" i="68"/>
  <c r="E19" i="68"/>
  <c r="D19" i="68"/>
  <c r="C19" i="68"/>
  <c r="B19" i="68"/>
  <c r="E16" i="68"/>
  <c r="D16" i="68"/>
  <c r="C16" i="68"/>
  <c r="B16" i="68"/>
  <c r="E15" i="68"/>
  <c r="D15" i="68"/>
  <c r="C15" i="68"/>
  <c r="B15" i="68"/>
  <c r="E5" i="68"/>
  <c r="D5" i="68"/>
  <c r="C5" i="68"/>
  <c r="B5" i="68"/>
  <c r="AD29" i="67"/>
  <c r="AB29" i="67"/>
  <c r="Z29" i="67"/>
  <c r="X29" i="67"/>
  <c r="T29" i="67"/>
  <c r="R29" i="67"/>
  <c r="N29" i="67"/>
  <c r="L29" i="67"/>
  <c r="H29" i="67"/>
  <c r="F29" i="67"/>
  <c r="AD28" i="67"/>
  <c r="AB28" i="67"/>
  <c r="Z28" i="67"/>
  <c r="X28" i="67"/>
  <c r="T28" i="67"/>
  <c r="R28" i="67"/>
  <c r="N28" i="67"/>
  <c r="L28" i="67"/>
  <c r="H28" i="67"/>
  <c r="F28" i="67"/>
  <c r="AD26" i="67"/>
  <c r="AB26" i="67"/>
  <c r="Z26" i="67"/>
  <c r="X26" i="67"/>
  <c r="T26" i="67"/>
  <c r="R26" i="67"/>
  <c r="N26" i="67"/>
  <c r="L26" i="67"/>
  <c r="H26" i="67"/>
  <c r="F26" i="67"/>
  <c r="E9" i="67"/>
  <c r="D9" i="67"/>
  <c r="C9" i="67"/>
  <c r="B9" i="67"/>
  <c r="E13" i="67"/>
  <c r="D13" i="67"/>
  <c r="C13" i="67"/>
  <c r="B13" i="67"/>
  <c r="E8" i="67"/>
  <c r="D8" i="67"/>
  <c r="C8" i="67"/>
  <c r="B8" i="67"/>
  <c r="E10" i="67"/>
  <c r="D10" i="67"/>
  <c r="C10" i="67"/>
  <c r="B10" i="67"/>
  <c r="E12" i="67"/>
  <c r="D12" i="67"/>
  <c r="C12" i="67"/>
  <c r="B12" i="67"/>
  <c r="E11" i="67"/>
  <c r="D11" i="67"/>
  <c r="C11" i="67"/>
  <c r="B11" i="67"/>
  <c r="E18" i="67"/>
  <c r="D18" i="67"/>
  <c r="C18" i="67"/>
  <c r="B18" i="67"/>
  <c r="E24" i="67"/>
  <c r="D24" i="67"/>
  <c r="C24" i="67"/>
  <c r="B24" i="67"/>
  <c r="E17" i="67"/>
  <c r="D17" i="67"/>
  <c r="C17" i="67"/>
  <c r="B17" i="67"/>
  <c r="E7" i="67"/>
  <c r="D7" i="67"/>
  <c r="C7" i="67"/>
  <c r="B7" i="67"/>
  <c r="E6" i="67"/>
  <c r="D6" i="67"/>
  <c r="C6" i="67"/>
  <c r="B6" i="67"/>
  <c r="E14" i="67"/>
  <c r="D14" i="67"/>
  <c r="C14" i="67"/>
  <c r="B14" i="67"/>
  <c r="E23" i="67"/>
  <c r="D23" i="67"/>
  <c r="C23" i="67"/>
  <c r="B23" i="67"/>
  <c r="E22" i="67"/>
  <c r="D22" i="67"/>
  <c r="C22" i="67"/>
  <c r="B22" i="67"/>
  <c r="E21" i="67"/>
  <c r="D21" i="67"/>
  <c r="C21" i="67"/>
  <c r="B21" i="67"/>
  <c r="E20" i="67"/>
  <c r="D20" i="67"/>
  <c r="C20" i="67"/>
  <c r="B20" i="67"/>
  <c r="E19" i="67"/>
  <c r="D19" i="67"/>
  <c r="C19" i="67"/>
  <c r="B19" i="67"/>
  <c r="E16" i="67"/>
  <c r="D16" i="67"/>
  <c r="C16" i="67"/>
  <c r="B16" i="67"/>
  <c r="E15" i="67"/>
  <c r="D15" i="67"/>
  <c r="C15" i="67"/>
  <c r="B15" i="67"/>
  <c r="E5" i="67"/>
  <c r="D5" i="67"/>
  <c r="C5" i="67"/>
  <c r="B5" i="67"/>
  <c r="AD29" i="66"/>
  <c r="AB29" i="66"/>
  <c r="Z29" i="66"/>
  <c r="X29" i="66"/>
  <c r="T29" i="66"/>
  <c r="R29" i="66"/>
  <c r="N29" i="66"/>
  <c r="L29" i="66"/>
  <c r="H29" i="66"/>
  <c r="F29" i="66"/>
  <c r="AD28" i="66"/>
  <c r="AB28" i="66"/>
  <c r="Z28" i="66"/>
  <c r="X28" i="66"/>
  <c r="T28" i="66"/>
  <c r="R28" i="66"/>
  <c r="N28" i="66"/>
  <c r="L28" i="66"/>
  <c r="H28" i="66"/>
  <c r="F28" i="66"/>
  <c r="AD26" i="66"/>
  <c r="AB26" i="66"/>
  <c r="Z26" i="66"/>
  <c r="X26" i="66"/>
  <c r="T26" i="66"/>
  <c r="R26" i="66"/>
  <c r="N26" i="66"/>
  <c r="L26" i="66"/>
  <c r="H26" i="66"/>
  <c r="F26" i="66"/>
  <c r="E9" i="66"/>
  <c r="D9" i="66"/>
  <c r="C9" i="66"/>
  <c r="B9" i="66"/>
  <c r="E13" i="66"/>
  <c r="D13" i="66"/>
  <c r="C13" i="66"/>
  <c r="B13" i="66"/>
  <c r="E8" i="66"/>
  <c r="D8" i="66"/>
  <c r="C8" i="66"/>
  <c r="B8" i="66"/>
  <c r="E10" i="66"/>
  <c r="D10" i="66"/>
  <c r="C10" i="66"/>
  <c r="B10" i="66"/>
  <c r="E12" i="66"/>
  <c r="D12" i="66"/>
  <c r="C12" i="66"/>
  <c r="B12" i="66"/>
  <c r="E11" i="66"/>
  <c r="D11" i="66"/>
  <c r="C11" i="66"/>
  <c r="B11" i="66"/>
  <c r="E18" i="66"/>
  <c r="D18" i="66"/>
  <c r="C18" i="66"/>
  <c r="B18" i="66"/>
  <c r="E24" i="66"/>
  <c r="D24" i="66"/>
  <c r="C24" i="66"/>
  <c r="B24" i="66"/>
  <c r="E17" i="66"/>
  <c r="D17" i="66"/>
  <c r="C17" i="66"/>
  <c r="B17" i="66"/>
  <c r="E7" i="66"/>
  <c r="D7" i="66"/>
  <c r="C7" i="66"/>
  <c r="B7" i="66"/>
  <c r="E6" i="66"/>
  <c r="D6" i="66"/>
  <c r="C6" i="66"/>
  <c r="B6" i="66"/>
  <c r="E14" i="66"/>
  <c r="D14" i="66"/>
  <c r="C14" i="66"/>
  <c r="B14" i="66"/>
  <c r="E23" i="66"/>
  <c r="D23" i="66"/>
  <c r="C23" i="66"/>
  <c r="B23" i="66"/>
  <c r="E22" i="66"/>
  <c r="D22" i="66"/>
  <c r="C22" i="66"/>
  <c r="B22" i="66"/>
  <c r="E21" i="66"/>
  <c r="D21" i="66"/>
  <c r="C21" i="66"/>
  <c r="B21" i="66"/>
  <c r="E20" i="66"/>
  <c r="D20" i="66"/>
  <c r="C20" i="66"/>
  <c r="B20" i="66"/>
  <c r="E19" i="66"/>
  <c r="D19" i="66"/>
  <c r="C19" i="66"/>
  <c r="B19" i="66"/>
  <c r="E16" i="66"/>
  <c r="D16" i="66"/>
  <c r="C16" i="66"/>
  <c r="B16" i="66"/>
  <c r="E15" i="66"/>
  <c r="D15" i="66"/>
  <c r="C15" i="66"/>
  <c r="B15" i="66"/>
  <c r="E5" i="66"/>
  <c r="D5" i="66"/>
  <c r="C5" i="66"/>
  <c r="B5" i="66"/>
  <c r="AD29" i="65"/>
  <c r="AB29" i="65"/>
  <c r="Z29" i="65"/>
  <c r="X29" i="65"/>
  <c r="T29" i="65"/>
  <c r="R29" i="65"/>
  <c r="N29" i="65"/>
  <c r="L29" i="65"/>
  <c r="H29" i="65"/>
  <c r="F29" i="65"/>
  <c r="AD28" i="65"/>
  <c r="AB28" i="65"/>
  <c r="Z28" i="65"/>
  <c r="X28" i="65"/>
  <c r="T28" i="65"/>
  <c r="R28" i="65"/>
  <c r="N28" i="65"/>
  <c r="L28" i="65"/>
  <c r="H28" i="65"/>
  <c r="F28" i="65"/>
  <c r="AD26" i="65"/>
  <c r="AB26" i="65"/>
  <c r="Z26" i="65"/>
  <c r="X26" i="65"/>
  <c r="T26" i="65"/>
  <c r="R26" i="65"/>
  <c r="N26" i="65"/>
  <c r="H26" i="65"/>
  <c r="F26" i="65"/>
  <c r="E9" i="65"/>
  <c r="D9" i="65"/>
  <c r="C9" i="65"/>
  <c r="B9" i="65"/>
  <c r="E13" i="65"/>
  <c r="D13" i="65"/>
  <c r="C13" i="65"/>
  <c r="B13" i="65"/>
  <c r="E8" i="65"/>
  <c r="D8" i="65"/>
  <c r="C8" i="65"/>
  <c r="B8" i="65"/>
  <c r="E10" i="65"/>
  <c r="D10" i="65"/>
  <c r="C10" i="65"/>
  <c r="B10" i="65"/>
  <c r="E12" i="65"/>
  <c r="D12" i="65"/>
  <c r="C12" i="65"/>
  <c r="B12" i="65"/>
  <c r="E11" i="65"/>
  <c r="D11" i="65"/>
  <c r="C11" i="65"/>
  <c r="B11" i="65"/>
  <c r="E18" i="65"/>
  <c r="D18" i="65"/>
  <c r="C18" i="65"/>
  <c r="B18" i="65"/>
  <c r="E24" i="65"/>
  <c r="D24" i="65"/>
  <c r="C24" i="65"/>
  <c r="B24" i="65"/>
  <c r="E17" i="65"/>
  <c r="D17" i="65"/>
  <c r="C17" i="65"/>
  <c r="B17" i="65"/>
  <c r="E7" i="65"/>
  <c r="D7" i="65"/>
  <c r="C7" i="65"/>
  <c r="B7" i="65"/>
  <c r="E6" i="65"/>
  <c r="D6" i="65"/>
  <c r="C6" i="65"/>
  <c r="B6" i="65"/>
  <c r="E14" i="65"/>
  <c r="D14" i="65"/>
  <c r="C14" i="65"/>
  <c r="B14" i="65"/>
  <c r="E23" i="65"/>
  <c r="D23" i="65"/>
  <c r="C23" i="65"/>
  <c r="B23" i="65"/>
  <c r="E22" i="65"/>
  <c r="D22" i="65"/>
  <c r="C22" i="65"/>
  <c r="B22" i="65"/>
  <c r="E21" i="65"/>
  <c r="D21" i="65"/>
  <c r="C21" i="65"/>
  <c r="B21" i="65"/>
  <c r="E20" i="65"/>
  <c r="D20" i="65"/>
  <c r="C20" i="65"/>
  <c r="B20" i="65"/>
  <c r="E19" i="65"/>
  <c r="D19" i="65"/>
  <c r="C19" i="65"/>
  <c r="B19" i="65"/>
  <c r="E16" i="65"/>
  <c r="D16" i="65"/>
  <c r="C16" i="65"/>
  <c r="B16" i="65"/>
  <c r="E15" i="65"/>
  <c r="D15" i="65"/>
  <c r="C15" i="65"/>
  <c r="B15" i="65"/>
  <c r="E5" i="65"/>
  <c r="D5" i="65"/>
  <c r="C5" i="65"/>
  <c r="B5" i="65"/>
  <c r="AH29" i="62"/>
  <c r="AF29" i="62"/>
  <c r="AD29" i="62"/>
  <c r="AB29" i="62"/>
  <c r="X29" i="62"/>
  <c r="V29" i="62"/>
  <c r="R29" i="62"/>
  <c r="N29" i="62"/>
  <c r="H29" i="62"/>
  <c r="F29" i="62"/>
  <c r="AH28" i="62"/>
  <c r="AF28" i="62"/>
  <c r="AD28" i="62"/>
  <c r="AB28" i="62"/>
  <c r="X28" i="62"/>
  <c r="V28" i="62"/>
  <c r="R28" i="62"/>
  <c r="N28" i="62"/>
  <c r="H28" i="62"/>
  <c r="F28" i="62"/>
  <c r="AH26" i="62"/>
  <c r="AF26" i="62"/>
  <c r="AD26" i="62"/>
  <c r="AB26" i="62"/>
  <c r="X26" i="62"/>
  <c r="V26" i="62"/>
  <c r="R26" i="62"/>
  <c r="N26" i="62"/>
  <c r="H26" i="62"/>
  <c r="F26" i="62"/>
  <c r="D13" i="62"/>
  <c r="C13" i="62"/>
  <c r="B13" i="62"/>
  <c r="D10" i="62"/>
  <c r="C10" i="62"/>
  <c r="B10" i="62"/>
  <c r="D12" i="62"/>
  <c r="C12" i="62"/>
  <c r="B12" i="62"/>
  <c r="D11" i="62"/>
  <c r="C11" i="62"/>
  <c r="B11" i="62"/>
  <c r="D9" i="62"/>
  <c r="C9" i="62"/>
  <c r="B9" i="62"/>
  <c r="D19" i="62"/>
  <c r="C19" i="62"/>
  <c r="B19" i="62"/>
  <c r="D24" i="62"/>
  <c r="C24" i="62"/>
  <c r="B24" i="62"/>
  <c r="D8" i="62"/>
  <c r="C8" i="62"/>
  <c r="B8" i="62"/>
  <c r="D18" i="62"/>
  <c r="C18" i="62"/>
  <c r="B18" i="62"/>
  <c r="D7" i="62"/>
  <c r="C7" i="62"/>
  <c r="B7" i="62"/>
  <c r="D6" i="62"/>
  <c r="C6" i="62"/>
  <c r="B6" i="62"/>
  <c r="D23" i="62"/>
  <c r="C23" i="62"/>
  <c r="B23" i="62"/>
  <c r="D22" i="62"/>
  <c r="C22" i="62"/>
  <c r="B22" i="62"/>
  <c r="D14" i="62"/>
  <c r="C14" i="62"/>
  <c r="B14" i="62"/>
  <c r="D21" i="62"/>
  <c r="C21" i="62"/>
  <c r="B21" i="62"/>
  <c r="D20" i="62"/>
  <c r="C20" i="62"/>
  <c r="B20" i="62"/>
  <c r="D17" i="62"/>
  <c r="C17" i="62"/>
  <c r="B17" i="62"/>
  <c r="D16" i="62"/>
  <c r="C16" i="62"/>
  <c r="B16" i="62"/>
  <c r="D15" i="62"/>
  <c r="C15" i="62"/>
  <c r="B15" i="62"/>
  <c r="D5" i="62"/>
  <c r="C5" i="62"/>
  <c r="B5" i="62"/>
  <c r="X30" i="67" l="1"/>
  <c r="Z30" i="67"/>
  <c r="H30" i="68"/>
  <c r="T30" i="68"/>
  <c r="AD30" i="68"/>
  <c r="Z30" i="66"/>
  <c r="R30" i="65"/>
  <c r="X30" i="65"/>
  <c r="AB30" i="69"/>
  <c r="F30" i="62"/>
  <c r="H30" i="62"/>
  <c r="AB30" i="66"/>
  <c r="AD30" i="66"/>
  <c r="N30" i="67"/>
  <c r="N30" i="68"/>
  <c r="H30" i="69"/>
  <c r="AF30" i="62"/>
  <c r="R30" i="68"/>
  <c r="X30" i="68"/>
  <c r="Z30" i="68"/>
  <c r="X30" i="66"/>
  <c r="H30" i="66"/>
  <c r="Z30" i="65"/>
  <c r="F30" i="65"/>
  <c r="H30" i="65"/>
  <c r="V30" i="69"/>
  <c r="T30" i="67"/>
  <c r="L30" i="67"/>
  <c r="L30" i="68"/>
  <c r="F30" i="68"/>
  <c r="F30" i="66"/>
  <c r="T30" i="65"/>
  <c r="R30" i="69"/>
  <c r="N30" i="69"/>
  <c r="F30" i="69"/>
  <c r="AD30" i="62"/>
  <c r="F30" i="67"/>
  <c r="H30" i="67"/>
  <c r="R30" i="67"/>
  <c r="AB30" i="67"/>
  <c r="AD30" i="67"/>
  <c r="AB30" i="68"/>
  <c r="L30" i="66"/>
  <c r="N30" i="66"/>
  <c r="R30" i="66"/>
  <c r="T30" i="66"/>
  <c r="L30" i="65"/>
  <c r="N30" i="65"/>
  <c r="AB30" i="65"/>
  <c r="AD30" i="65"/>
  <c r="AH30" i="69"/>
  <c r="AD30" i="69"/>
  <c r="AF30" i="69"/>
  <c r="X30" i="69"/>
  <c r="AH30" i="62"/>
  <c r="AB30" i="62"/>
  <c r="R30" i="62"/>
  <c r="N30" i="62"/>
  <c r="V30" i="62"/>
  <c r="X30" i="62"/>
  <c r="AH26" i="37"/>
  <c r="H26" i="61"/>
  <c r="H28" i="37" l="1"/>
  <c r="F28" i="37"/>
  <c r="E24" i="37"/>
  <c r="E22" i="37"/>
  <c r="E8" i="37"/>
  <c r="E10" i="37"/>
  <c r="E15" i="37"/>
  <c r="E5" i="37"/>
  <c r="E16" i="37"/>
  <c r="E17" i="37"/>
  <c r="E7" i="37"/>
  <c r="E6" i="37"/>
  <c r="E21" i="37"/>
  <c r="E14" i="37"/>
  <c r="E23" i="37"/>
  <c r="E20" i="37"/>
  <c r="E19" i="37"/>
  <c r="E9" i="37"/>
  <c r="E12" i="37"/>
  <c r="E13" i="37"/>
  <c r="E11" i="37"/>
  <c r="E18" i="37"/>
  <c r="E11" i="61"/>
  <c r="E13" i="61"/>
  <c r="E12" i="61"/>
  <c r="E9" i="61"/>
  <c r="E19" i="61"/>
  <c r="E20" i="61"/>
  <c r="E23" i="61"/>
  <c r="E14" i="61"/>
  <c r="E21" i="61"/>
  <c r="E6" i="61"/>
  <c r="E7" i="61"/>
  <c r="E17" i="61"/>
  <c r="E16" i="61"/>
  <c r="E15" i="61"/>
  <c r="E10" i="61"/>
  <c r="E8" i="61"/>
  <c r="E22" i="61"/>
  <c r="E24" i="61"/>
  <c r="E18" i="61"/>
  <c r="AF29" i="61"/>
  <c r="AH28" i="37"/>
  <c r="AH29" i="37"/>
  <c r="X29" i="61"/>
  <c r="X28" i="61"/>
  <c r="X26" i="61"/>
  <c r="L29" i="61"/>
  <c r="L28" i="61"/>
  <c r="L26" i="61"/>
  <c r="AB29" i="61"/>
  <c r="Z29" i="61"/>
  <c r="V29" i="61"/>
  <c r="T29" i="61"/>
  <c r="P29" i="61"/>
  <c r="N29" i="61"/>
  <c r="H29" i="61"/>
  <c r="F29" i="61"/>
  <c r="AF28" i="61"/>
  <c r="AB28" i="61"/>
  <c r="Z28" i="61"/>
  <c r="V28" i="61"/>
  <c r="T28" i="61"/>
  <c r="P28" i="61"/>
  <c r="N28" i="61"/>
  <c r="H28" i="61"/>
  <c r="F28" i="61"/>
  <c r="AF26" i="61"/>
  <c r="AB26" i="61"/>
  <c r="Z26" i="61"/>
  <c r="V26" i="61"/>
  <c r="T26" i="61"/>
  <c r="P26" i="61"/>
  <c r="N26" i="61"/>
  <c r="F26" i="61"/>
  <c r="D24" i="61"/>
  <c r="C24" i="61"/>
  <c r="B24" i="61"/>
  <c r="D22" i="61"/>
  <c r="C22" i="61"/>
  <c r="B22" i="61"/>
  <c r="D8" i="61"/>
  <c r="C8" i="61"/>
  <c r="B8" i="61"/>
  <c r="D10" i="61"/>
  <c r="C10" i="61"/>
  <c r="B10" i="61"/>
  <c r="D15" i="61"/>
  <c r="C15" i="61"/>
  <c r="B15" i="61"/>
  <c r="D5" i="61"/>
  <c r="C5" i="61"/>
  <c r="B5" i="61"/>
  <c r="D16" i="61"/>
  <c r="C16" i="61"/>
  <c r="B16" i="61"/>
  <c r="D17" i="61"/>
  <c r="C17" i="61"/>
  <c r="B17" i="61"/>
  <c r="D7" i="61"/>
  <c r="C7" i="61"/>
  <c r="B7" i="61"/>
  <c r="D6" i="61"/>
  <c r="C6" i="61"/>
  <c r="B6" i="61"/>
  <c r="D21" i="61"/>
  <c r="C21" i="61"/>
  <c r="B21" i="61"/>
  <c r="D14" i="61"/>
  <c r="C14" i="61"/>
  <c r="B14" i="61"/>
  <c r="D23" i="61"/>
  <c r="C23" i="61"/>
  <c r="B23" i="61"/>
  <c r="D20" i="61"/>
  <c r="C20" i="61"/>
  <c r="B20" i="61"/>
  <c r="D19" i="61"/>
  <c r="C19" i="61"/>
  <c r="B19" i="61"/>
  <c r="D9" i="61"/>
  <c r="C9" i="61"/>
  <c r="B9" i="61"/>
  <c r="D12" i="61"/>
  <c r="C12" i="61"/>
  <c r="B12" i="61"/>
  <c r="D13" i="61"/>
  <c r="C13" i="61"/>
  <c r="B13" i="61"/>
  <c r="D11" i="61"/>
  <c r="C11" i="61"/>
  <c r="B11" i="61"/>
  <c r="D18" i="61"/>
  <c r="C18" i="61"/>
  <c r="B18" i="61"/>
  <c r="N26" i="37"/>
  <c r="N28" i="37"/>
  <c r="N29" i="37"/>
  <c r="R26" i="37"/>
  <c r="V26" i="37"/>
  <c r="N30" i="37" l="1"/>
  <c r="H30" i="61"/>
  <c r="N30" i="61"/>
  <c r="AF30" i="61"/>
  <c r="P30" i="61"/>
  <c r="T30" i="61"/>
  <c r="L30" i="61"/>
  <c r="X30" i="61"/>
  <c r="F30" i="61"/>
  <c r="AH30" i="37"/>
  <c r="AB30" i="61"/>
  <c r="Z30" i="61"/>
  <c r="V30" i="61"/>
  <c r="AF29" i="37"/>
  <c r="AD29" i="37"/>
  <c r="AB29" i="37"/>
  <c r="X29" i="37"/>
  <c r="AF28" i="37"/>
  <c r="AD28" i="37"/>
  <c r="AB28" i="37"/>
  <c r="X28" i="37"/>
  <c r="AF26" i="37"/>
  <c r="AD26" i="37"/>
  <c r="AB26" i="37"/>
  <c r="X26" i="37"/>
  <c r="B5" i="37"/>
  <c r="AD30" i="37" l="1"/>
  <c r="AF30" i="37"/>
  <c r="AB30" i="37"/>
  <c r="X30" i="37"/>
  <c r="H26" i="37"/>
  <c r="H29" i="37"/>
  <c r="V28" i="37"/>
  <c r="V29" i="37"/>
  <c r="V30" i="37" l="1"/>
  <c r="H30" i="37"/>
  <c r="B18" i="37"/>
  <c r="C16" i="37" l="1"/>
  <c r="C5" i="37"/>
  <c r="C8" i="37"/>
  <c r="C22" i="37"/>
  <c r="C15" i="37"/>
  <c r="C24" i="37"/>
  <c r="C10" i="37"/>
  <c r="B16" i="37"/>
  <c r="B8" i="37"/>
  <c r="B22" i="37"/>
  <c r="B15" i="37"/>
  <c r="B24" i="37"/>
  <c r="B10" i="37"/>
  <c r="C18" i="37" l="1"/>
  <c r="D18" i="37"/>
  <c r="R29" i="37" l="1"/>
  <c r="R28" i="37"/>
  <c r="F29" i="37"/>
  <c r="F26" i="37"/>
  <c r="D23" i="37"/>
  <c r="D14" i="37"/>
  <c r="D21" i="37"/>
  <c r="D6" i="37"/>
  <c r="D7" i="37"/>
  <c r="D17" i="37"/>
  <c r="D11" i="37"/>
  <c r="D13" i="37"/>
  <c r="D12" i="37"/>
  <c r="D9" i="37"/>
  <c r="D19" i="37"/>
  <c r="D20" i="37"/>
  <c r="D16" i="37"/>
  <c r="D5" i="37"/>
  <c r="D8" i="37"/>
  <c r="D22" i="37"/>
  <c r="D15" i="37"/>
  <c r="D24" i="37"/>
  <c r="D10" i="37"/>
  <c r="R30" i="37" l="1"/>
  <c r="C20" i="37" l="1"/>
  <c r="B20" i="37"/>
  <c r="C19" i="37"/>
  <c r="B19" i="37"/>
  <c r="C9" i="37"/>
  <c r="B9" i="37"/>
  <c r="C12" i="37"/>
  <c r="B12" i="37"/>
  <c r="C13" i="37"/>
  <c r="B13" i="37"/>
  <c r="C11" i="37"/>
  <c r="B11" i="37"/>
  <c r="C17" i="37"/>
  <c r="B17" i="37"/>
  <c r="C7" i="37"/>
  <c r="B7" i="37"/>
  <c r="C6" i="37"/>
  <c r="B6" i="37"/>
  <c r="C21" i="37"/>
  <c r="B21" i="37"/>
  <c r="C14" i="37"/>
  <c r="B14" i="37"/>
  <c r="C23" i="37"/>
  <c r="B23" i="37"/>
  <c r="F30" i="37" l="1"/>
</calcChain>
</file>

<file path=xl/sharedStrings.xml><?xml version="1.0" encoding="utf-8"?>
<sst xmlns="http://schemas.openxmlformats.org/spreadsheetml/2006/main" count="8046" uniqueCount="316">
  <si>
    <t>Group</t>
  </si>
  <si>
    <t>Common Name</t>
  </si>
  <si>
    <t>Variety/Hybrid</t>
  </si>
  <si>
    <t>Company</t>
  </si>
  <si>
    <t>Brassica</t>
  </si>
  <si>
    <t>Cereal</t>
  </si>
  <si>
    <t>Legume</t>
  </si>
  <si>
    <t>CC19052</t>
  </si>
  <si>
    <t>CC19055</t>
  </si>
  <si>
    <t>Contact</t>
  </si>
  <si>
    <t>Phone</t>
  </si>
  <si>
    <t>Email</t>
  </si>
  <si>
    <t>Web site</t>
  </si>
  <si>
    <t xml:space="preserve"> </t>
  </si>
  <si>
    <t>Fall Eval.</t>
  </si>
  <si>
    <t>Winter Eval.</t>
  </si>
  <si>
    <t>Spring Eval. 1</t>
  </si>
  <si>
    <t>Spring Eval. 2</t>
  </si>
  <si>
    <t>Soil Type</t>
  </si>
  <si>
    <t>Column2</t>
  </si>
  <si>
    <t>Column1</t>
  </si>
  <si>
    <t>Column5</t>
  </si>
  <si>
    <t>Column7</t>
  </si>
  <si>
    <t>Knoxville</t>
  </si>
  <si>
    <t>Spring Hill</t>
  </si>
  <si>
    <t>Variety</t>
  </si>
  <si>
    <t>Average</t>
  </si>
  <si>
    <t>Min</t>
  </si>
  <si>
    <t>Max</t>
  </si>
  <si>
    <t>Range</t>
  </si>
  <si>
    <t>Standard Error</t>
  </si>
  <si>
    <t>ANOVA p-values</t>
  </si>
  <si>
    <t>- Variety</t>
  </si>
  <si>
    <t>- Location</t>
  </si>
  <si>
    <t>- Variety x Location</t>
  </si>
  <si>
    <t>CC20007</t>
  </si>
  <si>
    <t>CC20009</t>
  </si>
  <si>
    <t>Avg</t>
  </si>
  <si>
    <t>GO Seed</t>
  </si>
  <si>
    <t>503-566-9900</t>
  </si>
  <si>
    <t>www.goseed.com</t>
  </si>
  <si>
    <t>Summary Statistics</t>
  </si>
  <si>
    <t>Frosty</t>
  </si>
  <si>
    <t>Kentucky Pride</t>
  </si>
  <si>
    <t>eNhance</t>
  </si>
  <si>
    <t>Q</t>
  </si>
  <si>
    <t>BC</t>
  </si>
  <si>
    <t>DEF</t>
  </si>
  <si>
    <t>A</t>
  </si>
  <si>
    <t>CD</t>
  </si>
  <si>
    <t>AB</t>
  </si>
  <si>
    <t>DE</t>
  </si>
  <si>
    <t>B</t>
  </si>
  <si>
    <t>FGH</t>
  </si>
  <si>
    <t>BCD</t>
  </si>
  <si>
    <t>BCDE</t>
  </si>
  <si>
    <t>CDEF</t>
  </si>
  <si>
    <t>D</t>
  </si>
  <si>
    <t>ABC</t>
  </si>
  <si>
    <t>ABCD</t>
  </si>
  <si>
    <t>G</t>
  </si>
  <si>
    <t>FG</t>
  </si>
  <si>
    <t>EFG</t>
  </si>
  <si>
    <t>E</t>
  </si>
  <si>
    <t>CDE</t>
  </si>
  <si>
    <t>H</t>
  </si>
  <si>
    <t>GH</t>
  </si>
  <si>
    <t>HI</t>
  </si>
  <si>
    <t>EF</t>
  </si>
  <si>
    <t>F</t>
  </si>
  <si>
    <t>C</t>
  </si>
  <si>
    <t>&lt;0.001</t>
  </si>
  <si>
    <t>Seeding Rate (lb/ac)</t>
  </si>
  <si>
    <t>CC22001</t>
  </si>
  <si>
    <t>CC22002</t>
  </si>
  <si>
    <t>CC22003</t>
  </si>
  <si>
    <t>CC22004</t>
  </si>
  <si>
    <t>CC22007</t>
  </si>
  <si>
    <t>CC22008</t>
  </si>
  <si>
    <t>AL</t>
  </si>
  <si>
    <t>GA</t>
  </si>
  <si>
    <t>KY</t>
  </si>
  <si>
    <t>NC</t>
  </si>
  <si>
    <t>TN_West</t>
  </si>
  <si>
    <t>TN_Middle</t>
  </si>
  <si>
    <t>TN_East</t>
  </si>
  <si>
    <t>TX</t>
  </si>
  <si>
    <t>VA</t>
  </si>
  <si>
    <t>AR</t>
  </si>
  <si>
    <t>SC</t>
  </si>
  <si>
    <t>cereal rye</t>
  </si>
  <si>
    <t>triticale</t>
  </si>
  <si>
    <t>clover, balansa</t>
  </si>
  <si>
    <t>clover, berseem</t>
  </si>
  <si>
    <t>clover, crimson</t>
  </si>
  <si>
    <t>clover, red</t>
  </si>
  <si>
    <t>vetch, common</t>
  </si>
  <si>
    <t>vetch, hairy</t>
  </si>
  <si>
    <t>AU Robin</t>
  </si>
  <si>
    <t>AU Sunrise</t>
  </si>
  <si>
    <t>Cahaba</t>
  </si>
  <si>
    <t>AU Early Cover</t>
  </si>
  <si>
    <t>UF</t>
  </si>
  <si>
    <t>Mixon Seed Service</t>
  </si>
  <si>
    <t>City</t>
  </si>
  <si>
    <t>State</t>
  </si>
  <si>
    <t>Site Name</t>
  </si>
  <si>
    <t>Planting Date</t>
  </si>
  <si>
    <t>Headland</t>
  </si>
  <si>
    <t>Lexington</t>
  </si>
  <si>
    <t>Pendleton</t>
  </si>
  <si>
    <t>Memphis</t>
  </si>
  <si>
    <t>Somerville</t>
  </si>
  <si>
    <t>Piedmont Research and Education Center, Clemson University</t>
  </si>
  <si>
    <t>AgriCenter International</t>
  </si>
  <si>
    <t>East TN AgResearch and Education Center, University of Tennessee</t>
  </si>
  <si>
    <t>Middle TN AgResearch and Education Center, University of Tennessee</t>
  </si>
  <si>
    <t>Wiregrass Research and Extension Center, Auburn University</t>
  </si>
  <si>
    <t>Plant Science Research and Education Unit, Citra, University of Florida</t>
  </si>
  <si>
    <t>J. Phil Campbell Research and Education Center, University of Georgia</t>
  </si>
  <si>
    <t xml:space="preserve">North Farm, University of Kentucky </t>
  </si>
  <si>
    <t>Eastern Shore Agricultural Research and Education Center, Virginia Tech</t>
  </si>
  <si>
    <t>Painter</t>
  </si>
  <si>
    <t>Blake Shepard</t>
  </si>
  <si>
    <t>blake@mixonseed.com</t>
  </si>
  <si>
    <t>University of Florida</t>
  </si>
  <si>
    <t>Site Manager</t>
  </si>
  <si>
    <t>Audrey Gamble</t>
  </si>
  <si>
    <t>avg0001@auburn.edu</t>
  </si>
  <si>
    <t>Nithya Rajan</t>
  </si>
  <si>
    <t>nrajan@tamu.edu</t>
  </si>
  <si>
    <t>Mark Reiter</t>
  </si>
  <si>
    <t>mreiter@vt.edu</t>
  </si>
  <si>
    <t>cachase@ufl.edu; maltaislandryg@ufl.edu; lakesh.sharma@ufl.edu</t>
  </si>
  <si>
    <t>Carlene Chase, 
Gabriel Maltais-Landry, 
Lakesh Sharma</t>
  </si>
  <si>
    <t>Sruthi Narayanan</t>
  </si>
  <si>
    <t>skutty@clemson.edu</t>
  </si>
  <si>
    <t>Erin Haramoto</t>
  </si>
  <si>
    <t>erin.haramoto@uky.edu</t>
  </si>
  <si>
    <t>Nick Basinger</t>
  </si>
  <si>
    <t>nicholas.basinger@uga.edu</t>
  </si>
  <si>
    <t>Virginia Sykes</t>
  </si>
  <si>
    <t>vsykes@utk.edu</t>
  </si>
  <si>
    <t>Amanda McWhirt</t>
  </si>
  <si>
    <t>amcwhirt@uada.edu</t>
  </si>
  <si>
    <r>
      <t>Cover Crop Biomass (DM lbs/ac)</t>
    </r>
    <r>
      <rPr>
        <b/>
        <vertAlign val="superscript"/>
        <sz val="10"/>
        <color theme="0"/>
        <rFont val="Arial"/>
        <family val="2"/>
      </rPr>
      <t>§</t>
    </r>
  </si>
  <si>
    <t>ajwooda2@ncsu.edu</t>
  </si>
  <si>
    <t>Alyssa Woodard</t>
  </si>
  <si>
    <t>Alma</t>
  </si>
  <si>
    <t>University of Arkansas Vegetable Research Station</t>
  </si>
  <si>
    <t>Cover Crop Cover (%)</t>
  </si>
  <si>
    <t>Weed Cover (%)</t>
  </si>
  <si>
    <r>
      <t>Cover Crop Estimated Nitrogen Release (lbs ac</t>
    </r>
    <r>
      <rPr>
        <b/>
        <vertAlign val="superscript"/>
        <sz val="10"/>
        <color theme="0"/>
        <rFont val="Arial"/>
        <family val="2"/>
      </rPr>
      <t>-1</t>
    </r>
    <r>
      <rPr>
        <b/>
        <sz val="10"/>
        <color theme="0"/>
        <rFont val="Arial"/>
        <family val="2"/>
      </rPr>
      <t>)</t>
    </r>
    <r>
      <rPr>
        <b/>
        <vertAlign val="superscript"/>
        <sz val="10"/>
        <color theme="0"/>
        <rFont val="Arial"/>
        <family val="2"/>
      </rPr>
      <t xml:space="preserve">†† </t>
    </r>
  </si>
  <si>
    <r>
      <t>Cover Crop In-Vitro Total Dry Matter Digestibility at 48 hrs (IVTDMD48)</t>
    </r>
    <r>
      <rPr>
        <b/>
        <vertAlign val="superscript"/>
        <sz val="10"/>
        <color theme="0"/>
        <rFont val="Arial"/>
        <family val="2"/>
      </rPr>
      <t>¶</t>
    </r>
  </si>
  <si>
    <r>
      <t>Cover Crop Crude Protein (CP)</t>
    </r>
    <r>
      <rPr>
        <b/>
        <vertAlign val="superscript"/>
        <sz val="10"/>
        <color theme="0"/>
        <rFont val="Arial"/>
        <family val="2"/>
      </rPr>
      <t>¶</t>
    </r>
  </si>
  <si>
    <r>
      <t>Cover Crop Neutral Detergent Fiber (NDF)</t>
    </r>
    <r>
      <rPr>
        <b/>
        <vertAlign val="superscript"/>
        <sz val="10"/>
        <color theme="0"/>
        <rFont val="Arial"/>
        <family val="2"/>
      </rPr>
      <t>¶</t>
    </r>
  </si>
  <si>
    <r>
      <t>Cover Crop Acid Detergent Fiber (ADF)</t>
    </r>
    <r>
      <rPr>
        <b/>
        <vertAlign val="superscript"/>
        <sz val="10"/>
        <color theme="0"/>
        <rFont val="Arial"/>
        <family val="2"/>
      </rPr>
      <t>¶</t>
    </r>
  </si>
  <si>
    <r>
      <t>Cover Crop Lignin</t>
    </r>
    <r>
      <rPr>
        <b/>
        <vertAlign val="superscript"/>
        <sz val="10"/>
        <color theme="0"/>
        <rFont val="Arial"/>
        <family val="2"/>
      </rPr>
      <t>¶</t>
    </r>
  </si>
  <si>
    <t xml:space="preserve">Texas A&amp;M University Research Farm, Texas A&amp;M </t>
  </si>
  <si>
    <t>Falaya Silt Loam</t>
  </si>
  <si>
    <t>Maury Silt Loam</t>
  </si>
  <si>
    <t>Cover Crop Height (in)</t>
  </si>
  <si>
    <t>CC19043</t>
  </si>
  <si>
    <t>radish, daikon</t>
  </si>
  <si>
    <t>Driller</t>
  </si>
  <si>
    <t>CC19048</t>
  </si>
  <si>
    <t>FIXatioN</t>
  </si>
  <si>
    <t>clover, Persian</t>
  </si>
  <si>
    <t>CC20008</t>
  </si>
  <si>
    <t>Dynamite</t>
  </si>
  <si>
    <t>CC23005</t>
  </si>
  <si>
    <t>oat</t>
  </si>
  <si>
    <t>AGS NC EXP TRT</t>
  </si>
  <si>
    <t>Mixon Seed</t>
  </si>
  <si>
    <t>CC23004</t>
  </si>
  <si>
    <t>Horizon 214</t>
  </si>
  <si>
    <t>CC23002</t>
  </si>
  <si>
    <t>Horizon 306</t>
  </si>
  <si>
    <t>CC23003</t>
  </si>
  <si>
    <t>Horizon 578</t>
  </si>
  <si>
    <t>CC23006</t>
  </si>
  <si>
    <t>Horizon 720</t>
  </si>
  <si>
    <t>CC23001</t>
  </si>
  <si>
    <t>FL405</t>
  </si>
  <si>
    <t>FL406</t>
  </si>
  <si>
    <t>CC23007</t>
  </si>
  <si>
    <t>FL-5</t>
  </si>
  <si>
    <t>FL08128</t>
  </si>
  <si>
    <t>Table 1. Characteristics of cover crop varieties evaluated during 2023-2024.</t>
  </si>
  <si>
    <t>Trent Tate</t>
  </si>
  <si>
    <t>ttate@goseed.com</t>
  </si>
  <si>
    <t>229-254-0115</t>
  </si>
  <si>
    <t>www.mixonseed.com</t>
  </si>
  <si>
    <t>Cleber de Souza</t>
  </si>
  <si>
    <t>850-317-1310</t>
  </si>
  <si>
    <t>Table 2. Contact information for cover crop seed companies submitting varieties evaluated during 2023-2024.</t>
  </si>
  <si>
    <t xml:space="preserve">Table 3.  Location information for cover crop variety trials evaluated during 2023 - 2024. </t>
  </si>
  <si>
    <t>c.lopesdesouza@ufl.edu</t>
  </si>
  <si>
    <t>Brewton Agricultural Research Unit</t>
  </si>
  <si>
    <t>Brewton</t>
  </si>
  <si>
    <t>FL_C</t>
  </si>
  <si>
    <t>FL_NF</t>
  </si>
  <si>
    <t>Live Oak</t>
  </si>
  <si>
    <t>Citra</t>
  </si>
  <si>
    <t>North Florida Research and Education Center</t>
  </si>
  <si>
    <t>GA_W</t>
  </si>
  <si>
    <t>GA_SEG</t>
  </si>
  <si>
    <t>Watkinsville</t>
  </si>
  <si>
    <t>Midville</t>
  </si>
  <si>
    <t>Southeast Georgia Research and Education Center</t>
  </si>
  <si>
    <t>Upper Coastal Plain Research Farm</t>
  </si>
  <si>
    <t>Rocky Mount</t>
  </si>
  <si>
    <t>Dothan fine sandy loam</t>
  </si>
  <si>
    <t>Benndale fine sandy loam</t>
  </si>
  <si>
    <t>Sandy clay loam</t>
  </si>
  <si>
    <t>Gainesville loamy sand</t>
  </si>
  <si>
    <t>Sandy loam</t>
  </si>
  <si>
    <t>Sandy Clay</t>
  </si>
  <si>
    <t>Sandy Loam</t>
  </si>
  <si>
    <t>Maury silt loam</t>
  </si>
  <si>
    <t>Duplin sandy loam</t>
  </si>
  <si>
    <t>Belk clay</t>
  </si>
  <si>
    <t>Soil pH</t>
  </si>
  <si>
    <t>6.0-6.2</t>
  </si>
  <si>
    <t>n/a</t>
  </si>
  <si>
    <t>N/A</t>
  </si>
  <si>
    <t>Shady Loam</t>
  </si>
  <si>
    <t>Danielle Treadwell</t>
  </si>
  <si>
    <t>ddtreadw@ufl.edu</t>
  </si>
  <si>
    <t>J</t>
  </si>
  <si>
    <t>I</t>
  </si>
  <si>
    <t>IJ</t>
  </si>
  <si>
    <t>DEFG</t>
  </si>
  <si>
    <t>GHI</t>
  </si>
  <si>
    <t>K</t>
  </si>
  <si>
    <t>FGHI</t>
  </si>
  <si>
    <t>GHIJ</t>
  </si>
  <si>
    <t>EFGH</t>
  </si>
  <si>
    <t>FGHIJ</t>
  </si>
  <si>
    <t>HIJK</t>
  </si>
  <si>
    <t>L</t>
  </si>
  <si>
    <t>JK</t>
  </si>
  <si>
    <t>IJK</t>
  </si>
  <si>
    <t>EFGHI</t>
  </si>
  <si>
    <t>DEFGH</t>
  </si>
  <si>
    <t>HIJ</t>
  </si>
  <si>
    <t>Bojac sandy loam</t>
  </si>
  <si>
    <t xml:space="preserve">Cecil sandy loam </t>
  </si>
  <si>
    <t>Establishment (%)</t>
  </si>
  <si>
    <t>ABCDE</t>
  </si>
  <si>
    <t>BCDEF</t>
  </si>
  <si>
    <t>ABCDEFG</t>
  </si>
  <si>
    <t>CDEFG</t>
  </si>
  <si>
    <t>ABCDEF</t>
  </si>
  <si>
    <t>BCDEFG</t>
  </si>
  <si>
    <t>CDEFGH</t>
  </si>
  <si>
    <t>KL</t>
  </si>
  <si>
    <t>BCDEFGH</t>
  </si>
  <si>
    <r>
      <t>Cover Crop Nitrogen (%)</t>
    </r>
    <r>
      <rPr>
        <b/>
        <vertAlign val="superscript"/>
        <sz val="10"/>
        <color theme="0"/>
        <rFont val="Arial"/>
        <family val="2"/>
      </rPr>
      <t>¶</t>
    </r>
  </si>
  <si>
    <r>
      <t xml:space="preserve">Cover Crop Nitrogen (%) </t>
    </r>
    <r>
      <rPr>
        <b/>
        <vertAlign val="superscript"/>
        <sz val="10"/>
        <color theme="0"/>
        <rFont val="Arial"/>
        <family val="2"/>
      </rPr>
      <t>¶</t>
    </r>
  </si>
  <si>
    <t>M</t>
  </si>
  <si>
    <t>LM</t>
  </si>
  <si>
    <t>JKL</t>
  </si>
  <si>
    <t>DEFGHI</t>
  </si>
  <si>
    <t>IJKL</t>
  </si>
  <si>
    <t>n.s.</t>
  </si>
  <si>
    <t/>
  </si>
  <si>
    <t>AL_demo</t>
  </si>
  <si>
    <t>JKLM</t>
  </si>
  <si>
    <t>KLM</t>
  </si>
  <si>
    <t>GHIJKL</t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</si>
  <si>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&lt;0.05). 
Mean values are overlaid with a color gradient based on value with 0%=red, 50% = yellow and 100%=green.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</si>
  <si>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&lt;0.05). 
Mean values are overlaid with a color gradient based on value with 0%=green, 50% = yellow and 100%=red.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</si>
  <si>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&lt;0.05).
Mean values are overlaid with a color gradient based on value with 0%=green, 50% = yellow and 100%=red.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</si>
  <si>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value with 0%=red, 50% = yellow and 100%=green.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</si>
  <si>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value with 0%=green, 50% = yellow and 100%=red.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</si>
  <si>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red = 0 percentile, yellow = 50th percentile, green = 100th percentile.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</si>
  <si>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green = lowest value, yellow = 50th percentile, red = highest value.
¶ Analyzed using near infrared spectroscopy (NIRS) with the appropraite calibration for each species. Reported on a 100% DM basis.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</si>
  <si>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red = lowest value, yellow = 50th percentile, green = highest value.
¶ Analyzed using near infrared spectroscopy (NIRS) with the appropraite calibration for each species. Reported on a 100% DM basis.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</si>
  <si>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red = lowest value, yellow = 50th percentile, green = highest value.
¶ Analyzed using near infrared spectroscopy (NIRS) with the appropraite calibration for each species. Reported on a 100% DM basis.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</si>
  <si>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red = lowest value, yellow = 50th percentile, green = highest value.
†† Estimated using quality constituents from near infrared spectroscopy (NIRS) with the appropriate calibrations for each species, inputted into the PSA cover crop nitrogen calculator.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</si>
  <si>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red = lowest value, yellow = 50th percentile, green = highest value.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</si>
  <si>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&lt;0.05). 
Mean values are overlaid with a color gradient based on percentile within location with red = lowest value, yellow = 50th percentile, green = highest value.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</si>
  <si>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
Mean values are overlaid with a color gradient based on percentile within location with green = lowest value, yellow = 50th percentile, red = highest value.
¶ Analyzed using near infrared spectroscopy (NIRS) with the appropraite calibration for each species. Reported on a 100% DM basis.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</si>
  <si>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percentile within location with green = lowest value, yellow = 50th percentile, red = highest value.
¶ Analyzed using near infrared spectroscopy (NIRS) with the appropraite calibration for each species. Reported on a 100% DM basis.
</t>
    </r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</si>
  <si>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
Mean values are overlaid with a color gradient based on percentile within location with red = lowest value, yellow = 50th percentile, green = highest value.
¶ Analyzed using near infrared spectroscopy (NIRS) with the appropraite calibration for each species. Reported on a 100% DM basis.
</t>
    </r>
  </si>
  <si>
    <r>
      <t xml:space="preserve">Table 4.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percent </t>
    </r>
    <r>
      <rPr>
        <b/>
        <u/>
        <sz val="10"/>
        <rFont val="Arial"/>
        <family val="2"/>
      </rPr>
      <t xml:space="preserve">cover crop establishment one month post planting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Planting date is listed below each location.</t>
    </r>
  </si>
  <si>
    <r>
      <t xml:space="preserve">Table 5.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</t>
    </r>
    <r>
      <rPr>
        <b/>
        <u/>
        <sz val="10"/>
        <rFont val="Arial"/>
        <family val="2"/>
      </rPr>
      <t xml:space="preserve"> percent cover crop cover ratings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</si>
  <si>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t>10/24/2023*</t>
  </si>
  <si>
    <r>
      <t xml:space="preserve">† Varieties that have any MS letter in common are not significantly different (Fisher's Protected LSD, </t>
    </r>
    <r>
      <rPr>
        <i/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&lt;0.05). 
Mean values are overlaid with a color gradient based on value with 0%=red, 50% = yellow and 100%=green.
*Clovers were replanted in Nov. due to poor establishment under drought conditions. </t>
    </r>
  </si>
  <si>
    <r>
      <t xml:space="preserve">Table 7.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cover crop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</si>
  <si>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8.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weed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</si>
  <si>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6.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weed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</si>
  <si>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9.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cover crop biomass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</si>
  <si>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10.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cover crop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</si>
  <si>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11.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weed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</si>
  <si>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12.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cover crop height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</si>
  <si>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13.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estimated nitrogen release over 90 days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</si>
  <si>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14.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Nitrogen (%)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</si>
  <si>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15.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in-vitro total dry matter digestibility at 48 hours (IVTDMD48)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</si>
  <si>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16.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crude protein (CP)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</si>
  <si>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17.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acid detergent fiber (ADF)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</si>
  <si>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18.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neutral detergent fiber (NDF)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</si>
  <si>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19.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lignin</t>
    </r>
    <r>
      <rPr>
        <b/>
        <sz val="10"/>
        <rFont val="Arial"/>
        <family val="2"/>
      </rPr>
      <t xml:space="preserve"> of 20 cover crop varieties planted in mid-Oct. 2023 and terminated pre-corn (date varied by state) in spring 2024. Small plot replicated trials were conducted at 15 sites across 10 states in the South. Evaluation date is listed below each location.</t>
    </r>
  </si>
  <si>
    <r>
      <t xml:space="preserve">Table 20.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cover crop biomass</t>
    </r>
    <r>
      <rPr>
        <b/>
        <sz val="10"/>
        <rFont val="Arial"/>
        <family val="2"/>
      </rPr>
      <t xml:space="preserve"> of 20 cover crop varieties planted in mid-Oct. 2023 and terminated </t>
    </r>
    <r>
      <rPr>
        <b/>
        <u/>
        <sz val="10"/>
        <rFont val="Arial"/>
        <family val="2"/>
      </rPr>
      <t>pre-soybean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(date varied by state) in spring 2024. Small plot replicated trials were conducted at 15 sites across 10 states in the South. Evaluation date is listed below each location.</t>
    </r>
  </si>
  <si>
    <r>
      <t xml:space="preserve">Table 21.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cover crop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</si>
  <si>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22.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 xml:space="preserve">weed cover </t>
    </r>
    <r>
      <rPr>
        <b/>
        <sz val="10"/>
        <rFont val="Arial"/>
        <family val="2"/>
      </rPr>
      <t>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</si>
  <si>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23.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cover crop height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</si>
  <si>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24.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estimated nitrogen release over 90 days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</si>
  <si>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25.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Nitrogen (%)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</si>
  <si>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26.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in-vitro total dry matter digestibility at 48 hours (IVTDMD48)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</si>
  <si>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27.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crude protein (CP)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</si>
  <si>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28.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acid detergent fiber (ADF)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</si>
  <si>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29.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neutral detergent fiber (ADF)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</si>
  <si>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r>
      <t xml:space="preserve">Table 30. </t>
    </r>
    <r>
      <rPr>
        <b/>
        <u/>
        <sz val="10"/>
        <rFont val="Arial"/>
        <family val="2"/>
      </rPr>
      <t>Across and by location</t>
    </r>
    <r>
      <rPr>
        <b/>
        <sz val="10"/>
        <rFont val="Arial"/>
        <family val="2"/>
      </rPr>
      <t xml:space="preserve"> mean </t>
    </r>
    <r>
      <rPr>
        <b/>
        <u/>
        <sz val="10"/>
        <rFont val="Arial"/>
        <family val="2"/>
      </rPr>
      <t>lignin</t>
    </r>
    <r>
      <rPr>
        <b/>
        <sz val="10"/>
        <rFont val="Arial"/>
        <family val="2"/>
      </rPr>
      <t xml:space="preserve"> of 20 cover crop varieties planted in mid-Oct. 2023 and terminated pre-soybean (date varied by state) in spring 2024. Small plot replicated trials were conducted at 15 sites across 10 states in the South. Evaluation date is listed below each location.</t>
    </r>
  </si>
  <si>
    <t>10/25/2024, 
replant late 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</si>
</sst>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-409]mmmm\ d\,\ yyyy;@"/>
    <numFmt numFmtId="165" formatCode="[$-409]d\-mmm\-yyyy;@"/>
    <numFmt numFmtId="166" formatCode="0.000"/>
    <numFmt numFmtId="167" formatCode="[$-409]d\-mmm\-yy;@"/>
    <numFmt numFmtId="168" formatCode="_(* #,##0_);_(* \(#,##0\);_(* &quot;-&quot;??_);_(@_)"/>
    <numFmt numFmtId="169" formatCode="_(* #,##0.0_);_(* \(#,##0.0\);_(* &quot;-&quot;??_);_(@_)"/>
    <numFmt numFmtId="170" formatCode="0.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416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4" fillId="0" borderId="0" xfId="1"/>
    <xf numFmtId="0" fontId="4" fillId="0" borderId="0" xfId="1" applyAlignment="1">
      <alignment wrapText="1"/>
    </xf>
    <xf numFmtId="0" fontId="5" fillId="0" borderId="0" xfId="1" applyFont="1"/>
    <xf numFmtId="0" fontId="1" fillId="0" borderId="15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2" fillId="6" borderId="14" xfId="0" applyFont="1" applyFill="1" applyBorder="1"/>
    <xf numFmtId="0" fontId="4" fillId="4" borderId="16" xfId="0" applyFont="1" applyFill="1" applyBorder="1"/>
    <xf numFmtId="0" fontId="4" fillId="0" borderId="0" xfId="0" applyFont="1" applyAlignment="1">
      <alignment wrapText="1"/>
    </xf>
    <xf numFmtId="0" fontId="4" fillId="0" borderId="0" xfId="1" applyAlignment="1">
      <alignment horizontal="left"/>
    </xf>
    <xf numFmtId="1" fontId="2" fillId="2" borderId="17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left" wrapText="1"/>
    </xf>
    <xf numFmtId="0" fontId="6" fillId="7" borderId="14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wrapText="1"/>
    </xf>
    <xf numFmtId="1" fontId="2" fillId="2" borderId="25" xfId="0" applyNumberFormat="1" applyFont="1" applyFill="1" applyBorder="1" applyAlignment="1">
      <alignment horizontal="right"/>
    </xf>
    <xf numFmtId="1" fontId="2" fillId="2" borderId="29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6" fillId="4" borderId="15" xfId="0" applyFont="1" applyFill="1" applyBorder="1"/>
    <xf numFmtId="0" fontId="4" fillId="7" borderId="6" xfId="0" applyFont="1" applyFill="1" applyBorder="1"/>
    <xf numFmtId="0" fontId="4" fillId="7" borderId="31" xfId="0" applyFont="1" applyFill="1" applyBorder="1"/>
    <xf numFmtId="0" fontId="4" fillId="8" borderId="0" xfId="0" applyFont="1" applyFill="1"/>
    <xf numFmtId="0" fontId="4" fillId="8" borderId="30" xfId="0" applyFont="1" applyFill="1" applyBorder="1"/>
    <xf numFmtId="0" fontId="4" fillId="7" borderId="0" xfId="0" applyFont="1" applyFill="1"/>
    <xf numFmtId="0" fontId="4" fillId="7" borderId="30" xfId="0" applyFont="1" applyFill="1" applyBorder="1"/>
    <xf numFmtId="0" fontId="4" fillId="7" borderId="1" xfId="0" applyFont="1" applyFill="1" applyBorder="1"/>
    <xf numFmtId="0" fontId="4" fillId="7" borderId="32" xfId="0" applyFont="1" applyFill="1" applyBorder="1"/>
    <xf numFmtId="0" fontId="2" fillId="2" borderId="17" xfId="0" applyFont="1" applyFill="1" applyBorder="1"/>
    <xf numFmtId="0" fontId="2" fillId="2" borderId="29" xfId="0" applyFont="1" applyFill="1" applyBorder="1"/>
    <xf numFmtId="0" fontId="2" fillId="5" borderId="0" xfId="0" applyFont="1" applyFill="1"/>
    <xf numFmtId="0" fontId="2" fillId="5" borderId="30" xfId="0" applyFont="1" applyFill="1" applyBorder="1"/>
    <xf numFmtId="0" fontId="2" fillId="5" borderId="1" xfId="0" applyFont="1" applyFill="1" applyBorder="1"/>
    <xf numFmtId="0" fontId="2" fillId="5" borderId="32" xfId="0" applyFont="1" applyFill="1" applyBorder="1"/>
    <xf numFmtId="0" fontId="2" fillId="2" borderId="38" xfId="0" applyFont="1" applyFill="1" applyBorder="1" applyAlignment="1">
      <alignment horizontal="left" wrapText="1"/>
    </xf>
    <xf numFmtId="0" fontId="6" fillId="7" borderId="39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wrapText="1"/>
    </xf>
    <xf numFmtId="0" fontId="2" fillId="6" borderId="40" xfId="0" applyFont="1" applyFill="1" applyBorder="1"/>
    <xf numFmtId="0" fontId="4" fillId="4" borderId="34" xfId="0" applyFont="1" applyFill="1" applyBorder="1" applyAlignment="1">
      <alignment wrapText="1"/>
    </xf>
    <xf numFmtId="0" fontId="5" fillId="0" borderId="36" xfId="1" applyFont="1" applyBorder="1"/>
    <xf numFmtId="0" fontId="2" fillId="3" borderId="0" xfId="0" applyFont="1" applyFill="1" applyAlignment="1">
      <alignment horizontal="left"/>
    </xf>
    <xf numFmtId="0" fontId="2" fillId="3" borderId="30" xfId="0" applyFont="1" applyFill="1" applyBorder="1"/>
    <xf numFmtId="16" fontId="2" fillId="2" borderId="26" xfId="0" applyNumberFormat="1" applyFont="1" applyFill="1" applyBorder="1" applyAlignment="1">
      <alignment horizontal="center"/>
    </xf>
    <xf numFmtId="0" fontId="12" fillId="0" borderId="0" xfId="0" applyFont="1"/>
    <xf numFmtId="1" fontId="6" fillId="4" borderId="0" xfId="0" applyNumberFormat="1" applyFont="1" applyFill="1"/>
    <xf numFmtId="0" fontId="12" fillId="7" borderId="0" xfId="0" applyFont="1" applyFill="1"/>
    <xf numFmtId="0" fontId="6" fillId="7" borderId="0" xfId="0" applyFont="1" applyFill="1"/>
    <xf numFmtId="0" fontId="4" fillId="0" borderId="0" xfId="1" applyAlignment="1">
      <alignment horizontal="center"/>
    </xf>
    <xf numFmtId="0" fontId="13" fillId="4" borderId="35" xfId="2" applyFont="1" applyFill="1" applyBorder="1" applyAlignment="1" applyProtection="1"/>
    <xf numFmtId="1" fontId="2" fillId="2" borderId="26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0" fillId="8" borderId="0" xfId="0" applyFill="1"/>
    <xf numFmtId="0" fontId="0" fillId="7" borderId="0" xfId="0" applyFill="1"/>
    <xf numFmtId="0" fontId="2" fillId="3" borderId="2" xfId="0" applyFont="1" applyFill="1" applyBorder="1"/>
    <xf numFmtId="0" fontId="2" fillId="3" borderId="15" xfId="0" applyFont="1" applyFill="1" applyBorder="1" applyAlignment="1">
      <alignment horizontal="left"/>
    </xf>
    <xf numFmtId="1" fontId="2" fillId="2" borderId="9" xfId="0" applyNumberFormat="1" applyFont="1" applyFill="1" applyBorder="1" applyAlignment="1">
      <alignment horizontal="center"/>
    </xf>
    <xf numFmtId="1" fontId="2" fillId="2" borderId="48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center"/>
    </xf>
    <xf numFmtId="1" fontId="2" fillId="2" borderId="49" xfId="0" applyNumberFormat="1" applyFont="1" applyFill="1" applyBorder="1" applyAlignment="1">
      <alignment horizontal="righ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6" fillId="7" borderId="52" xfId="0" applyFont="1" applyFill="1" applyBorder="1" applyAlignment="1">
      <alignment horizontal="left" vertical="center"/>
    </xf>
    <xf numFmtId="0" fontId="6" fillId="7" borderId="53" xfId="0" applyFont="1" applyFill="1" applyBorder="1" applyAlignment="1">
      <alignment horizontal="left" vertical="center"/>
    </xf>
    <xf numFmtId="0" fontId="6" fillId="7" borderId="53" xfId="0" applyFont="1" applyFill="1" applyBorder="1" applyAlignment="1">
      <alignment horizontal="left"/>
    </xf>
    <xf numFmtId="0" fontId="5" fillId="0" borderId="9" xfId="1" applyFont="1" applyBorder="1"/>
    <xf numFmtId="0" fontId="4" fillId="4" borderId="46" xfId="1" applyFill="1" applyBorder="1"/>
    <xf numFmtId="0" fontId="4" fillId="4" borderId="5" xfId="1" applyFill="1" applyBorder="1"/>
    <xf numFmtId="165" fontId="4" fillId="4" borderId="54" xfId="1" applyNumberFormat="1" applyFill="1" applyBorder="1" applyAlignment="1">
      <alignment horizontal="left"/>
    </xf>
    <xf numFmtId="0" fontId="4" fillId="4" borderId="47" xfId="1" applyFill="1" applyBorder="1" applyAlignment="1">
      <alignment horizontal="left"/>
    </xf>
    <xf numFmtId="0" fontId="4" fillId="4" borderId="54" xfId="1" applyFill="1" applyBorder="1" applyAlignment="1">
      <alignment wrapText="1"/>
    </xf>
    <xf numFmtId="0" fontId="4" fillId="0" borderId="0" xfId="1" applyAlignment="1">
      <alignment horizontal="left" wrapText="1"/>
    </xf>
    <xf numFmtId="0" fontId="2" fillId="3" borderId="0" xfId="0" applyFont="1" applyFill="1"/>
    <xf numFmtId="16" fontId="2" fillId="2" borderId="9" xfId="0" applyNumberFormat="1" applyFont="1" applyFill="1" applyBorder="1" applyAlignment="1">
      <alignment horizontal="center"/>
    </xf>
    <xf numFmtId="0" fontId="8" fillId="4" borderId="16" xfId="2" applyFill="1" applyBorder="1" applyAlignment="1" applyProtection="1"/>
    <xf numFmtId="0" fontId="4" fillId="4" borderId="4" xfId="1" applyFill="1" applyBorder="1" applyAlignment="1">
      <alignment horizontal="left"/>
    </xf>
    <xf numFmtId="0" fontId="5" fillId="6" borderId="15" xfId="1" applyFont="1" applyFill="1" applyBorder="1" applyAlignment="1">
      <alignment wrapText="1"/>
    </xf>
    <xf numFmtId="164" fontId="5" fillId="6" borderId="15" xfId="1" applyNumberFormat="1" applyFont="1" applyFill="1" applyBorder="1" applyAlignment="1">
      <alignment horizontal="left"/>
    </xf>
    <xf numFmtId="0" fontId="5" fillId="6" borderId="10" xfId="1" applyFont="1" applyFill="1" applyBorder="1" applyAlignment="1">
      <alignment horizontal="left"/>
    </xf>
    <xf numFmtId="0" fontId="5" fillId="6" borderId="33" xfId="1" applyFont="1" applyFill="1" applyBorder="1" applyAlignment="1">
      <alignment horizontal="left"/>
    </xf>
    <xf numFmtId="0" fontId="2" fillId="2" borderId="55" xfId="1" applyFont="1" applyFill="1" applyBorder="1" applyAlignment="1">
      <alignment wrapText="1"/>
    </xf>
    <xf numFmtId="0" fontId="2" fillId="2" borderId="48" xfId="1" applyFont="1" applyFill="1" applyBorder="1" applyAlignment="1">
      <alignment wrapText="1"/>
    </xf>
    <xf numFmtId="0" fontId="2" fillId="2" borderId="56" xfId="1" applyFont="1" applyFill="1" applyBorder="1" applyAlignment="1">
      <alignment wrapText="1"/>
    </xf>
    <xf numFmtId="0" fontId="2" fillId="2" borderId="56" xfId="1" applyFont="1" applyFill="1" applyBorder="1" applyAlignment="1">
      <alignment horizontal="left" wrapText="1"/>
    </xf>
    <xf numFmtId="0" fontId="2" fillId="2" borderId="49" xfId="1" applyFont="1" applyFill="1" applyBorder="1" applyAlignment="1">
      <alignment horizontal="left" wrapText="1"/>
    </xf>
    <xf numFmtId="168" fontId="4" fillId="7" borderId="27" xfId="3" applyNumberFormat="1" applyFont="1" applyFill="1" applyBorder="1" applyAlignment="1">
      <alignment horizontal="right"/>
    </xf>
    <xf numFmtId="168" fontId="4" fillId="7" borderId="8" xfId="3" applyNumberFormat="1" applyFont="1" applyFill="1" applyBorder="1" applyAlignment="1">
      <alignment horizontal="right"/>
    </xf>
    <xf numFmtId="168" fontId="4" fillId="7" borderId="7" xfId="3" applyNumberFormat="1" applyFont="1" applyFill="1" applyBorder="1" applyAlignment="1">
      <alignment horizontal="right"/>
    </xf>
    <xf numFmtId="168" fontId="4" fillId="7" borderId="6" xfId="3" applyNumberFormat="1" applyFont="1" applyFill="1" applyBorder="1" applyAlignment="1">
      <alignment horizontal="right"/>
    </xf>
    <xf numFmtId="168" fontId="4" fillId="8" borderId="26" xfId="3" applyNumberFormat="1" applyFont="1" applyFill="1" applyBorder="1" applyAlignment="1">
      <alignment horizontal="right"/>
    </xf>
    <xf numFmtId="168" fontId="4" fillId="8" borderId="10" xfId="3" applyNumberFormat="1" applyFont="1" applyFill="1" applyBorder="1" applyAlignment="1">
      <alignment horizontal="right"/>
    </xf>
    <xf numFmtId="168" fontId="4" fillId="8" borderId="9" xfId="3" applyNumberFormat="1" applyFont="1" applyFill="1" applyBorder="1" applyAlignment="1">
      <alignment horizontal="right"/>
    </xf>
    <xf numFmtId="168" fontId="4" fillId="7" borderId="26" xfId="3" applyNumberFormat="1" applyFont="1" applyFill="1" applyBorder="1" applyAlignment="1">
      <alignment horizontal="right"/>
    </xf>
    <xf numFmtId="168" fontId="4" fillId="7" borderId="10" xfId="3" applyNumberFormat="1" applyFont="1" applyFill="1" applyBorder="1" applyAlignment="1">
      <alignment horizontal="right"/>
    </xf>
    <xf numFmtId="168" fontId="4" fillId="7" borderId="9" xfId="3" applyNumberFormat="1" applyFont="1" applyFill="1" applyBorder="1" applyAlignment="1">
      <alignment horizontal="right"/>
    </xf>
    <xf numFmtId="168" fontId="4" fillId="7" borderId="28" xfId="3" applyNumberFormat="1" applyFont="1" applyFill="1" applyBorder="1" applyAlignment="1">
      <alignment horizontal="right"/>
    </xf>
    <xf numFmtId="168" fontId="4" fillId="7" borderId="1" xfId="3" applyNumberFormat="1" applyFont="1" applyFill="1" applyBorder="1" applyAlignment="1">
      <alignment horizontal="right"/>
    </xf>
    <xf numFmtId="168" fontId="4" fillId="7" borderId="11" xfId="3" applyNumberFormat="1" applyFont="1" applyFill="1" applyBorder="1" applyAlignment="1">
      <alignment horizontal="right"/>
    </xf>
    <xf numFmtId="168" fontId="4" fillId="7" borderId="12" xfId="3" applyNumberFormat="1" applyFont="1" applyFill="1" applyBorder="1" applyAlignment="1">
      <alignment horizontal="right"/>
    </xf>
    <xf numFmtId="168" fontId="6" fillId="4" borderId="9" xfId="3" applyNumberFormat="1" applyFont="1" applyFill="1" applyBorder="1"/>
    <xf numFmtId="168" fontId="4" fillId="4" borderId="9" xfId="3" applyNumberFormat="1" applyFont="1" applyFill="1" applyBorder="1" applyAlignment="1">
      <alignment horizontal="left"/>
    </xf>
    <xf numFmtId="168" fontId="6" fillId="4" borderId="30" xfId="3" applyNumberFormat="1" applyFont="1" applyFill="1" applyBorder="1"/>
    <xf numFmtId="168" fontId="4" fillId="4" borderId="30" xfId="3" applyNumberFormat="1" applyFont="1" applyFill="1" applyBorder="1" applyAlignment="1">
      <alignment horizontal="left"/>
    </xf>
    <xf numFmtId="168" fontId="4" fillId="7" borderId="31" xfId="3" applyNumberFormat="1" applyFont="1" applyFill="1" applyBorder="1" applyAlignment="1">
      <alignment horizontal="right"/>
    </xf>
    <xf numFmtId="168" fontId="4" fillId="8" borderId="30" xfId="3" applyNumberFormat="1" applyFont="1" applyFill="1" applyBorder="1" applyAlignment="1">
      <alignment horizontal="right"/>
    </xf>
    <xf numFmtId="168" fontId="4" fillId="7" borderId="30" xfId="3" applyNumberFormat="1" applyFont="1" applyFill="1" applyBorder="1" applyAlignment="1">
      <alignment horizontal="right"/>
    </xf>
    <xf numFmtId="168" fontId="4" fillId="7" borderId="32" xfId="3" applyNumberFormat="1" applyFont="1" applyFill="1" applyBorder="1" applyAlignment="1">
      <alignment horizontal="right"/>
    </xf>
    <xf numFmtId="0" fontId="4" fillId="9" borderId="34" xfId="0" applyFont="1" applyFill="1" applyBorder="1" applyAlignment="1">
      <alignment wrapText="1"/>
    </xf>
    <xf numFmtId="0" fontId="4" fillId="9" borderId="16" xfId="0" applyFont="1" applyFill="1" applyBorder="1"/>
    <xf numFmtId="0" fontId="8" fillId="9" borderId="16" xfId="2" applyFill="1" applyBorder="1" applyAlignment="1" applyProtection="1"/>
    <xf numFmtId="0" fontId="4" fillId="4" borderId="43" xfId="0" applyFont="1" applyFill="1" applyBorder="1" applyAlignment="1">
      <alignment wrapText="1"/>
    </xf>
    <xf numFmtId="0" fontId="4" fillId="4" borderId="19" xfId="0" applyFont="1" applyFill="1" applyBorder="1"/>
    <xf numFmtId="0" fontId="8" fillId="4" borderId="19" xfId="2" applyFill="1" applyBorder="1" applyAlignment="1" applyProtection="1"/>
    <xf numFmtId="0" fontId="13" fillId="4" borderId="44" xfId="2" applyFont="1" applyFill="1" applyBorder="1" applyAlignment="1" applyProtection="1"/>
    <xf numFmtId="0" fontId="6" fillId="7" borderId="36" xfId="0" applyFont="1" applyFill="1" applyBorder="1" applyAlignment="1">
      <alignment horizontal="left"/>
    </xf>
    <xf numFmtId="168" fontId="4" fillId="8" borderId="0" xfId="3" applyNumberFormat="1" applyFont="1" applyFill="1" applyBorder="1" applyAlignment="1">
      <alignment horizontal="right"/>
    </xf>
    <xf numFmtId="168" fontId="4" fillId="7" borderId="0" xfId="3" applyNumberFormat="1" applyFont="1" applyFill="1" applyBorder="1" applyAlignment="1">
      <alignment horizontal="right"/>
    </xf>
    <xf numFmtId="169" fontId="2" fillId="2" borderId="17" xfId="0" applyNumberFormat="1" applyFont="1" applyFill="1" applyBorder="1" applyAlignment="1">
      <alignment horizontal="right"/>
    </xf>
    <xf numFmtId="169" fontId="6" fillId="0" borderId="0" xfId="0" applyNumberFormat="1" applyFont="1" applyAlignment="1">
      <alignment horizontal="center"/>
    </xf>
    <xf numFmtId="169" fontId="2" fillId="2" borderId="49" xfId="0" applyNumberFormat="1" applyFont="1" applyFill="1" applyBorder="1" applyAlignment="1">
      <alignment horizontal="right"/>
    </xf>
    <xf numFmtId="169" fontId="9" fillId="0" borderId="2" xfId="0" applyNumberFormat="1" applyFont="1" applyBorder="1" applyAlignment="1">
      <alignment horizontal="left" vertical="top" wrapText="1"/>
    </xf>
    <xf numFmtId="1" fontId="4" fillId="4" borderId="0" xfId="3" applyNumberFormat="1" applyFont="1" applyFill="1"/>
    <xf numFmtId="1" fontId="4" fillId="4" borderId="0" xfId="3" applyNumberFormat="1" applyFont="1" applyFill="1" applyAlignment="1">
      <alignment horizontal="right"/>
    </xf>
    <xf numFmtId="170" fontId="6" fillId="4" borderId="9" xfId="3" applyNumberFormat="1" applyFont="1" applyFill="1" applyBorder="1"/>
    <xf numFmtId="170" fontId="4" fillId="4" borderId="9" xfId="3" applyNumberFormat="1" applyFont="1" applyFill="1" applyBorder="1" applyAlignment="1">
      <alignment horizontal="left"/>
    </xf>
    <xf numFmtId="1" fontId="6" fillId="4" borderId="9" xfId="3" applyNumberFormat="1" applyFont="1" applyFill="1" applyBorder="1"/>
    <xf numFmtId="1" fontId="4" fillId="4" borderId="9" xfId="3" applyNumberFormat="1" applyFont="1" applyFill="1" applyBorder="1" applyAlignment="1">
      <alignment horizontal="left"/>
    </xf>
    <xf numFmtId="1" fontId="6" fillId="4" borderId="30" xfId="3" applyNumberFormat="1" applyFont="1" applyFill="1" applyBorder="1"/>
    <xf numFmtId="1" fontId="4" fillId="4" borderId="30" xfId="3" applyNumberFormat="1" applyFont="1" applyFill="1" applyBorder="1" applyAlignment="1">
      <alignment horizontal="left"/>
    </xf>
    <xf numFmtId="170" fontId="4" fillId="7" borderId="27" xfId="3" applyNumberFormat="1" applyFont="1" applyFill="1" applyBorder="1" applyAlignment="1">
      <alignment horizontal="right"/>
    </xf>
    <xf numFmtId="170" fontId="4" fillId="7" borderId="8" xfId="3" applyNumberFormat="1" applyFont="1" applyFill="1" applyBorder="1" applyAlignment="1">
      <alignment horizontal="right"/>
    </xf>
    <xf numFmtId="170" fontId="4" fillId="7" borderId="7" xfId="3" applyNumberFormat="1" applyFont="1" applyFill="1" applyBorder="1" applyAlignment="1">
      <alignment horizontal="right"/>
    </xf>
    <xf numFmtId="170" fontId="4" fillId="7" borderId="6" xfId="3" applyNumberFormat="1" applyFont="1" applyFill="1" applyBorder="1" applyAlignment="1">
      <alignment horizontal="right"/>
    </xf>
    <xf numFmtId="170" fontId="4" fillId="8" borderId="26" xfId="3" applyNumberFormat="1" applyFont="1" applyFill="1" applyBorder="1" applyAlignment="1">
      <alignment horizontal="right"/>
    </xf>
    <xf numFmtId="170" fontId="4" fillId="8" borderId="10" xfId="3" applyNumberFormat="1" applyFont="1" applyFill="1" applyBorder="1" applyAlignment="1">
      <alignment horizontal="right"/>
    </xf>
    <xf numFmtId="170" fontId="4" fillId="8" borderId="9" xfId="3" applyNumberFormat="1" applyFont="1" applyFill="1" applyBorder="1" applyAlignment="1">
      <alignment horizontal="right"/>
    </xf>
    <xf numFmtId="170" fontId="4" fillId="7" borderId="26" xfId="3" applyNumberFormat="1" applyFont="1" applyFill="1" applyBorder="1" applyAlignment="1">
      <alignment horizontal="right"/>
    </xf>
    <xf numFmtId="170" fontId="4" fillId="7" borderId="10" xfId="3" applyNumberFormat="1" applyFont="1" applyFill="1" applyBorder="1" applyAlignment="1">
      <alignment horizontal="right"/>
    </xf>
    <xf numFmtId="170" fontId="4" fillId="7" borderId="9" xfId="3" applyNumberFormat="1" applyFont="1" applyFill="1" applyBorder="1" applyAlignment="1">
      <alignment horizontal="right"/>
    </xf>
    <xf numFmtId="170" fontId="4" fillId="7" borderId="28" xfId="3" applyNumberFormat="1" applyFont="1" applyFill="1" applyBorder="1" applyAlignment="1">
      <alignment horizontal="right"/>
    </xf>
    <xf numFmtId="170" fontId="4" fillId="7" borderId="1" xfId="3" applyNumberFormat="1" applyFont="1" applyFill="1" applyBorder="1" applyAlignment="1">
      <alignment horizontal="right"/>
    </xf>
    <xf numFmtId="170" fontId="4" fillId="7" borderId="11" xfId="3" applyNumberFormat="1" applyFont="1" applyFill="1" applyBorder="1" applyAlignment="1">
      <alignment horizontal="right"/>
    </xf>
    <xf numFmtId="170" fontId="4" fillId="7" borderId="12" xfId="3" applyNumberFormat="1" applyFont="1" applyFill="1" applyBorder="1" applyAlignment="1">
      <alignment horizontal="right"/>
    </xf>
    <xf numFmtId="1" fontId="4" fillId="7" borderId="27" xfId="3" applyNumberFormat="1" applyFont="1" applyFill="1" applyBorder="1" applyAlignment="1">
      <alignment horizontal="right"/>
    </xf>
    <xf numFmtId="1" fontId="4" fillId="7" borderId="8" xfId="3" applyNumberFormat="1" applyFont="1" applyFill="1" applyBorder="1" applyAlignment="1">
      <alignment horizontal="right"/>
    </xf>
    <xf numFmtId="1" fontId="4" fillId="7" borderId="7" xfId="3" applyNumberFormat="1" applyFont="1" applyFill="1" applyBorder="1" applyAlignment="1">
      <alignment horizontal="right"/>
    </xf>
    <xf numFmtId="1" fontId="4" fillId="7" borderId="6" xfId="3" applyNumberFormat="1" applyFont="1" applyFill="1" applyBorder="1" applyAlignment="1">
      <alignment horizontal="right"/>
    </xf>
    <xf numFmtId="1" fontId="4" fillId="7" borderId="31" xfId="3" applyNumberFormat="1" applyFont="1" applyFill="1" applyBorder="1" applyAlignment="1">
      <alignment horizontal="right"/>
    </xf>
    <xf numFmtId="1" fontId="4" fillId="8" borderId="26" xfId="3" applyNumberFormat="1" applyFont="1" applyFill="1" applyBorder="1" applyAlignment="1">
      <alignment horizontal="right"/>
    </xf>
    <xf numFmtId="1" fontId="4" fillId="8" borderId="0" xfId="3" applyNumberFormat="1" applyFont="1" applyFill="1" applyAlignment="1">
      <alignment horizontal="right"/>
    </xf>
    <xf numFmtId="1" fontId="4" fillId="8" borderId="10" xfId="3" applyNumberFormat="1" applyFont="1" applyFill="1" applyBorder="1" applyAlignment="1">
      <alignment horizontal="right"/>
    </xf>
    <xf numFmtId="1" fontId="4" fillId="8" borderId="9" xfId="3" applyNumberFormat="1" applyFont="1" applyFill="1" applyBorder="1" applyAlignment="1">
      <alignment horizontal="right"/>
    </xf>
    <xf numFmtId="1" fontId="4" fillId="8" borderId="30" xfId="3" applyNumberFormat="1" applyFont="1" applyFill="1" applyBorder="1" applyAlignment="1">
      <alignment horizontal="right"/>
    </xf>
    <xf numFmtId="1" fontId="4" fillId="7" borderId="26" xfId="3" applyNumberFormat="1" applyFont="1" applyFill="1" applyBorder="1" applyAlignment="1">
      <alignment horizontal="right"/>
    </xf>
    <xf numFmtId="1" fontId="4" fillId="7" borderId="0" xfId="3" applyNumberFormat="1" applyFont="1" applyFill="1" applyAlignment="1">
      <alignment horizontal="right"/>
    </xf>
    <xf numFmtId="1" fontId="4" fillId="7" borderId="10" xfId="3" applyNumberFormat="1" applyFont="1" applyFill="1" applyBorder="1" applyAlignment="1">
      <alignment horizontal="right"/>
    </xf>
    <xf numFmtId="1" fontId="4" fillId="7" borderId="9" xfId="3" applyNumberFormat="1" applyFont="1" applyFill="1" applyBorder="1" applyAlignment="1">
      <alignment horizontal="right"/>
    </xf>
    <xf numFmtId="1" fontId="4" fillId="7" borderId="30" xfId="3" applyNumberFormat="1" applyFont="1" applyFill="1" applyBorder="1" applyAlignment="1">
      <alignment horizontal="right"/>
    </xf>
    <xf numFmtId="1" fontId="4" fillId="7" borderId="28" xfId="3" applyNumberFormat="1" applyFont="1" applyFill="1" applyBorder="1" applyAlignment="1">
      <alignment horizontal="right"/>
    </xf>
    <xf numFmtId="1" fontId="4" fillId="7" borderId="1" xfId="3" applyNumberFormat="1" applyFont="1" applyFill="1" applyBorder="1" applyAlignment="1">
      <alignment horizontal="right"/>
    </xf>
    <xf numFmtId="1" fontId="4" fillId="7" borderId="11" xfId="3" applyNumberFormat="1" applyFont="1" applyFill="1" applyBorder="1" applyAlignment="1">
      <alignment horizontal="right"/>
    </xf>
    <xf numFmtId="1" fontId="4" fillId="7" borderId="12" xfId="3" applyNumberFormat="1" applyFont="1" applyFill="1" applyBorder="1" applyAlignment="1">
      <alignment horizontal="right"/>
    </xf>
    <xf numFmtId="1" fontId="4" fillId="7" borderId="32" xfId="3" applyNumberFormat="1" applyFont="1" applyFill="1" applyBorder="1" applyAlignment="1">
      <alignment horizontal="right"/>
    </xf>
    <xf numFmtId="170" fontId="2" fillId="2" borderId="26" xfId="0" applyNumberFormat="1" applyFont="1" applyFill="1" applyBorder="1" applyAlignment="1">
      <alignment horizontal="center"/>
    </xf>
    <xf numFmtId="170" fontId="2" fillId="2" borderId="9" xfId="0" applyNumberFormat="1" applyFont="1" applyFill="1" applyBorder="1" applyAlignment="1">
      <alignment horizontal="center"/>
    </xf>
    <xf numFmtId="170" fontId="2" fillId="2" borderId="10" xfId="0" applyNumberFormat="1" applyFont="1" applyFill="1" applyBorder="1" applyAlignment="1">
      <alignment horizontal="center"/>
    </xf>
    <xf numFmtId="1" fontId="2" fillId="2" borderId="0" xfId="3" applyNumberFormat="1" applyFont="1" applyFill="1" applyAlignment="1">
      <alignment horizontal="center"/>
    </xf>
    <xf numFmtId="1" fontId="6" fillId="4" borderId="15" xfId="0" applyNumberFormat="1" applyFont="1" applyFill="1" applyBorder="1"/>
    <xf numFmtId="1" fontId="6" fillId="4" borderId="15" xfId="0" applyNumberFormat="1" applyFont="1" applyFill="1" applyBorder="1" applyAlignment="1">
      <alignment wrapText="1"/>
    </xf>
    <xf numFmtId="1" fontId="2" fillId="2" borderId="26" xfId="3" applyNumberFormat="1" applyFont="1" applyFill="1" applyBorder="1" applyAlignment="1">
      <alignment horizontal="center"/>
    </xf>
    <xf numFmtId="1" fontId="2" fillId="2" borderId="9" xfId="3" applyNumberFormat="1" applyFont="1" applyFill="1" applyBorder="1" applyAlignment="1">
      <alignment horizontal="center"/>
    </xf>
    <xf numFmtId="1" fontId="2" fillId="2" borderId="10" xfId="3" applyNumberFormat="1" applyFont="1" applyFill="1" applyBorder="1" applyAlignment="1">
      <alignment horizontal="center"/>
    </xf>
    <xf numFmtId="1" fontId="4" fillId="8" borderId="0" xfId="3" applyNumberFormat="1" applyFont="1" applyFill="1" applyBorder="1" applyAlignment="1">
      <alignment horizontal="right"/>
    </xf>
    <xf numFmtId="0" fontId="2" fillId="2" borderId="57" xfId="0" applyFont="1" applyFill="1" applyBorder="1" applyAlignment="1">
      <alignment horizontal="left" wrapText="1"/>
    </xf>
    <xf numFmtId="0" fontId="6" fillId="7" borderId="40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6" fillId="7" borderId="33" xfId="0" applyFont="1" applyFill="1" applyBorder="1" applyAlignment="1">
      <alignment horizontal="left"/>
    </xf>
    <xf numFmtId="0" fontId="6" fillId="7" borderId="5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 wrapText="1"/>
    </xf>
    <xf numFmtId="0" fontId="4" fillId="4" borderId="26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4" fillId="8" borderId="26" xfId="0" applyFont="1" applyFill="1" applyBorder="1" applyAlignment="1">
      <alignment horizontal="left"/>
    </xf>
    <xf numFmtId="0" fontId="4" fillId="7" borderId="26" xfId="0" applyFont="1" applyFill="1" applyBorder="1" applyAlignment="1">
      <alignment horizontal="left"/>
    </xf>
    <xf numFmtId="0" fontId="4" fillId="7" borderId="28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/>
    </xf>
    <xf numFmtId="0" fontId="6" fillId="4" borderId="30" xfId="0" applyFont="1" applyFill="1" applyBorder="1"/>
    <xf numFmtId="0" fontId="4" fillId="7" borderId="8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4" fillId="7" borderId="12" xfId="0" applyFont="1" applyFill="1" applyBorder="1"/>
    <xf numFmtId="0" fontId="2" fillId="2" borderId="48" xfId="0" applyFont="1" applyFill="1" applyBorder="1"/>
    <xf numFmtId="0" fontId="2" fillId="5" borderId="9" xfId="0" applyFont="1" applyFill="1" applyBorder="1"/>
    <xf numFmtId="0" fontId="2" fillId="5" borderId="12" xfId="0" applyFont="1" applyFill="1" applyBorder="1"/>
    <xf numFmtId="0" fontId="2" fillId="3" borderId="61" xfId="0" applyFont="1" applyFill="1" applyBorder="1"/>
    <xf numFmtId="0" fontId="2" fillId="3" borderId="62" xfId="0" applyFont="1" applyFill="1" applyBorder="1"/>
    <xf numFmtId="1" fontId="4" fillId="4" borderId="0" xfId="3" applyNumberFormat="1" applyFont="1" applyFill="1" applyBorder="1"/>
    <xf numFmtId="1" fontId="4" fillId="4" borderId="0" xfId="3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center"/>
    </xf>
    <xf numFmtId="1" fontId="2" fillId="2" borderId="0" xfId="3" applyNumberFormat="1" applyFont="1" applyFill="1" applyBorder="1" applyAlignment="1">
      <alignment horizontal="center"/>
    </xf>
    <xf numFmtId="1" fontId="2" fillId="2" borderId="30" xfId="3" applyNumberFormat="1" applyFont="1" applyFill="1" applyBorder="1" applyAlignment="1">
      <alignment horizontal="center"/>
    </xf>
    <xf numFmtId="1" fontId="4" fillId="7" borderId="0" xfId="3" applyNumberFormat="1" applyFont="1" applyFill="1" applyBorder="1" applyAlignment="1">
      <alignment horizontal="right"/>
    </xf>
    <xf numFmtId="168" fontId="4" fillId="4" borderId="0" xfId="3" applyNumberFormat="1" applyFont="1" applyFill="1" applyBorder="1"/>
    <xf numFmtId="168" fontId="4" fillId="4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center"/>
    </xf>
    <xf numFmtId="168" fontId="2" fillId="2" borderId="30" xfId="3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>
      <alignment horizontal="center"/>
    </xf>
    <xf numFmtId="170" fontId="4" fillId="4" borderId="0" xfId="3" applyNumberFormat="1" applyFont="1" applyFill="1" applyBorder="1"/>
    <xf numFmtId="170" fontId="4" fillId="4" borderId="0" xfId="3" applyNumberFormat="1" applyFont="1" applyFill="1" applyBorder="1" applyAlignment="1">
      <alignment horizontal="right"/>
    </xf>
    <xf numFmtId="170" fontId="2" fillId="2" borderId="0" xfId="0" applyNumberFormat="1" applyFont="1" applyFill="1" applyAlignment="1">
      <alignment horizontal="center"/>
    </xf>
    <xf numFmtId="170" fontId="2" fillId="2" borderId="0" xfId="3" applyNumberFormat="1" applyFont="1" applyFill="1" applyBorder="1" applyAlignment="1">
      <alignment horizontal="center"/>
    </xf>
    <xf numFmtId="170" fontId="4" fillId="8" borderId="0" xfId="3" applyNumberFormat="1" applyFont="1" applyFill="1" applyBorder="1" applyAlignment="1">
      <alignment horizontal="right"/>
    </xf>
    <xf numFmtId="170" fontId="4" fillId="7" borderId="0" xfId="3" applyNumberFormat="1" applyFont="1" applyFill="1" applyBorder="1" applyAlignment="1">
      <alignment horizontal="right"/>
    </xf>
    <xf numFmtId="170" fontId="6" fillId="4" borderId="30" xfId="3" applyNumberFormat="1" applyFont="1" applyFill="1" applyBorder="1"/>
    <xf numFmtId="170" fontId="4" fillId="4" borderId="30" xfId="3" applyNumberFormat="1" applyFont="1" applyFill="1" applyBorder="1" applyAlignment="1">
      <alignment horizontal="left"/>
    </xf>
    <xf numFmtId="170" fontId="2" fillId="2" borderId="30" xfId="0" applyNumberFormat="1" applyFont="1" applyFill="1" applyBorder="1" applyAlignment="1">
      <alignment horizontal="center"/>
    </xf>
    <xf numFmtId="170" fontId="4" fillId="7" borderId="31" xfId="3" applyNumberFormat="1" applyFont="1" applyFill="1" applyBorder="1" applyAlignment="1">
      <alignment horizontal="right"/>
    </xf>
    <xf numFmtId="170" fontId="4" fillId="8" borderId="30" xfId="3" applyNumberFormat="1" applyFont="1" applyFill="1" applyBorder="1" applyAlignment="1">
      <alignment horizontal="right"/>
    </xf>
    <xf numFmtId="170" fontId="4" fillId="7" borderId="30" xfId="3" applyNumberFormat="1" applyFont="1" applyFill="1" applyBorder="1" applyAlignment="1">
      <alignment horizontal="right"/>
    </xf>
    <xf numFmtId="170" fontId="4" fillId="7" borderId="32" xfId="3" applyNumberFormat="1" applyFont="1" applyFill="1" applyBorder="1" applyAlignment="1">
      <alignment horizontal="right"/>
    </xf>
    <xf numFmtId="16" fontId="2" fillId="2" borderId="0" xfId="0" applyNumberFormat="1" applyFont="1" applyFill="1" applyAlignment="1">
      <alignment horizontal="center"/>
    </xf>
    <xf numFmtId="1" fontId="4" fillId="4" borderId="26" xfId="0" applyNumberFormat="1" applyFont="1" applyFill="1" applyBorder="1" applyAlignment="1">
      <alignment horizontal="left" wrapText="1"/>
    </xf>
    <xf numFmtId="1" fontId="4" fillId="4" borderId="26" xfId="0" applyNumberFormat="1" applyFont="1" applyFill="1" applyBorder="1" applyAlignment="1">
      <alignment horizontal="left"/>
    </xf>
    <xf numFmtId="1" fontId="6" fillId="4" borderId="30" xfId="0" applyNumberFormat="1" applyFont="1" applyFill="1" applyBorder="1"/>
    <xf numFmtId="0" fontId="6" fillId="0" borderId="26" xfId="0" applyFont="1" applyBorder="1"/>
    <xf numFmtId="0" fontId="2" fillId="2" borderId="0" xfId="0" applyFont="1" applyFill="1" applyAlignment="1">
      <alignment horizontal="left"/>
    </xf>
    <xf numFmtId="0" fontId="0" fillId="0" borderId="26" xfId="0" applyBorder="1"/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/>
    </xf>
    <xf numFmtId="0" fontId="0" fillId="8" borderId="26" xfId="0" applyFill="1" applyBorder="1"/>
    <xf numFmtId="0" fontId="0" fillId="7" borderId="26" xfId="0" applyFill="1" applyBorder="1"/>
    <xf numFmtId="0" fontId="6" fillId="7" borderId="26" xfId="0" applyFont="1" applyFill="1" applyBorder="1"/>
    <xf numFmtId="0" fontId="4" fillId="8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5" fillId="6" borderId="10" xfId="1" applyFont="1" applyFill="1" applyBorder="1" applyAlignment="1">
      <alignment horizontal="left" wrapText="1"/>
    </xf>
    <xf numFmtId="0" fontId="4" fillId="4" borderId="4" xfId="1" applyFill="1" applyBorder="1" applyAlignment="1">
      <alignment horizontal="left" wrapText="1"/>
    </xf>
    <xf numFmtId="0" fontId="8" fillId="9" borderId="35" xfId="2" applyFill="1" applyBorder="1" applyAlignment="1" applyProtection="1"/>
    <xf numFmtId="0" fontId="4" fillId="0" borderId="41" xfId="1" applyBorder="1"/>
    <xf numFmtId="0" fontId="4" fillId="0" borderId="22" xfId="1" applyBorder="1"/>
    <xf numFmtId="0" fontId="4" fillId="0" borderId="13" xfId="1" applyBorder="1" applyAlignment="1">
      <alignment wrapText="1"/>
    </xf>
    <xf numFmtId="165" fontId="4" fillId="0" borderId="13" xfId="1" applyNumberFormat="1" applyBorder="1" applyAlignment="1">
      <alignment horizontal="left"/>
    </xf>
    <xf numFmtId="0" fontId="4" fillId="0" borderId="20" xfId="1" applyBorder="1" applyAlignment="1">
      <alignment horizontal="left" wrapText="1"/>
    </xf>
    <xf numFmtId="0" fontId="4" fillId="0" borderId="20" xfId="1" applyBorder="1" applyAlignment="1">
      <alignment horizontal="left"/>
    </xf>
    <xf numFmtId="0" fontId="4" fillId="0" borderId="42" xfId="1" applyBorder="1" applyAlignment="1">
      <alignment horizontal="left"/>
    </xf>
    <xf numFmtId="0" fontId="4" fillId="0" borderId="42" xfId="1" applyBorder="1" applyAlignment="1">
      <alignment horizontal="left" wrapText="1"/>
    </xf>
    <xf numFmtId="0" fontId="4" fillId="0" borderId="13" xfId="1" applyBorder="1" applyAlignment="1">
      <alignment horizontal="left" wrapText="1"/>
    </xf>
    <xf numFmtId="0" fontId="0" fillId="0" borderId="66" xfId="0" applyBorder="1"/>
    <xf numFmtId="0" fontId="4" fillId="0" borderId="43" xfId="1" applyBorder="1"/>
    <xf numFmtId="0" fontId="4" fillId="0" borderId="23" xfId="1" applyBorder="1"/>
    <xf numFmtId="0" fontId="4" fillId="0" borderId="19" xfId="1" applyBorder="1" applyAlignment="1">
      <alignment wrapText="1"/>
    </xf>
    <xf numFmtId="165" fontId="4" fillId="0" borderId="19" xfId="1" applyNumberFormat="1" applyBorder="1" applyAlignment="1">
      <alignment horizontal="left"/>
    </xf>
    <xf numFmtId="0" fontId="4" fillId="0" borderId="21" xfId="1" applyBorder="1" applyAlignment="1">
      <alignment horizontal="left" wrapText="1"/>
    </xf>
    <xf numFmtId="0" fontId="4" fillId="0" borderId="21" xfId="1" applyBorder="1" applyAlignment="1">
      <alignment horizontal="left"/>
    </xf>
    <xf numFmtId="0" fontId="4" fillId="0" borderId="44" xfId="1" applyBorder="1" applyAlignment="1">
      <alignment horizontal="left"/>
    </xf>
    <xf numFmtId="0" fontId="4" fillId="8" borderId="46" xfId="1" applyFill="1" applyBorder="1"/>
    <xf numFmtId="0" fontId="4" fillId="8" borderId="5" xfId="1" applyFill="1" applyBorder="1"/>
    <xf numFmtId="0" fontId="4" fillId="8" borderId="54" xfId="1" applyFill="1" applyBorder="1" applyAlignment="1">
      <alignment wrapText="1"/>
    </xf>
    <xf numFmtId="165" fontId="4" fillId="8" borderId="54" xfId="1" applyNumberFormat="1" applyFill="1" applyBorder="1" applyAlignment="1">
      <alignment horizontal="left"/>
    </xf>
    <xf numFmtId="0" fontId="4" fillId="8" borderId="4" xfId="1" applyFill="1" applyBorder="1" applyAlignment="1">
      <alignment horizontal="left" wrapText="1"/>
    </xf>
    <xf numFmtId="0" fontId="4" fillId="8" borderId="4" xfId="1" applyFill="1" applyBorder="1" applyAlignment="1">
      <alignment horizontal="left"/>
    </xf>
    <xf numFmtId="0" fontId="4" fillId="8" borderId="47" xfId="1" applyFill="1" applyBorder="1" applyAlignment="1">
      <alignment horizontal="left"/>
    </xf>
    <xf numFmtId="0" fontId="4" fillId="8" borderId="41" xfId="1" applyFill="1" applyBorder="1"/>
    <xf numFmtId="0" fontId="4" fillId="8" borderId="22" xfId="1" applyFill="1" applyBorder="1"/>
    <xf numFmtId="0" fontId="4" fillId="8" borderId="13" xfId="1" applyFill="1" applyBorder="1" applyAlignment="1">
      <alignment wrapText="1"/>
    </xf>
    <xf numFmtId="165" fontId="4" fillId="8" borderId="13" xfId="1" applyNumberFormat="1" applyFill="1" applyBorder="1" applyAlignment="1">
      <alignment horizontal="left"/>
    </xf>
    <xf numFmtId="0" fontId="4" fillId="8" borderId="20" xfId="1" applyFill="1" applyBorder="1" applyAlignment="1">
      <alignment horizontal="left" wrapText="1"/>
    </xf>
    <xf numFmtId="0" fontId="4" fillId="8" borderId="42" xfId="1" applyFill="1" applyBorder="1" applyAlignment="1">
      <alignment horizontal="left" wrapText="1"/>
    </xf>
    <xf numFmtId="0" fontId="4" fillId="8" borderId="20" xfId="1" applyFill="1" applyBorder="1" applyAlignment="1">
      <alignment horizontal="left"/>
    </xf>
    <xf numFmtId="0" fontId="4" fillId="8" borderId="42" xfId="1" applyFill="1" applyBorder="1" applyAlignment="1">
      <alignment horizontal="left"/>
    </xf>
    <xf numFmtId="0" fontId="0" fillId="10" borderId="0" xfId="0" applyFill="1"/>
    <xf numFmtId="168" fontId="6" fillId="4" borderId="0" xfId="3" applyNumberFormat="1" applyFont="1" applyFill="1" applyBorder="1"/>
    <xf numFmtId="168" fontId="4" fillId="4" borderId="0" xfId="3" applyNumberFormat="1" applyFont="1" applyFill="1" applyBorder="1" applyAlignment="1">
      <alignment horizontal="left"/>
    </xf>
    <xf numFmtId="1" fontId="6" fillId="4" borderId="0" xfId="3" applyNumberFormat="1" applyFont="1" applyFill="1" applyBorder="1"/>
    <xf numFmtId="1" fontId="4" fillId="4" borderId="0" xfId="3" applyNumberFormat="1" applyFont="1" applyFill="1" applyBorder="1" applyAlignment="1">
      <alignment horizontal="left"/>
    </xf>
    <xf numFmtId="168" fontId="2" fillId="2" borderId="10" xfId="3" applyNumberFormat="1" applyFont="1" applyFill="1" applyBorder="1" applyAlignment="1">
      <alignment horizontal="center"/>
    </xf>
    <xf numFmtId="0" fontId="4" fillId="4" borderId="67" xfId="0" applyFont="1" applyFill="1" applyBorder="1" applyAlignment="1">
      <alignment horizontal="left"/>
    </xf>
    <xf numFmtId="0" fontId="6" fillId="4" borderId="68" xfId="0" applyFont="1" applyFill="1" applyBorder="1"/>
    <xf numFmtId="0" fontId="6" fillId="4" borderId="69" xfId="0" applyFont="1" applyFill="1" applyBorder="1"/>
    <xf numFmtId="1" fontId="6" fillId="4" borderId="70" xfId="0" applyNumberFormat="1" applyFont="1" applyFill="1" applyBorder="1"/>
    <xf numFmtId="168" fontId="4" fillId="4" borderId="70" xfId="3" applyNumberFormat="1" applyFont="1" applyFill="1" applyBorder="1"/>
    <xf numFmtId="168" fontId="4" fillId="4" borderId="71" xfId="3" applyNumberFormat="1" applyFont="1" applyFill="1" applyBorder="1" applyAlignment="1">
      <alignment horizontal="left"/>
    </xf>
    <xf numFmtId="168" fontId="4" fillId="4" borderId="70" xfId="3" applyNumberFormat="1" applyFont="1" applyFill="1" applyBorder="1" applyAlignment="1">
      <alignment horizontal="left"/>
    </xf>
    <xf numFmtId="168" fontId="4" fillId="4" borderId="69" xfId="3" applyNumberFormat="1" applyFont="1" applyFill="1" applyBorder="1" applyAlignment="1">
      <alignment horizontal="left"/>
    </xf>
    <xf numFmtId="0" fontId="4" fillId="4" borderId="72" xfId="0" applyFont="1" applyFill="1" applyBorder="1" applyAlignment="1">
      <alignment horizontal="left" wrapText="1"/>
    </xf>
    <xf numFmtId="0" fontId="6" fillId="4" borderId="73" xfId="0" applyFont="1" applyFill="1" applyBorder="1" applyAlignment="1">
      <alignment wrapText="1"/>
    </xf>
    <xf numFmtId="0" fontId="6" fillId="4" borderId="74" xfId="0" applyFont="1" applyFill="1" applyBorder="1"/>
    <xf numFmtId="1" fontId="6" fillId="4" borderId="75" xfId="0" applyNumberFormat="1" applyFont="1" applyFill="1" applyBorder="1"/>
    <xf numFmtId="168" fontId="4" fillId="4" borderId="75" xfId="3" applyNumberFormat="1" applyFont="1" applyFill="1" applyBorder="1"/>
    <xf numFmtId="168" fontId="6" fillId="4" borderId="76" xfId="3" applyNumberFormat="1" applyFont="1" applyFill="1" applyBorder="1"/>
    <xf numFmtId="168" fontId="6" fillId="4" borderId="75" xfId="3" applyNumberFormat="1" applyFont="1" applyFill="1" applyBorder="1"/>
    <xf numFmtId="168" fontId="6" fillId="4" borderId="74" xfId="3" applyNumberFormat="1" applyFont="1" applyFill="1" applyBorder="1"/>
    <xf numFmtId="168" fontId="6" fillId="4" borderId="71" xfId="3" applyNumberFormat="1" applyFont="1" applyFill="1" applyBorder="1"/>
    <xf numFmtId="168" fontId="6" fillId="4" borderId="70" xfId="3" applyNumberFormat="1" applyFont="1" applyFill="1" applyBorder="1"/>
    <xf numFmtId="168" fontId="6" fillId="4" borderId="69" xfId="3" applyNumberFormat="1" applyFont="1" applyFill="1" applyBorder="1"/>
    <xf numFmtId="0" fontId="4" fillId="4" borderId="67" xfId="0" applyFont="1" applyFill="1" applyBorder="1" applyAlignment="1">
      <alignment horizontal="left" wrapText="1"/>
    </xf>
    <xf numFmtId="0" fontId="6" fillId="4" borderId="70" xfId="0" applyFont="1" applyFill="1" applyBorder="1" applyAlignment="1">
      <alignment wrapText="1"/>
    </xf>
    <xf numFmtId="0" fontId="6" fillId="4" borderId="70" xfId="0" applyFont="1" applyFill="1" applyBorder="1"/>
    <xf numFmtId="0" fontId="6" fillId="4" borderId="68" xfId="0" applyFont="1" applyFill="1" applyBorder="1" applyAlignment="1">
      <alignment wrapText="1"/>
    </xf>
    <xf numFmtId="168" fontId="4" fillId="4" borderId="77" xfId="3" applyNumberFormat="1" applyFont="1" applyFill="1" applyBorder="1"/>
    <xf numFmtId="168" fontId="4" fillId="4" borderId="67" xfId="3" applyNumberFormat="1" applyFont="1" applyFill="1" applyBorder="1"/>
    <xf numFmtId="1" fontId="4" fillId="4" borderId="70" xfId="3" applyNumberFormat="1" applyFont="1" applyFill="1" applyBorder="1"/>
    <xf numFmtId="1" fontId="6" fillId="4" borderId="71" xfId="3" applyNumberFormat="1" applyFont="1" applyFill="1" applyBorder="1"/>
    <xf numFmtId="1" fontId="4" fillId="4" borderId="71" xfId="3" applyNumberFormat="1" applyFont="1" applyFill="1" applyBorder="1" applyAlignment="1">
      <alignment horizontal="left"/>
    </xf>
    <xf numFmtId="1" fontId="6" fillId="4" borderId="69" xfId="3" applyNumberFormat="1" applyFont="1" applyFill="1" applyBorder="1"/>
    <xf numFmtId="1" fontId="4" fillId="4" borderId="69" xfId="3" applyNumberFormat="1" applyFont="1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6" xfId="0" applyFont="1" applyBorder="1"/>
    <xf numFmtId="0" fontId="4" fillId="0" borderId="31" xfId="0" applyFont="1" applyBorder="1"/>
    <xf numFmtId="1" fontId="4" fillId="0" borderId="27" xfId="3" applyNumberFormat="1" applyFont="1" applyFill="1" applyBorder="1" applyAlignment="1">
      <alignment horizontal="right"/>
    </xf>
    <xf numFmtId="1" fontId="4" fillId="0" borderId="8" xfId="3" applyNumberFormat="1" applyFont="1" applyFill="1" applyBorder="1" applyAlignment="1">
      <alignment horizontal="right"/>
    </xf>
    <xf numFmtId="1" fontId="4" fillId="0" borderId="7" xfId="3" applyNumberFormat="1" applyFont="1" applyFill="1" applyBorder="1" applyAlignment="1">
      <alignment horizontal="right"/>
    </xf>
    <xf numFmtId="1" fontId="4" fillId="0" borderId="31" xfId="3" applyNumberFormat="1" applyFont="1" applyFill="1" applyBorder="1" applyAlignment="1">
      <alignment horizontal="right"/>
    </xf>
    <xf numFmtId="0" fontId="4" fillId="0" borderId="26" xfId="0" applyFont="1" applyBorder="1" applyAlignment="1">
      <alignment horizontal="left"/>
    </xf>
    <xf numFmtId="0" fontId="4" fillId="0" borderId="30" xfId="0" applyFont="1" applyBorder="1"/>
    <xf numFmtId="1" fontId="4" fillId="0" borderId="26" xfId="3" applyNumberFormat="1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right"/>
    </xf>
    <xf numFmtId="1" fontId="4" fillId="0" borderId="10" xfId="3" applyNumberFormat="1" applyFont="1" applyFill="1" applyBorder="1" applyAlignment="1">
      <alignment horizontal="right"/>
    </xf>
    <xf numFmtId="1" fontId="4" fillId="0" borderId="9" xfId="3" applyNumberFormat="1" applyFont="1" applyFill="1" applyBorder="1" applyAlignment="1">
      <alignment horizontal="right"/>
    </xf>
    <xf numFmtId="1" fontId="4" fillId="0" borderId="30" xfId="3" applyNumberFormat="1" applyFont="1" applyFill="1" applyBorder="1" applyAlignment="1">
      <alignment horizontal="right"/>
    </xf>
    <xf numFmtId="0" fontId="4" fillId="0" borderId="28" xfId="0" applyFont="1" applyBorder="1" applyAlignment="1">
      <alignment horizontal="left"/>
    </xf>
    <xf numFmtId="0" fontId="4" fillId="0" borderId="1" xfId="0" applyFont="1" applyBorder="1"/>
    <xf numFmtId="0" fontId="4" fillId="0" borderId="32" xfId="0" applyFont="1" applyBorder="1"/>
    <xf numFmtId="1" fontId="4" fillId="0" borderId="28" xfId="3" applyNumberFormat="1" applyFont="1" applyFill="1" applyBorder="1" applyAlignment="1">
      <alignment horizontal="right"/>
    </xf>
    <xf numFmtId="1" fontId="4" fillId="0" borderId="1" xfId="3" applyNumberFormat="1" applyFont="1" applyFill="1" applyBorder="1" applyAlignment="1">
      <alignment horizontal="right"/>
    </xf>
    <xf numFmtId="1" fontId="4" fillId="0" borderId="11" xfId="3" applyNumberFormat="1" applyFont="1" applyFill="1" applyBorder="1" applyAlignment="1">
      <alignment horizontal="right"/>
    </xf>
    <xf numFmtId="1" fontId="4" fillId="0" borderId="12" xfId="3" applyNumberFormat="1" applyFont="1" applyFill="1" applyBorder="1" applyAlignment="1">
      <alignment horizontal="right"/>
    </xf>
    <xf numFmtId="1" fontId="4" fillId="0" borderId="32" xfId="3" applyNumberFormat="1" applyFont="1" applyFill="1" applyBorder="1" applyAlignment="1">
      <alignment horizontal="right"/>
    </xf>
    <xf numFmtId="0" fontId="4" fillId="4" borderId="70" xfId="0" applyFont="1" applyFill="1" applyBorder="1" applyAlignment="1">
      <alignment horizontal="left" wrapText="1"/>
    </xf>
    <xf numFmtId="1" fontId="6" fillId="4" borderId="70" xfId="3" applyNumberFormat="1" applyFont="1" applyFill="1" applyBorder="1"/>
    <xf numFmtId="0" fontId="4" fillId="4" borderId="70" xfId="0" applyFont="1" applyFill="1" applyBorder="1" applyAlignment="1">
      <alignment horizontal="left"/>
    </xf>
    <xf numFmtId="1" fontId="4" fillId="4" borderId="70" xfId="3" applyNumberFormat="1" applyFont="1" applyFill="1" applyBorder="1" applyAlignment="1">
      <alignment horizontal="left"/>
    </xf>
    <xf numFmtId="1" fontId="4" fillId="4" borderId="75" xfId="3" applyNumberFormat="1" applyFont="1" applyFill="1" applyBorder="1"/>
    <xf numFmtId="1" fontId="6" fillId="4" borderId="76" xfId="3" applyNumberFormat="1" applyFont="1" applyFill="1" applyBorder="1"/>
    <xf numFmtId="1" fontId="6" fillId="4" borderId="74" xfId="3" applyNumberFormat="1" applyFont="1" applyFill="1" applyBorder="1"/>
    <xf numFmtId="1" fontId="6" fillId="4" borderId="75" xfId="3" applyNumberFormat="1" applyFont="1" applyFill="1" applyBorder="1"/>
    <xf numFmtId="170" fontId="4" fillId="4" borderId="70" xfId="3" applyNumberFormat="1" applyFont="1" applyFill="1" applyBorder="1"/>
    <xf numFmtId="170" fontId="4" fillId="4" borderId="75" xfId="3" applyNumberFormat="1" applyFont="1" applyFill="1" applyBorder="1"/>
    <xf numFmtId="1" fontId="4" fillId="4" borderId="67" xfId="0" applyNumberFormat="1" applyFont="1" applyFill="1" applyBorder="1" applyAlignment="1">
      <alignment horizontal="left" wrapText="1"/>
    </xf>
    <xf numFmtId="1" fontId="6" fillId="4" borderId="68" xfId="0" applyNumberFormat="1" applyFont="1" applyFill="1" applyBorder="1" applyAlignment="1">
      <alignment wrapText="1"/>
    </xf>
    <xf numFmtId="1" fontId="6" fillId="4" borderId="69" xfId="0" applyNumberFormat="1" applyFont="1" applyFill="1" applyBorder="1"/>
    <xf numFmtId="1" fontId="4" fillId="4" borderId="72" xfId="0" applyNumberFormat="1" applyFont="1" applyFill="1" applyBorder="1" applyAlignment="1">
      <alignment horizontal="left" wrapText="1"/>
    </xf>
    <xf numFmtId="1" fontId="6" fillId="4" borderId="73" xfId="0" applyNumberFormat="1" applyFont="1" applyFill="1" applyBorder="1" applyAlignment="1">
      <alignment wrapText="1"/>
    </xf>
    <xf numFmtId="1" fontId="6" fillId="4" borderId="74" xfId="0" applyNumberFormat="1" applyFont="1" applyFill="1" applyBorder="1"/>
    <xf numFmtId="170" fontId="6" fillId="4" borderId="71" xfId="3" applyNumberFormat="1" applyFont="1" applyFill="1" applyBorder="1"/>
    <xf numFmtId="170" fontId="4" fillId="4" borderId="71" xfId="3" applyNumberFormat="1" applyFont="1" applyFill="1" applyBorder="1" applyAlignment="1">
      <alignment horizontal="left"/>
    </xf>
    <xf numFmtId="170" fontId="6" fillId="4" borderId="69" xfId="3" applyNumberFormat="1" applyFont="1" applyFill="1" applyBorder="1"/>
    <xf numFmtId="170" fontId="4" fillId="4" borderId="69" xfId="3" applyNumberFormat="1" applyFont="1" applyFill="1" applyBorder="1" applyAlignment="1">
      <alignment horizontal="left"/>
    </xf>
    <xf numFmtId="170" fontId="6" fillId="4" borderId="76" xfId="3" applyNumberFormat="1" applyFont="1" applyFill="1" applyBorder="1"/>
    <xf numFmtId="170" fontId="6" fillId="4" borderId="74" xfId="3" applyNumberFormat="1" applyFont="1" applyFill="1" applyBorder="1"/>
    <xf numFmtId="0" fontId="1" fillId="0" borderId="1" xfId="0" applyFont="1" applyBorder="1" applyAlignment="1">
      <alignment horizontal="left"/>
    </xf>
    <xf numFmtId="0" fontId="2" fillId="2" borderId="49" xfId="1" applyFont="1" applyFill="1" applyBorder="1" applyAlignment="1">
      <alignment horizontal="center" wrapText="1"/>
    </xf>
    <xf numFmtId="0" fontId="2" fillId="2" borderId="29" xfId="1" applyFont="1" applyFill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166" fontId="2" fillId="5" borderId="16" xfId="0" applyNumberFormat="1" applyFont="1" applyFill="1" applyBorder="1" applyAlignment="1">
      <alignment horizontal="center"/>
    </xf>
    <xf numFmtId="166" fontId="2" fillId="5" borderId="10" xfId="0" applyNumberFormat="1" applyFont="1" applyFill="1" applyBorder="1" applyAlignment="1">
      <alignment horizontal="center"/>
    </xf>
    <xf numFmtId="166" fontId="2" fillId="5" borderId="9" xfId="0" applyNumberFormat="1" applyFont="1" applyFill="1" applyBorder="1" applyAlignment="1">
      <alignment horizontal="center"/>
    </xf>
    <xf numFmtId="166" fontId="2" fillId="5" borderId="11" xfId="0" quotePrefix="1" applyNumberFormat="1" applyFont="1" applyFill="1" applyBorder="1" applyAlignment="1">
      <alignment horizontal="center"/>
    </xf>
    <xf numFmtId="166" fontId="2" fillId="5" borderId="12" xfId="0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2" borderId="39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" fontId="2" fillId="2" borderId="37" xfId="0" applyNumberFormat="1" applyFont="1" applyFill="1" applyBorder="1" applyAlignment="1">
      <alignment horizontal="center"/>
    </xf>
    <xf numFmtId="16" fontId="2" fillId="2" borderId="23" xfId="0" applyNumberFormat="1" applyFont="1" applyFill="1" applyBorder="1" applyAlignment="1">
      <alignment horizontal="center"/>
    </xf>
    <xf numFmtId="16" fontId="2" fillId="2" borderId="21" xfId="0" applyNumberFormat="1" applyFont="1" applyFill="1" applyBorder="1" applyAlignment="1">
      <alignment horizontal="center"/>
    </xf>
    <xf numFmtId="16" fontId="2" fillId="2" borderId="6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67" fontId="16" fillId="2" borderId="3" xfId="0" applyNumberFormat="1" applyFont="1" applyFill="1" applyBorder="1" applyAlignment="1">
      <alignment horizontal="center"/>
    </xf>
    <xf numFmtId="167" fontId="16" fillId="2" borderId="45" xfId="0" applyNumberFormat="1" applyFont="1" applyFill="1" applyBorder="1" applyAlignment="1">
      <alignment horizontal="center"/>
    </xf>
    <xf numFmtId="167" fontId="16" fillId="2" borderId="2" xfId="0" applyNumberFormat="1" applyFont="1" applyFill="1" applyBorder="1" applyAlignment="1">
      <alignment horizontal="center"/>
    </xf>
    <xf numFmtId="16" fontId="2" fillId="2" borderId="65" xfId="0" applyNumberFormat="1" applyFont="1" applyFill="1" applyBorder="1" applyAlignment="1">
      <alignment horizontal="center"/>
    </xf>
    <xf numFmtId="166" fontId="2" fillId="5" borderId="27" xfId="0" applyNumberFormat="1" applyFont="1" applyFill="1" applyBorder="1" applyAlignment="1">
      <alignment horizontal="center"/>
    </xf>
    <xf numFmtId="166" fontId="2" fillId="5" borderId="8" xfId="0" applyNumberFormat="1" applyFont="1" applyFill="1" applyBorder="1" applyAlignment="1">
      <alignment horizontal="center"/>
    </xf>
    <xf numFmtId="166" fontId="2" fillId="5" borderId="7" xfId="0" applyNumberFormat="1" applyFont="1" applyFill="1" applyBorder="1" applyAlignment="1">
      <alignment horizontal="center"/>
    </xf>
    <xf numFmtId="166" fontId="2" fillId="5" borderId="31" xfId="0" applyNumberFormat="1" applyFont="1" applyFill="1" applyBorder="1" applyAlignment="1">
      <alignment horizontal="center"/>
    </xf>
    <xf numFmtId="167" fontId="16" fillId="2" borderId="61" xfId="0" applyNumberFormat="1" applyFont="1" applyFill="1" applyBorder="1" applyAlignment="1">
      <alignment horizontal="center"/>
    </xf>
    <xf numFmtId="166" fontId="2" fillId="5" borderId="26" xfId="0" applyNumberFormat="1" applyFont="1" applyFill="1" applyBorder="1" applyAlignment="1">
      <alignment horizontal="center"/>
    </xf>
    <xf numFmtId="166" fontId="2" fillId="5" borderId="30" xfId="0" applyNumberFormat="1" applyFont="1" applyFill="1" applyBorder="1" applyAlignment="1">
      <alignment horizontal="center"/>
    </xf>
    <xf numFmtId="166" fontId="2" fillId="5" borderId="28" xfId="0" quotePrefix="1" applyNumberFormat="1" applyFont="1" applyFill="1" applyBorder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6" fontId="2" fillId="5" borderId="1" xfId="0" quotePrefix="1" applyNumberFormat="1" applyFont="1" applyFill="1" applyBorder="1" applyAlignment="1">
      <alignment horizontal="center"/>
    </xf>
    <xf numFmtId="166" fontId="2" fillId="5" borderId="32" xfId="0" quotePrefix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166" fontId="2" fillId="5" borderId="35" xfId="0" applyNumberFormat="1" applyFont="1" applyFill="1" applyBorder="1" applyAlignment="1">
      <alignment horizontal="center"/>
    </xf>
    <xf numFmtId="166" fontId="2" fillId="5" borderId="6" xfId="0" applyNumberFormat="1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6" fontId="2" fillId="2" borderId="11" xfId="0" applyNumberFormat="1" applyFont="1" applyFill="1" applyBorder="1" applyAlignment="1">
      <alignment horizontal="center"/>
    </xf>
    <xf numFmtId="16" fontId="2" fillId="2" borderId="12" xfId="0" applyNumberFormat="1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2" fillId="2" borderId="28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5" fontId="4" fillId="8" borderId="54" xfId="1" applyNumberFormat="1" applyFill="1" applyBorder="1" applyAlignment="1">
      <alignment horizontal="left" wrapText="1"/>
    </xf>
  </cellXfs>
  <cellStyles count="4">
    <cellStyle name="Comma" xfId="3" builtinId="3"/>
    <cellStyle name="Hyperlink" xfId="2" builtinId="8"/>
    <cellStyle name="Normal" xfId="0" builtinId="0"/>
    <cellStyle name="Normal 2" xfId="1" xr:uid="{605E86FF-193F-447D-ACC8-D632C0E7B32A}"/>
  </cellStyles>
  <dxfs count="75"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CCFF"/>
      <color rgb="FFDF81C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lake@mixonseed.com" TargetMode="External"/><Relationship Id="rId2" Type="http://schemas.openxmlformats.org/officeDocument/2006/relationships/hyperlink" Target="mailto:ttate@goseed.com" TargetMode="External"/><Relationship Id="rId1" Type="http://schemas.openxmlformats.org/officeDocument/2006/relationships/hyperlink" Target="http://www.goseed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c.lopesdesouza@ufl.edu" TargetMode="External"/><Relationship Id="rId4" Type="http://schemas.openxmlformats.org/officeDocument/2006/relationships/hyperlink" Target="http://www.mixonseed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A489-9FFA-49BD-B8F8-2BE0C3388E3C}">
  <sheetPr codeName="Sheet1">
    <pageSetUpPr fitToPage="1"/>
  </sheetPr>
  <dimension ref="A1:G22"/>
  <sheetViews>
    <sheetView topLeftCell="B1" zoomScaleNormal="100" workbookViewId="0">
      <selection activeCell="B1" sqref="B1"/>
    </sheetView>
  </sheetViews>
  <sheetFormatPr defaultColWidth="8.84375" defaultRowHeight="12.45" x14ac:dyDescent="0.3"/>
  <cols>
    <col min="1" max="1" width="7.84375" style="12" hidden="1" customWidth="1"/>
    <col min="2" max="2" width="10.921875" style="11" customWidth="1"/>
    <col min="3" max="3" width="27.84375" style="11" customWidth="1"/>
    <col min="4" max="4" width="32.84375" style="11" customWidth="1"/>
    <col min="5" max="5" width="24.4609375" style="11" customWidth="1"/>
    <col min="6" max="6" width="13.4609375" style="11" customWidth="1"/>
    <col min="7" max="16384" width="8.84375" style="12"/>
  </cols>
  <sheetData>
    <row r="1" spans="1:7" ht="12.9" thickBot="1" x14ac:dyDescent="0.35">
      <c r="B1" s="3" t="s">
        <v>188</v>
      </c>
      <c r="C1" s="16"/>
      <c r="D1" s="4"/>
      <c r="E1" s="4"/>
      <c r="F1" s="4"/>
      <c r="G1" s="3"/>
    </row>
    <row r="2" spans="1:7" s="10" customFormat="1" ht="47.5" customHeight="1" thickBot="1" x14ac:dyDescent="0.35">
      <c r="B2" s="45" t="s">
        <v>0</v>
      </c>
      <c r="C2" s="18" t="s">
        <v>1</v>
      </c>
      <c r="D2" s="18" t="s">
        <v>2</v>
      </c>
      <c r="E2" s="18" t="s">
        <v>3</v>
      </c>
      <c r="F2" s="184" t="s">
        <v>72</v>
      </c>
    </row>
    <row r="3" spans="1:7" ht="12.75" customHeight="1" x14ac:dyDescent="0.4">
      <c r="A3" s="71" t="s">
        <v>162</v>
      </c>
      <c r="B3" s="46" t="s">
        <v>4</v>
      </c>
      <c r="C3" s="19" t="s">
        <v>163</v>
      </c>
      <c r="D3" s="19" t="s">
        <v>164</v>
      </c>
      <c r="E3" s="20" t="s">
        <v>38</v>
      </c>
      <c r="F3" s="185">
        <v>10</v>
      </c>
    </row>
    <row r="4" spans="1:7" ht="14.6" x14ac:dyDescent="0.4">
      <c r="A4" s="71" t="s">
        <v>165</v>
      </c>
      <c r="B4" s="47" t="s">
        <v>6</v>
      </c>
      <c r="C4" s="21" t="s">
        <v>92</v>
      </c>
      <c r="D4" s="21" t="s">
        <v>166</v>
      </c>
      <c r="E4" s="22" t="s">
        <v>38</v>
      </c>
      <c r="F4" s="186">
        <v>5</v>
      </c>
    </row>
    <row r="5" spans="1:7" ht="14.6" x14ac:dyDescent="0.4">
      <c r="A5" s="71" t="s">
        <v>7</v>
      </c>
      <c r="B5" s="47" t="s">
        <v>6</v>
      </c>
      <c r="C5" s="21" t="s">
        <v>93</v>
      </c>
      <c r="D5" s="21" t="s">
        <v>42</v>
      </c>
      <c r="E5" s="22" t="s">
        <v>38</v>
      </c>
      <c r="F5" s="186">
        <v>15</v>
      </c>
    </row>
    <row r="6" spans="1:7" ht="14.6" x14ac:dyDescent="0.4">
      <c r="A6" s="71" t="s">
        <v>8</v>
      </c>
      <c r="B6" s="47" t="s">
        <v>6</v>
      </c>
      <c r="C6" s="21" t="s">
        <v>94</v>
      </c>
      <c r="D6" s="21" t="s">
        <v>43</v>
      </c>
      <c r="E6" s="22" t="s">
        <v>38</v>
      </c>
      <c r="F6" s="186">
        <v>25</v>
      </c>
    </row>
    <row r="7" spans="1:7" ht="14.6" x14ac:dyDescent="0.4">
      <c r="A7" s="71" t="s">
        <v>35</v>
      </c>
      <c r="B7" s="47" t="s">
        <v>6</v>
      </c>
      <c r="C7" s="21" t="s">
        <v>167</v>
      </c>
      <c r="D7" s="21" t="s">
        <v>44</v>
      </c>
      <c r="E7" s="22" t="s">
        <v>38</v>
      </c>
      <c r="F7" s="186">
        <v>5</v>
      </c>
    </row>
    <row r="8" spans="1:7" ht="14.6" x14ac:dyDescent="0.4">
      <c r="A8" s="71" t="s">
        <v>168</v>
      </c>
      <c r="B8" s="47" t="s">
        <v>6</v>
      </c>
      <c r="C8" s="21" t="s">
        <v>95</v>
      </c>
      <c r="D8" s="21" t="s">
        <v>169</v>
      </c>
      <c r="E8" s="22" t="s">
        <v>38</v>
      </c>
      <c r="F8" s="186">
        <v>10</v>
      </c>
    </row>
    <row r="9" spans="1:7" ht="14.6" x14ac:dyDescent="0.4">
      <c r="A9" s="71" t="s">
        <v>36</v>
      </c>
      <c r="B9" s="47" t="s">
        <v>6</v>
      </c>
      <c r="C9" s="21" t="s">
        <v>95</v>
      </c>
      <c r="D9" s="21" t="s">
        <v>45</v>
      </c>
      <c r="E9" s="22" t="s">
        <v>38</v>
      </c>
      <c r="F9" s="186">
        <v>10</v>
      </c>
    </row>
    <row r="10" spans="1:7" ht="14.6" x14ac:dyDescent="0.4">
      <c r="A10" s="71" t="s">
        <v>170</v>
      </c>
      <c r="B10" s="47" t="s">
        <v>5</v>
      </c>
      <c r="C10" s="21" t="s">
        <v>171</v>
      </c>
      <c r="D10" s="21" t="s">
        <v>172</v>
      </c>
      <c r="E10" s="22" t="s">
        <v>173</v>
      </c>
      <c r="F10" s="186">
        <v>90</v>
      </c>
    </row>
    <row r="11" spans="1:7" ht="14.6" x14ac:dyDescent="0.4">
      <c r="A11" s="71" t="s">
        <v>174</v>
      </c>
      <c r="B11" s="47" t="s">
        <v>5</v>
      </c>
      <c r="C11" s="21" t="s">
        <v>171</v>
      </c>
      <c r="D11" s="21" t="s">
        <v>175</v>
      </c>
      <c r="E11" s="22" t="s">
        <v>173</v>
      </c>
      <c r="F11" s="186">
        <v>90</v>
      </c>
    </row>
    <row r="12" spans="1:7" ht="14.6" x14ac:dyDescent="0.4">
      <c r="A12" s="71" t="s">
        <v>176</v>
      </c>
      <c r="B12" s="47" t="s">
        <v>5</v>
      </c>
      <c r="C12" s="21" t="s">
        <v>171</v>
      </c>
      <c r="D12" s="21" t="s">
        <v>177</v>
      </c>
      <c r="E12" s="22" t="s">
        <v>173</v>
      </c>
      <c r="F12" s="186">
        <v>90</v>
      </c>
    </row>
    <row r="13" spans="1:7" ht="14.6" x14ac:dyDescent="0.4">
      <c r="A13" s="71" t="s">
        <v>178</v>
      </c>
      <c r="B13" s="47" t="s">
        <v>5</v>
      </c>
      <c r="C13" s="21" t="s">
        <v>171</v>
      </c>
      <c r="D13" s="21" t="s">
        <v>179</v>
      </c>
      <c r="E13" s="22" t="s">
        <v>173</v>
      </c>
      <c r="F13" s="186">
        <v>90</v>
      </c>
    </row>
    <row r="14" spans="1:7" ht="14.6" x14ac:dyDescent="0.4">
      <c r="A14" s="71" t="s">
        <v>180</v>
      </c>
      <c r="B14" s="47" t="s">
        <v>5</v>
      </c>
      <c r="C14" s="21" t="s">
        <v>171</v>
      </c>
      <c r="D14" s="21" t="s">
        <v>181</v>
      </c>
      <c r="E14" s="22" t="s">
        <v>173</v>
      </c>
      <c r="F14" s="186">
        <v>90</v>
      </c>
    </row>
    <row r="15" spans="1:7" ht="14.6" x14ac:dyDescent="0.4">
      <c r="A15" s="71" t="s">
        <v>77</v>
      </c>
      <c r="B15" s="47" t="s">
        <v>6</v>
      </c>
      <c r="C15" s="21" t="s">
        <v>94</v>
      </c>
      <c r="D15" s="21" t="s">
        <v>98</v>
      </c>
      <c r="E15" s="22" t="s">
        <v>173</v>
      </c>
      <c r="F15" s="186">
        <v>25</v>
      </c>
    </row>
    <row r="16" spans="1:7" ht="14.6" x14ac:dyDescent="0.4">
      <c r="A16" s="71" t="s">
        <v>182</v>
      </c>
      <c r="B16" s="47" t="s">
        <v>6</v>
      </c>
      <c r="C16" s="21" t="s">
        <v>94</v>
      </c>
      <c r="D16" s="21" t="s">
        <v>99</v>
      </c>
      <c r="E16" s="22" t="s">
        <v>173</v>
      </c>
      <c r="F16" s="186">
        <v>25</v>
      </c>
    </row>
    <row r="17" spans="1:6" ht="14.6" x14ac:dyDescent="0.4">
      <c r="A17" s="71" t="s">
        <v>73</v>
      </c>
      <c r="B17" s="47" t="s">
        <v>6</v>
      </c>
      <c r="C17" s="21" t="s">
        <v>96</v>
      </c>
      <c r="D17" s="21" t="s">
        <v>100</v>
      </c>
      <c r="E17" s="22" t="s">
        <v>173</v>
      </c>
      <c r="F17" s="186">
        <v>30</v>
      </c>
    </row>
    <row r="18" spans="1:6" ht="14.6" x14ac:dyDescent="0.4">
      <c r="A18" s="71" t="s">
        <v>78</v>
      </c>
      <c r="B18" s="47" t="s">
        <v>6</v>
      </c>
      <c r="C18" s="21" t="s">
        <v>97</v>
      </c>
      <c r="D18" s="21" t="s">
        <v>101</v>
      </c>
      <c r="E18" s="22" t="s">
        <v>173</v>
      </c>
      <c r="F18" s="186">
        <v>30</v>
      </c>
    </row>
    <row r="19" spans="1:6" ht="14.6" x14ac:dyDescent="0.4">
      <c r="A19" s="71" t="s">
        <v>75</v>
      </c>
      <c r="B19" s="125" t="s">
        <v>5</v>
      </c>
      <c r="C19" s="22" t="s">
        <v>90</v>
      </c>
      <c r="D19" s="22" t="s">
        <v>183</v>
      </c>
      <c r="E19" s="22" t="s">
        <v>102</v>
      </c>
      <c r="F19" s="187">
        <v>90</v>
      </c>
    </row>
    <row r="20" spans="1:6" ht="14.6" x14ac:dyDescent="0.4">
      <c r="A20" s="71" t="s">
        <v>76</v>
      </c>
      <c r="B20" s="47" t="s">
        <v>5</v>
      </c>
      <c r="C20" s="21" t="s">
        <v>90</v>
      </c>
      <c r="D20" s="21" t="s">
        <v>184</v>
      </c>
      <c r="E20" s="22" t="s">
        <v>102</v>
      </c>
      <c r="F20" s="186">
        <v>90</v>
      </c>
    </row>
    <row r="21" spans="1:6" ht="14.6" x14ac:dyDescent="0.4">
      <c r="A21" s="71" t="s">
        <v>185</v>
      </c>
      <c r="B21" s="47" t="s">
        <v>5</v>
      </c>
      <c r="C21" s="21" t="s">
        <v>171</v>
      </c>
      <c r="D21" s="21" t="s">
        <v>186</v>
      </c>
      <c r="E21" s="22" t="s">
        <v>102</v>
      </c>
      <c r="F21" s="186">
        <v>90</v>
      </c>
    </row>
    <row r="22" spans="1:6" ht="15" thickBot="1" x14ac:dyDescent="0.45">
      <c r="A22" s="72" t="s">
        <v>74</v>
      </c>
      <c r="B22" s="73" t="s">
        <v>5</v>
      </c>
      <c r="C22" s="74" t="s">
        <v>91</v>
      </c>
      <c r="D22" s="74" t="s">
        <v>187</v>
      </c>
      <c r="E22" s="75" t="s">
        <v>102</v>
      </c>
      <c r="F22" s="188">
        <v>90</v>
      </c>
    </row>
  </sheetData>
  <sortState xmlns:xlrd2="http://schemas.microsoft.com/office/spreadsheetml/2017/richdata2" ref="A3:E22">
    <sortCondition ref="B3:B22"/>
    <sortCondition ref="C3:C22"/>
    <sortCondition ref="D3:D22"/>
  </sortState>
  <conditionalFormatting sqref="B3:F22">
    <cfRule type="expression" dxfId="74" priority="1">
      <formula>MOD(ROW(),2)=0</formula>
    </cfRule>
  </conditionalFormatting>
  <pageMargins left="0.25" right="0.25" top="0.75" bottom="0.75" header="0.3" footer="0.3"/>
  <pageSetup fitToHeight="0" orientation="landscape" horizontalDpi="1200" verticalDpi="1200" r:id="rId1"/>
  <headerFooter differentFirst="1" scaleWithDoc="0">
    <oddHeader>&amp;Lcont.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8459-FAA5-4954-8EAC-E5C02AB56376}">
  <sheetPr codeName="Sheet2">
    <pageSetUpPr fitToPage="1"/>
  </sheetPr>
  <dimension ref="A1:E10"/>
  <sheetViews>
    <sheetView zoomScaleNormal="100" workbookViewId="0">
      <selection activeCell="C20" sqref="C20"/>
    </sheetView>
  </sheetViews>
  <sheetFormatPr defaultColWidth="9.15234375" defaultRowHeight="12.45" x14ac:dyDescent="0.3"/>
  <cols>
    <col min="1" max="1" width="21.53515625" style="15" customWidth="1"/>
    <col min="2" max="2" width="20.84375" style="1" customWidth="1"/>
    <col min="3" max="3" width="18.53515625" style="1" customWidth="1"/>
    <col min="4" max="4" width="29" style="1" customWidth="1"/>
    <col min="5" max="5" width="26.53515625" style="1" customWidth="1"/>
    <col min="6" max="6" width="11.53515625" style="1" bestFit="1" customWidth="1"/>
    <col min="7" max="7" width="12.53515625" style="1" bestFit="1" customWidth="1"/>
    <col min="8" max="16384" width="9.15234375" style="1"/>
  </cols>
  <sheetData>
    <row r="1" spans="1:5" s="2" customFormat="1" ht="12.9" thickBot="1" x14ac:dyDescent="0.35">
      <c r="A1" s="363" t="s">
        <v>195</v>
      </c>
      <c r="B1" s="363"/>
      <c r="C1" s="363"/>
      <c r="D1" s="363"/>
      <c r="E1" s="363"/>
    </row>
    <row r="2" spans="1:5" x14ac:dyDescent="0.3">
      <c r="A2" s="48" t="s">
        <v>3</v>
      </c>
      <c r="B2" s="13" t="s">
        <v>9</v>
      </c>
      <c r="C2" s="13" t="s">
        <v>10</v>
      </c>
      <c r="D2" s="13" t="s">
        <v>11</v>
      </c>
      <c r="E2" s="49" t="s">
        <v>12</v>
      </c>
    </row>
    <row r="3" spans="1:5" ht="14.6" x14ac:dyDescent="0.4">
      <c r="A3" s="50" t="s">
        <v>38</v>
      </c>
      <c r="B3" s="14" t="s">
        <v>189</v>
      </c>
      <c r="C3" s="14" t="s">
        <v>39</v>
      </c>
      <c r="D3" s="85" t="s">
        <v>190</v>
      </c>
      <c r="E3" s="60" t="s">
        <v>40</v>
      </c>
    </row>
    <row r="4" spans="1:5" ht="14.6" x14ac:dyDescent="0.4">
      <c r="A4" s="118" t="s">
        <v>103</v>
      </c>
      <c r="B4" s="119" t="s">
        <v>123</v>
      </c>
      <c r="C4" s="119" t="s">
        <v>191</v>
      </c>
      <c r="D4" s="120" t="s">
        <v>124</v>
      </c>
      <c r="E4" s="250" t="s">
        <v>192</v>
      </c>
    </row>
    <row r="5" spans="1:5" ht="15" thickBot="1" x14ac:dyDescent="0.45">
      <c r="A5" s="121" t="s">
        <v>125</v>
      </c>
      <c r="B5" s="122" t="s">
        <v>193</v>
      </c>
      <c r="C5" s="122" t="s">
        <v>194</v>
      </c>
      <c r="D5" s="123" t="s">
        <v>197</v>
      </c>
      <c r="E5" s="124"/>
    </row>
    <row r="10" spans="1:5" x14ac:dyDescent="0.3">
      <c r="D10" s="1" t="s">
        <v>13</v>
      </c>
    </row>
  </sheetData>
  <mergeCells count="1">
    <mergeCell ref="A1:E1"/>
  </mergeCells>
  <conditionalFormatting sqref="A3:E5">
    <cfRule type="expression" dxfId="73" priority="1">
      <formula>MOD(ROW(),2)=0</formula>
    </cfRule>
  </conditionalFormatting>
  <hyperlinks>
    <hyperlink ref="E3" r:id="rId1" xr:uid="{E898C56B-2F81-426E-AF6C-5F3FE041A502}"/>
    <hyperlink ref="D3" r:id="rId2" xr:uid="{B13598E2-27C7-4A0E-A401-FBC336C214D5}"/>
    <hyperlink ref="D4" r:id="rId3" xr:uid="{EAC23C1E-F252-4FBB-8DB3-AAE089A48B19}"/>
    <hyperlink ref="E4" r:id="rId4" xr:uid="{45048D82-CD57-4401-864A-73420985B6A8}"/>
    <hyperlink ref="D5" r:id="rId5" xr:uid="{AE2B6792-4047-4386-96FB-A1CA4322BC9B}"/>
  </hyperlinks>
  <pageMargins left="0.25" right="0.25" top="0.75" bottom="0.75" header="0.3" footer="0.3"/>
  <pageSetup fitToHeight="0" orientation="landscape" horizontalDpi="1200" verticalDpi="1200" r:id="rId6"/>
  <headerFooter differentFirst="1"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B0DE-9AFE-45F8-BF4E-BCC97F0128F3}">
  <sheetPr codeName="Sheet3">
    <pageSetUpPr fitToPage="1"/>
  </sheetPr>
  <dimension ref="A1:N18"/>
  <sheetViews>
    <sheetView tabSelected="1" zoomScaleNormal="100" workbookViewId="0">
      <selection activeCell="J33" sqref="J33"/>
    </sheetView>
  </sheetViews>
  <sheetFormatPr defaultColWidth="8.84375" defaultRowHeight="12.45" x14ac:dyDescent="0.3"/>
  <cols>
    <col min="1" max="1" width="9.61328125" style="59" customWidth="1"/>
    <col min="2" max="2" width="12.23046875" style="59" customWidth="1"/>
    <col min="3" max="3" width="37.53515625" style="82" customWidth="1"/>
    <col min="4" max="4" width="14.3828125" style="59" customWidth="1"/>
    <col min="5" max="6" width="12.53515625" style="59" customWidth="1"/>
    <col min="7" max="8" width="12.53515625" style="16" customWidth="1"/>
    <col min="9" max="10" width="16.84375" style="82" customWidth="1"/>
    <col min="11" max="11" width="20.4609375" style="5" customWidth="1"/>
    <col min="12" max="12" width="24.07421875" style="5" customWidth="1"/>
    <col min="13" max="16384" width="8.84375" style="5"/>
  </cols>
  <sheetData>
    <row r="1" spans="1:14" s="6" customFormat="1" ht="30" customHeight="1" thickBot="1" x14ac:dyDescent="0.35">
      <c r="A1" s="366" t="s">
        <v>196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4" s="6" customFormat="1" ht="26.5" customHeight="1" x14ac:dyDescent="0.3">
      <c r="A2" s="91" t="s">
        <v>105</v>
      </c>
      <c r="B2" s="92" t="s">
        <v>104</v>
      </c>
      <c r="C2" s="93" t="s">
        <v>106</v>
      </c>
      <c r="D2" s="94" t="s">
        <v>107</v>
      </c>
      <c r="E2" s="94" t="s">
        <v>14</v>
      </c>
      <c r="F2" s="94" t="s">
        <v>15</v>
      </c>
      <c r="G2" s="94" t="s">
        <v>16</v>
      </c>
      <c r="H2" s="94" t="s">
        <v>17</v>
      </c>
      <c r="I2" s="95" t="s">
        <v>18</v>
      </c>
      <c r="J2" s="95" t="s">
        <v>222</v>
      </c>
      <c r="K2" s="364" t="s">
        <v>126</v>
      </c>
      <c r="L2" s="365"/>
    </row>
    <row r="3" spans="1:14" s="7" customFormat="1" hidden="1" x14ac:dyDescent="0.3">
      <c r="A3" s="51"/>
      <c r="B3" s="76" t="s">
        <v>19</v>
      </c>
      <c r="C3" s="87" t="s">
        <v>20</v>
      </c>
      <c r="D3" s="88"/>
      <c r="E3" s="88"/>
      <c r="F3" s="88"/>
      <c r="G3" s="88" t="s">
        <v>21</v>
      </c>
      <c r="H3" s="88" t="s">
        <v>21</v>
      </c>
      <c r="I3" s="248" t="s">
        <v>22</v>
      </c>
      <c r="J3" s="248"/>
      <c r="K3" s="89" t="s">
        <v>22</v>
      </c>
      <c r="L3" s="90" t="s">
        <v>22</v>
      </c>
    </row>
    <row r="4" spans="1:14" ht="24.9" x14ac:dyDescent="0.3">
      <c r="A4" s="77" t="s">
        <v>79</v>
      </c>
      <c r="B4" s="78" t="s">
        <v>108</v>
      </c>
      <c r="C4" s="81" t="s">
        <v>117</v>
      </c>
      <c r="D4" s="79">
        <v>45223</v>
      </c>
      <c r="E4" s="79">
        <v>45258</v>
      </c>
      <c r="F4" s="79">
        <v>45329</v>
      </c>
      <c r="G4" s="79">
        <v>45372</v>
      </c>
      <c r="H4" s="79">
        <v>45406</v>
      </c>
      <c r="I4" s="249" t="s">
        <v>212</v>
      </c>
      <c r="J4" s="249">
        <v>6</v>
      </c>
      <c r="K4" s="86" t="s">
        <v>127</v>
      </c>
      <c r="L4" s="80" t="s">
        <v>128</v>
      </c>
    </row>
    <row r="5" spans="1:14" ht="37.299999999999997" x14ac:dyDescent="0.3">
      <c r="A5" s="268" t="s">
        <v>267</v>
      </c>
      <c r="B5" s="269" t="s">
        <v>199</v>
      </c>
      <c r="C5" s="270" t="s">
        <v>198</v>
      </c>
      <c r="D5" s="415" t="s">
        <v>315</v>
      </c>
      <c r="E5" s="271">
        <v>45295</v>
      </c>
      <c r="F5" s="271">
        <v>45329</v>
      </c>
      <c r="G5" s="271">
        <v>45365</v>
      </c>
      <c r="H5" s="271">
        <v>45399</v>
      </c>
      <c r="I5" s="272" t="s">
        <v>213</v>
      </c>
      <c r="J5" s="272">
        <v>6</v>
      </c>
      <c r="K5" s="273" t="s">
        <v>127</v>
      </c>
      <c r="L5" s="274" t="s">
        <v>128</v>
      </c>
    </row>
    <row r="6" spans="1:14" ht="24.9" x14ac:dyDescent="0.3">
      <c r="A6" s="251" t="s">
        <v>88</v>
      </c>
      <c r="B6" s="252" t="s">
        <v>148</v>
      </c>
      <c r="C6" s="253" t="s">
        <v>149</v>
      </c>
      <c r="D6" s="254">
        <v>45218</v>
      </c>
      <c r="E6" s="254" t="s">
        <v>224</v>
      </c>
      <c r="F6" s="254" t="s">
        <v>224</v>
      </c>
      <c r="G6" s="254">
        <v>45376</v>
      </c>
      <c r="H6" s="254" t="s">
        <v>224</v>
      </c>
      <c r="I6" s="255" t="s">
        <v>214</v>
      </c>
      <c r="J6" s="255">
        <v>6</v>
      </c>
      <c r="K6" s="256" t="s">
        <v>143</v>
      </c>
      <c r="L6" s="257" t="s">
        <v>144</v>
      </c>
    </row>
    <row r="7" spans="1:14" ht="37.299999999999997" x14ac:dyDescent="0.3">
      <c r="A7" s="275" t="s">
        <v>200</v>
      </c>
      <c r="B7" s="276" t="s">
        <v>203</v>
      </c>
      <c r="C7" s="277" t="s">
        <v>118</v>
      </c>
      <c r="D7" s="278">
        <v>45216</v>
      </c>
      <c r="E7" s="278">
        <v>45269</v>
      </c>
      <c r="F7" s="278">
        <v>45336</v>
      </c>
      <c r="G7" s="278">
        <v>45384</v>
      </c>
      <c r="H7" s="278">
        <v>45405</v>
      </c>
      <c r="I7" s="279" t="s">
        <v>215</v>
      </c>
      <c r="J7" s="279"/>
      <c r="K7" s="279" t="s">
        <v>134</v>
      </c>
      <c r="L7" s="280" t="s">
        <v>133</v>
      </c>
    </row>
    <row r="8" spans="1:14" x14ac:dyDescent="0.3">
      <c r="A8" s="251" t="s">
        <v>201</v>
      </c>
      <c r="B8" s="252" t="s">
        <v>202</v>
      </c>
      <c r="C8" s="253" t="s">
        <v>204</v>
      </c>
      <c r="D8" s="254">
        <v>45599</v>
      </c>
      <c r="E8" s="254">
        <v>45272</v>
      </c>
      <c r="F8" s="254">
        <v>45324</v>
      </c>
      <c r="G8" s="254">
        <v>45359</v>
      </c>
      <c r="H8" s="254" t="s">
        <v>224</v>
      </c>
      <c r="I8" s="255" t="s">
        <v>216</v>
      </c>
      <c r="J8" s="255" t="s">
        <v>223</v>
      </c>
      <c r="K8" s="255" t="s">
        <v>227</v>
      </c>
      <c r="L8" s="258" t="s">
        <v>228</v>
      </c>
    </row>
    <row r="9" spans="1:14" ht="24.9" x14ac:dyDescent="0.3">
      <c r="A9" s="275" t="s">
        <v>205</v>
      </c>
      <c r="B9" s="276" t="s">
        <v>207</v>
      </c>
      <c r="C9" s="277" t="s">
        <v>119</v>
      </c>
      <c r="D9" s="278">
        <v>45217</v>
      </c>
      <c r="E9" s="278" t="s">
        <v>224</v>
      </c>
      <c r="F9" s="278" t="s">
        <v>224</v>
      </c>
      <c r="G9" s="278">
        <v>45384</v>
      </c>
      <c r="H9" s="278">
        <v>45404</v>
      </c>
      <c r="I9" s="279" t="s">
        <v>217</v>
      </c>
      <c r="J9" s="279">
        <v>6.5</v>
      </c>
      <c r="K9" s="281" t="s">
        <v>139</v>
      </c>
      <c r="L9" s="282" t="s">
        <v>140</v>
      </c>
    </row>
    <row r="10" spans="1:14" ht="24.9" x14ac:dyDescent="0.3">
      <c r="A10" s="251" t="s">
        <v>206</v>
      </c>
      <c r="B10" s="252" t="s">
        <v>208</v>
      </c>
      <c r="C10" s="253" t="s">
        <v>209</v>
      </c>
      <c r="D10" s="254">
        <v>45222</v>
      </c>
      <c r="E10" s="254" t="s">
        <v>224</v>
      </c>
      <c r="F10" s="254" t="s">
        <v>224</v>
      </c>
      <c r="G10" s="254">
        <v>45378</v>
      </c>
      <c r="H10" s="254">
        <v>45397</v>
      </c>
      <c r="I10" s="255" t="s">
        <v>218</v>
      </c>
      <c r="J10" s="255">
        <v>6.5</v>
      </c>
      <c r="K10" s="256" t="s">
        <v>139</v>
      </c>
      <c r="L10" s="257" t="s">
        <v>140</v>
      </c>
    </row>
    <row r="11" spans="1:14" x14ac:dyDescent="0.3">
      <c r="A11" s="275" t="s">
        <v>81</v>
      </c>
      <c r="B11" s="276" t="s">
        <v>109</v>
      </c>
      <c r="C11" s="277" t="s">
        <v>120</v>
      </c>
      <c r="D11" s="278">
        <v>45210</v>
      </c>
      <c r="E11" s="278" t="s">
        <v>224</v>
      </c>
      <c r="F11" s="278" t="s">
        <v>224</v>
      </c>
      <c r="G11" s="278">
        <v>45391</v>
      </c>
      <c r="H11" s="278">
        <v>45414</v>
      </c>
      <c r="I11" s="279" t="s">
        <v>219</v>
      </c>
      <c r="J11" s="279"/>
      <c r="K11" s="281" t="s">
        <v>137</v>
      </c>
      <c r="L11" s="282" t="s">
        <v>138</v>
      </c>
      <c r="N11" s="5" t="s">
        <v>13</v>
      </c>
    </row>
    <row r="12" spans="1:14" ht="14.6" x14ac:dyDescent="0.4">
      <c r="A12" s="251" t="s">
        <v>82</v>
      </c>
      <c r="B12" s="252" t="s">
        <v>211</v>
      </c>
      <c r="C12" s="253" t="s">
        <v>210</v>
      </c>
      <c r="D12" s="254">
        <v>45218</v>
      </c>
      <c r="E12" s="254">
        <v>45272</v>
      </c>
      <c r="F12" s="254">
        <v>45323</v>
      </c>
      <c r="G12" s="254">
        <v>45391</v>
      </c>
      <c r="H12" s="254">
        <v>45413</v>
      </c>
      <c r="I12" s="255" t="s">
        <v>220</v>
      </c>
      <c r="J12" s="255">
        <v>6.3</v>
      </c>
      <c r="K12" s="259" t="s">
        <v>147</v>
      </c>
      <c r="L12" s="260" t="s">
        <v>146</v>
      </c>
    </row>
    <row r="13" spans="1:14" ht="24.9" x14ac:dyDescent="0.3">
      <c r="A13" s="275" t="s">
        <v>89</v>
      </c>
      <c r="B13" s="276" t="s">
        <v>110</v>
      </c>
      <c r="C13" s="277" t="s">
        <v>113</v>
      </c>
      <c r="D13" s="278">
        <v>45238</v>
      </c>
      <c r="E13" s="278" t="s">
        <v>225</v>
      </c>
      <c r="F13" s="278">
        <v>45338</v>
      </c>
      <c r="G13" s="278">
        <v>45366</v>
      </c>
      <c r="H13" s="278">
        <v>45415</v>
      </c>
      <c r="I13" s="279" t="s">
        <v>247</v>
      </c>
      <c r="J13" s="279"/>
      <c r="K13" s="281" t="s">
        <v>135</v>
      </c>
      <c r="L13" s="282" t="s">
        <v>136</v>
      </c>
    </row>
    <row r="14" spans="1:14" ht="24.9" x14ac:dyDescent="0.3">
      <c r="A14" s="251" t="s">
        <v>85</v>
      </c>
      <c r="B14" s="252" t="s">
        <v>23</v>
      </c>
      <c r="C14" s="253" t="s">
        <v>115</v>
      </c>
      <c r="D14" s="254">
        <v>45209</v>
      </c>
      <c r="E14" s="254">
        <v>45260</v>
      </c>
      <c r="F14" s="254">
        <v>45330</v>
      </c>
      <c r="G14" s="254">
        <v>45383</v>
      </c>
      <c r="H14" s="254">
        <v>45418</v>
      </c>
      <c r="I14" s="255" t="s">
        <v>226</v>
      </c>
      <c r="J14" s="255">
        <v>6.47</v>
      </c>
      <c r="K14" s="256" t="s">
        <v>141</v>
      </c>
      <c r="L14" s="257" t="s">
        <v>142</v>
      </c>
    </row>
    <row r="15" spans="1:14" ht="24.9" x14ac:dyDescent="0.3">
      <c r="A15" s="275" t="s">
        <v>84</v>
      </c>
      <c r="B15" s="276" t="s">
        <v>24</v>
      </c>
      <c r="C15" s="277" t="s">
        <v>116</v>
      </c>
      <c r="D15" s="278">
        <v>45218</v>
      </c>
      <c r="E15" s="278">
        <v>45264</v>
      </c>
      <c r="F15" s="278">
        <v>45328</v>
      </c>
      <c r="G15" s="278">
        <v>45387</v>
      </c>
      <c r="H15" s="278">
        <v>45422</v>
      </c>
      <c r="I15" s="279" t="s">
        <v>160</v>
      </c>
      <c r="J15" s="279">
        <v>6.6</v>
      </c>
      <c r="K15" s="281" t="s">
        <v>141</v>
      </c>
      <c r="L15" s="282" t="s">
        <v>142</v>
      </c>
    </row>
    <row r="16" spans="1:14" x14ac:dyDescent="0.3">
      <c r="A16" s="251" t="s">
        <v>83</v>
      </c>
      <c r="B16" s="252" t="s">
        <v>111</v>
      </c>
      <c r="C16" s="253" t="s">
        <v>114</v>
      </c>
      <c r="D16" s="254">
        <v>45225</v>
      </c>
      <c r="E16" s="254">
        <v>45264</v>
      </c>
      <c r="F16" s="254">
        <v>45328</v>
      </c>
      <c r="G16" s="254">
        <v>45394</v>
      </c>
      <c r="H16" s="254">
        <v>45442</v>
      </c>
      <c r="I16" s="255" t="s">
        <v>159</v>
      </c>
      <c r="J16" s="255">
        <v>6.3</v>
      </c>
      <c r="K16" s="256" t="s">
        <v>141</v>
      </c>
      <c r="L16" s="257" t="s">
        <v>142</v>
      </c>
    </row>
    <row r="17" spans="1:12" ht="24.9" x14ac:dyDescent="0.3">
      <c r="A17" s="275" t="s">
        <v>86</v>
      </c>
      <c r="B17" s="276" t="s">
        <v>112</v>
      </c>
      <c r="C17" s="277" t="s">
        <v>158</v>
      </c>
      <c r="D17" s="278">
        <v>45218</v>
      </c>
      <c r="E17" s="278" t="s">
        <v>224</v>
      </c>
      <c r="F17" s="278" t="s">
        <v>224</v>
      </c>
      <c r="G17" s="278">
        <v>45337</v>
      </c>
      <c r="H17" s="278">
        <v>45363</v>
      </c>
      <c r="I17" s="279" t="s">
        <v>221</v>
      </c>
      <c r="J17" s="279">
        <v>7.9</v>
      </c>
      <c r="K17" s="281" t="s">
        <v>129</v>
      </c>
      <c r="L17" s="282" t="s">
        <v>130</v>
      </c>
    </row>
    <row r="18" spans="1:12" ht="25.3" thickBot="1" x14ac:dyDescent="0.35">
      <c r="A18" s="261" t="s">
        <v>87</v>
      </c>
      <c r="B18" s="262" t="s">
        <v>122</v>
      </c>
      <c r="C18" s="263" t="s">
        <v>121</v>
      </c>
      <c r="D18" s="264">
        <v>45225</v>
      </c>
      <c r="E18" s="264" t="s">
        <v>224</v>
      </c>
      <c r="F18" s="264">
        <v>45337</v>
      </c>
      <c r="G18" s="264">
        <v>45420</v>
      </c>
      <c r="H18" s="264">
        <v>45476</v>
      </c>
      <c r="I18" s="265" t="s">
        <v>246</v>
      </c>
      <c r="J18" s="265">
        <v>5.6</v>
      </c>
      <c r="K18" s="266" t="s">
        <v>131</v>
      </c>
      <c r="L18" s="267" t="s">
        <v>132</v>
      </c>
    </row>
  </sheetData>
  <mergeCells count="2">
    <mergeCell ref="K2:L2"/>
    <mergeCell ref="A1:L1"/>
  </mergeCells>
  <pageMargins left="0.25" right="0.25" top="0.75" bottom="0.75" header="0.3" footer="0.3"/>
  <pageSetup scale="66" fitToHeight="0" orientation="landscape" horizontalDpi="1200" verticalDpi="1200" r:id="rId1"/>
  <headerFooter differentFirst="1"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05E9-C474-434D-A832-11FD0352C7F3}">
  <sheetPr>
    <pageSetUpPr fitToPage="1"/>
  </sheetPr>
  <dimension ref="A1:AK43"/>
  <sheetViews>
    <sheetView zoomScaleNormal="100" zoomScaleSheetLayoutView="100" workbookViewId="0">
      <pane xSplit="4" ySplit="3" topLeftCell="H4" activePane="bottomRight" state="frozen"/>
      <selection activeCell="A4" sqref="A4:A26"/>
      <selection pane="topRight" activeCell="A4" sqref="A4:A26"/>
      <selection pane="bottomLeft" activeCell="A4" sqref="A4:A26"/>
      <selection pane="bottomRight" activeCell="AR26" sqref="AR26"/>
    </sheetView>
  </sheetViews>
  <sheetFormatPr defaultColWidth="8.84375" defaultRowHeight="14.15" x14ac:dyDescent="0.35"/>
  <cols>
    <col min="1" max="1" width="11.691406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6" width="7.3828125" style="9" customWidth="1"/>
    <col min="7" max="7" width="10.61328125" style="9" customWidth="1"/>
    <col min="8" max="10" width="7.23046875" style="9" customWidth="1"/>
    <col min="11" max="11" width="8.15234375" style="9" customWidth="1"/>
    <col min="12" max="13" width="7.23046875" style="9" hidden="1" customWidth="1"/>
    <col min="14" max="14" width="7.23046875" style="9" customWidth="1"/>
    <col min="15" max="15" width="7.765625" style="9" customWidth="1"/>
    <col min="16" max="25" width="7.23046875" style="9" customWidth="1"/>
    <col min="26" max="27" width="7.23046875" style="9" hidden="1" customWidth="1"/>
    <col min="28" max="30" width="7.23046875" style="9" customWidth="1"/>
    <col min="31" max="31" width="9.3828125" style="9" customWidth="1"/>
    <col min="32" max="33" width="7.23046875" style="9" customWidth="1"/>
    <col min="34" max="35" width="7.23046875" style="9" hidden="1" customWidth="1"/>
    <col min="36" max="37" width="7.23046875" style="9" customWidth="1"/>
    <col min="38" max="16384" width="8.84375" style="55"/>
  </cols>
  <sheetData>
    <row r="1" spans="1:37" ht="47.05" customHeight="1" thickBot="1" x14ac:dyDescent="0.4">
      <c r="B1" s="372" t="s">
        <v>286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248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9"/>
      <c r="AF3" s="382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ht="15" customHeight="1" x14ac:dyDescent="0.35">
      <c r="B4" s="189"/>
      <c r="C4" s="66"/>
      <c r="D4" s="207"/>
      <c r="E4" s="83"/>
      <c r="F4" s="54"/>
      <c r="G4" s="84"/>
      <c r="H4" s="386" t="s">
        <v>288</v>
      </c>
      <c r="I4" s="387"/>
      <c r="J4" s="386">
        <v>45224</v>
      </c>
      <c r="K4" s="387"/>
      <c r="L4" s="386"/>
      <c r="M4" s="387"/>
      <c r="N4" s="386">
        <v>45216</v>
      </c>
      <c r="O4" s="387"/>
      <c r="P4" s="386">
        <v>45233</v>
      </c>
      <c r="Q4" s="387"/>
      <c r="R4" s="386">
        <v>45222</v>
      </c>
      <c r="S4" s="387"/>
      <c r="T4" s="386">
        <v>45217</v>
      </c>
      <c r="U4" s="387"/>
      <c r="V4" s="386">
        <v>45210</v>
      </c>
      <c r="W4" s="387"/>
      <c r="X4" s="386">
        <v>45218</v>
      </c>
      <c r="Y4" s="387"/>
      <c r="Z4" s="386"/>
      <c r="AA4" s="387"/>
      <c r="AB4" s="386">
        <v>45209</v>
      </c>
      <c r="AC4" s="387"/>
      <c r="AD4" s="386">
        <v>45218</v>
      </c>
      <c r="AE4" s="388"/>
      <c r="AF4" s="386">
        <v>45225</v>
      </c>
      <c r="AG4" s="387"/>
      <c r="AH4" s="386"/>
      <c r="AI4" s="387"/>
      <c r="AJ4" s="386">
        <v>45225</v>
      </c>
      <c r="AK4" s="394"/>
    </row>
    <row r="5" spans="1:37" ht="15" thickBot="1" x14ac:dyDescent="0.45">
      <c r="A5" t="s">
        <v>162</v>
      </c>
      <c r="B5" s="308" t="str">
        <f t="shared" ref="B5:B24" si="0">VLOOKUP(A5,VL_CCVT,4,FALSE)</f>
        <v>Driller</v>
      </c>
      <c r="C5" s="309" t="str">
        <f t="shared" ref="C5:C24" si="1">VLOOKUP(A5,VL_CCVT,3,FALSE)</f>
        <v>radish, daikon</v>
      </c>
      <c r="D5" s="310" t="str">
        <f t="shared" ref="D5:D24" si="2">VLOOKUP(A5,VL_CCVT,2,FALSE)</f>
        <v>Brassica</v>
      </c>
      <c r="E5" s="292">
        <f t="shared" ref="E5:E24" si="3">AVERAGE(H5,L5,N5,R5,V5,X5,Z5,AB5,AD5,AF5,AH5,AJ5)</f>
        <v>72.851851851851933</v>
      </c>
      <c r="F5" s="312">
        <v>70.637783439706894</v>
      </c>
      <c r="G5" s="306" t="s">
        <v>70</v>
      </c>
      <c r="H5" s="313">
        <v>83.3333333333334</v>
      </c>
      <c r="I5" s="306" t="s">
        <v>63</v>
      </c>
      <c r="J5" s="313">
        <v>77.5</v>
      </c>
      <c r="K5" s="306" t="s">
        <v>249</v>
      </c>
      <c r="L5" s="293"/>
      <c r="M5" s="295"/>
      <c r="N5" s="313">
        <v>10.666666666666771</v>
      </c>
      <c r="O5" s="306" t="s">
        <v>67</v>
      </c>
      <c r="P5" s="313">
        <v>45.533333333333417</v>
      </c>
      <c r="Q5" s="306" t="s">
        <v>64</v>
      </c>
      <c r="R5" s="313">
        <v>80.000000000000071</v>
      </c>
      <c r="S5" s="306" t="s">
        <v>70</v>
      </c>
      <c r="T5" s="313">
        <v>70.000000000000114</v>
      </c>
      <c r="U5" s="306" t="s">
        <v>50</v>
      </c>
      <c r="V5" s="313">
        <v>83.333333333333428</v>
      </c>
      <c r="W5" s="306" t="s">
        <v>50</v>
      </c>
      <c r="X5" s="313">
        <v>100.00000000000009</v>
      </c>
      <c r="Y5" s="306" t="s">
        <v>48</v>
      </c>
      <c r="Z5" s="293"/>
      <c r="AA5" s="306"/>
      <c r="AB5" s="313">
        <v>85.000000000000085</v>
      </c>
      <c r="AC5" s="306" t="s">
        <v>54</v>
      </c>
      <c r="AD5" s="313">
        <v>43.333333333333442</v>
      </c>
      <c r="AE5" s="306" t="s">
        <v>255</v>
      </c>
      <c r="AF5" s="313">
        <v>83.333333333333428</v>
      </c>
      <c r="AG5" s="306" t="s">
        <v>55</v>
      </c>
      <c r="AH5" s="293"/>
      <c r="AI5" s="306"/>
      <c r="AJ5" s="313">
        <v>86.666666666666799</v>
      </c>
      <c r="AK5" s="307" t="s">
        <v>58</v>
      </c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89.401398780971164</v>
      </c>
      <c r="F6" s="215">
        <v>87.461677990525075</v>
      </c>
      <c r="G6" s="111" t="s">
        <v>50</v>
      </c>
      <c r="H6" s="215">
        <v>98.333333333333414</v>
      </c>
      <c r="I6" s="111" t="s">
        <v>48</v>
      </c>
      <c r="J6" s="215">
        <v>95</v>
      </c>
      <c r="K6" s="111" t="s">
        <v>48</v>
      </c>
      <c r="L6" s="215"/>
      <c r="M6" s="111"/>
      <c r="N6" s="215">
        <v>44.945922362072928</v>
      </c>
      <c r="O6" s="111" t="s">
        <v>55</v>
      </c>
      <c r="P6" s="215">
        <v>74.300000000000068</v>
      </c>
      <c r="Q6" s="111" t="s">
        <v>50</v>
      </c>
      <c r="R6" s="215">
        <v>98.000000000000099</v>
      </c>
      <c r="S6" s="111" t="s">
        <v>50</v>
      </c>
      <c r="T6" s="215">
        <v>76.666666666666799</v>
      </c>
      <c r="U6" s="111" t="s">
        <v>50</v>
      </c>
      <c r="V6" s="215">
        <v>100.0000000000001</v>
      </c>
      <c r="W6" s="111" t="s">
        <v>48</v>
      </c>
      <c r="X6" s="215">
        <v>100.0000000000001</v>
      </c>
      <c r="Y6" s="111" t="s">
        <v>48</v>
      </c>
      <c r="Z6" s="215"/>
      <c r="AA6" s="111"/>
      <c r="AB6" s="215">
        <v>100.0000000000001</v>
      </c>
      <c r="AC6" s="111" t="s">
        <v>48</v>
      </c>
      <c r="AD6" s="215">
        <v>71.666666666666771</v>
      </c>
      <c r="AE6" s="285" t="s">
        <v>58</v>
      </c>
      <c r="AF6" s="215">
        <v>100.00000000000011</v>
      </c>
      <c r="AG6" s="111" t="s">
        <v>48</v>
      </c>
      <c r="AH6" s="215"/>
      <c r="AI6" s="111"/>
      <c r="AJ6" s="215">
        <v>91.666666666666842</v>
      </c>
      <c r="AK6" s="113" t="s">
        <v>50</v>
      </c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85.888888888888985</v>
      </c>
      <c r="F7" s="215">
        <v>85.637783439706865</v>
      </c>
      <c r="G7" s="111" t="s">
        <v>50</v>
      </c>
      <c r="H7" s="215">
        <v>96.666666666666771</v>
      </c>
      <c r="I7" s="111" t="s">
        <v>50</v>
      </c>
      <c r="J7" s="215">
        <v>92.5</v>
      </c>
      <c r="K7" s="111" t="s">
        <v>50</v>
      </c>
      <c r="L7" s="215"/>
      <c r="M7" s="111"/>
      <c r="N7" s="215">
        <v>59.000000000000099</v>
      </c>
      <c r="O7" s="111" t="s">
        <v>50</v>
      </c>
      <c r="P7" s="215">
        <v>73.200000000000088</v>
      </c>
      <c r="Q7" s="111" t="s">
        <v>50</v>
      </c>
      <c r="R7" s="215">
        <v>88.333333333333414</v>
      </c>
      <c r="S7" s="111" t="s">
        <v>46</v>
      </c>
      <c r="T7" s="215">
        <v>90.000000000000128</v>
      </c>
      <c r="U7" s="111" t="s">
        <v>48</v>
      </c>
      <c r="V7" s="215">
        <v>100.0000000000001</v>
      </c>
      <c r="W7" s="111" t="s">
        <v>48</v>
      </c>
      <c r="X7" s="215">
        <v>100.0000000000001</v>
      </c>
      <c r="Y7" s="111" t="s">
        <v>48</v>
      </c>
      <c r="Z7" s="215"/>
      <c r="AA7" s="111"/>
      <c r="AB7" s="215">
        <v>100.0000000000001</v>
      </c>
      <c r="AC7" s="111" t="s">
        <v>48</v>
      </c>
      <c r="AD7" s="215">
        <v>36.666666666666735</v>
      </c>
      <c r="AE7" s="285" t="s">
        <v>244</v>
      </c>
      <c r="AF7" s="215">
        <v>95.000000000000114</v>
      </c>
      <c r="AG7" s="111" t="s">
        <v>58</v>
      </c>
      <c r="AH7" s="215"/>
      <c r="AI7" s="111"/>
      <c r="AJ7" s="215">
        <v>97.333333333333499</v>
      </c>
      <c r="AK7" s="113" t="s">
        <v>48</v>
      </c>
    </row>
    <row r="8" spans="1:37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85.962962962963061</v>
      </c>
      <c r="F8" s="215">
        <v>82.957227884151351</v>
      </c>
      <c r="G8" s="110" t="s">
        <v>52</v>
      </c>
      <c r="H8" s="215">
        <v>90.000000000000085</v>
      </c>
      <c r="I8" s="110" t="s">
        <v>55</v>
      </c>
      <c r="J8" s="215">
        <v>79.999999999999986</v>
      </c>
      <c r="K8" s="110" t="s">
        <v>249</v>
      </c>
      <c r="L8" s="215"/>
      <c r="M8" s="110"/>
      <c r="N8" s="215">
        <v>23.333333333333471</v>
      </c>
      <c r="O8" s="110" t="s">
        <v>243</v>
      </c>
      <c r="P8" s="215">
        <v>67.86666666666676</v>
      </c>
      <c r="Q8" s="110" t="s">
        <v>58</v>
      </c>
      <c r="R8" s="215">
        <v>96.666666666666742</v>
      </c>
      <c r="S8" s="110" t="s">
        <v>50</v>
      </c>
      <c r="T8" s="215">
        <v>75.000000000000114</v>
      </c>
      <c r="U8" s="110" t="s">
        <v>50</v>
      </c>
      <c r="V8" s="215">
        <v>96.666666666666757</v>
      </c>
      <c r="W8" s="110" t="s">
        <v>48</v>
      </c>
      <c r="X8" s="215">
        <v>100.0000000000001</v>
      </c>
      <c r="Y8" s="110" t="s">
        <v>48</v>
      </c>
      <c r="Z8" s="215"/>
      <c r="AA8" s="110"/>
      <c r="AB8" s="215">
        <v>100.0000000000001</v>
      </c>
      <c r="AC8" s="110" t="s">
        <v>48</v>
      </c>
      <c r="AD8" s="215">
        <v>78.333333333333456</v>
      </c>
      <c r="AE8" s="284" t="s">
        <v>50</v>
      </c>
      <c r="AF8" s="215">
        <v>96.666666666666771</v>
      </c>
      <c r="AG8" s="110" t="s">
        <v>50</v>
      </c>
      <c r="AH8" s="215"/>
      <c r="AI8" s="110"/>
      <c r="AJ8" s="215">
        <v>92.000000000000156</v>
      </c>
      <c r="AK8" s="112" t="s">
        <v>50</v>
      </c>
    </row>
    <row r="9" spans="1:37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93.925925925926265</v>
      </c>
      <c r="F9" s="215">
        <v>91.304450106373366</v>
      </c>
      <c r="G9" s="110" t="s">
        <v>48</v>
      </c>
      <c r="H9" s="215">
        <v>96.666666666667027</v>
      </c>
      <c r="I9" s="110" t="s">
        <v>50</v>
      </c>
      <c r="J9" s="215">
        <v>97.500000000000213</v>
      </c>
      <c r="K9" s="110" t="s">
        <v>48</v>
      </c>
      <c r="L9" s="215"/>
      <c r="M9" s="110"/>
      <c r="N9" s="215">
        <v>71.666666666666288</v>
      </c>
      <c r="O9" s="110" t="s">
        <v>48</v>
      </c>
      <c r="P9" s="215">
        <v>88.866666666666532</v>
      </c>
      <c r="Q9" s="110" t="s">
        <v>48</v>
      </c>
      <c r="R9" s="215">
        <v>100.00000000000016</v>
      </c>
      <c r="S9" s="110" t="s">
        <v>48</v>
      </c>
      <c r="T9" s="215">
        <v>65.000000000000114</v>
      </c>
      <c r="U9" s="110" t="s">
        <v>50</v>
      </c>
      <c r="V9" s="215">
        <v>100.0000000000001</v>
      </c>
      <c r="W9" s="110" t="s">
        <v>48</v>
      </c>
      <c r="X9" s="215">
        <v>100</v>
      </c>
      <c r="Y9" s="110" t="s">
        <v>48</v>
      </c>
      <c r="Z9" s="215"/>
      <c r="AA9" s="110"/>
      <c r="AB9" s="215">
        <v>100.00000000000016</v>
      </c>
      <c r="AC9" s="110" t="s">
        <v>48</v>
      </c>
      <c r="AD9" s="215">
        <v>78.333333333333385</v>
      </c>
      <c r="AE9" s="284" t="s">
        <v>50</v>
      </c>
      <c r="AF9" s="215">
        <v>100.00000000000024</v>
      </c>
      <c r="AG9" s="110" t="s">
        <v>48</v>
      </c>
      <c r="AH9" s="215"/>
      <c r="AI9" s="110"/>
      <c r="AJ9" s="215">
        <v>98.666666666669158</v>
      </c>
      <c r="AK9" s="112" t="s">
        <v>48</v>
      </c>
    </row>
    <row r="10" spans="1:37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85.740740740740833</v>
      </c>
      <c r="F10" s="215">
        <v>84.887783439706894</v>
      </c>
      <c r="G10" s="110" t="s">
        <v>50</v>
      </c>
      <c r="H10" s="215">
        <v>86.666666666666728</v>
      </c>
      <c r="I10" s="110" t="s">
        <v>64</v>
      </c>
      <c r="J10" s="215">
        <v>91.499999999999986</v>
      </c>
      <c r="K10" s="110" t="s">
        <v>50</v>
      </c>
      <c r="L10" s="215"/>
      <c r="M10" s="110"/>
      <c r="N10" s="215">
        <v>41.333333333333428</v>
      </c>
      <c r="O10" s="110" t="s">
        <v>55</v>
      </c>
      <c r="P10" s="215">
        <v>83.200000000000117</v>
      </c>
      <c r="Q10" s="110" t="s">
        <v>50</v>
      </c>
      <c r="R10" s="215">
        <v>100.00000000000007</v>
      </c>
      <c r="S10" s="110" t="s">
        <v>48</v>
      </c>
      <c r="T10" s="215">
        <v>73.333333333333456</v>
      </c>
      <c r="U10" s="110" t="s">
        <v>50</v>
      </c>
      <c r="V10" s="215">
        <v>90.000000000000099</v>
      </c>
      <c r="W10" s="110" t="s">
        <v>50</v>
      </c>
      <c r="X10" s="215">
        <v>100.00000000000009</v>
      </c>
      <c r="Y10" s="110" t="s">
        <v>48</v>
      </c>
      <c r="Z10" s="215"/>
      <c r="AA10" s="110"/>
      <c r="AB10" s="215">
        <v>100.00000000000009</v>
      </c>
      <c r="AC10" s="110" t="s">
        <v>48</v>
      </c>
      <c r="AD10" s="215">
        <v>60.000000000000128</v>
      </c>
      <c r="AE10" s="284" t="s">
        <v>253</v>
      </c>
      <c r="AF10" s="215">
        <v>96.666666666666771</v>
      </c>
      <c r="AG10" s="110" t="s">
        <v>50</v>
      </c>
      <c r="AH10" s="215"/>
      <c r="AI10" s="110"/>
      <c r="AJ10" s="215">
        <v>97.000000000000114</v>
      </c>
      <c r="AK10" s="112" t="s">
        <v>50</v>
      </c>
    </row>
    <row r="11" spans="1:37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84.59259259259268</v>
      </c>
      <c r="F11" s="215">
        <v>83.876672328595774</v>
      </c>
      <c r="G11" s="110" t="s">
        <v>52</v>
      </c>
      <c r="H11" s="215">
        <v>95.000000000000071</v>
      </c>
      <c r="I11" s="110" t="s">
        <v>50</v>
      </c>
      <c r="J11" s="215">
        <v>96.5</v>
      </c>
      <c r="K11" s="110" t="s">
        <v>48</v>
      </c>
      <c r="L11" s="215"/>
      <c r="M11" s="110"/>
      <c r="N11" s="215">
        <v>38.333333333333414</v>
      </c>
      <c r="O11" s="110" t="s">
        <v>56</v>
      </c>
      <c r="P11" s="215">
        <v>81.400000000000091</v>
      </c>
      <c r="Q11" s="110" t="s">
        <v>50</v>
      </c>
      <c r="R11" s="215">
        <v>100.00000000000006</v>
      </c>
      <c r="S11" s="110" t="s">
        <v>48</v>
      </c>
      <c r="T11" s="215">
        <v>68.333333333333414</v>
      </c>
      <c r="U11" s="110" t="s">
        <v>50</v>
      </c>
      <c r="V11" s="215">
        <v>100.00000000000009</v>
      </c>
      <c r="W11" s="110" t="s">
        <v>48</v>
      </c>
      <c r="X11" s="215">
        <v>100.00000000000009</v>
      </c>
      <c r="Y11" s="110" t="s">
        <v>48</v>
      </c>
      <c r="Z11" s="215"/>
      <c r="AA11" s="110"/>
      <c r="AB11" s="215">
        <v>100.00000000000007</v>
      </c>
      <c r="AC11" s="110" t="s">
        <v>48</v>
      </c>
      <c r="AD11" s="215">
        <v>35.000000000000092</v>
      </c>
      <c r="AE11" s="284" t="s">
        <v>237</v>
      </c>
      <c r="AF11" s="215">
        <v>95.000000000000099</v>
      </c>
      <c r="AG11" s="110" t="s">
        <v>58</v>
      </c>
      <c r="AH11" s="215"/>
      <c r="AI11" s="110"/>
      <c r="AJ11" s="215">
        <v>98.000000000000114</v>
      </c>
      <c r="AK11" s="112" t="s">
        <v>48</v>
      </c>
    </row>
    <row r="12" spans="1:37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84.296296296296404</v>
      </c>
      <c r="F12" s="215">
        <v>81.121116773040228</v>
      </c>
      <c r="G12" s="110" t="s">
        <v>52</v>
      </c>
      <c r="H12" s="215">
        <v>91.666666666666728</v>
      </c>
      <c r="I12" s="110" t="s">
        <v>59</v>
      </c>
      <c r="J12" s="215">
        <v>87.499999999999986</v>
      </c>
      <c r="K12" s="110" t="s">
        <v>58</v>
      </c>
      <c r="L12" s="215"/>
      <c r="M12" s="110"/>
      <c r="N12" s="215">
        <v>20.666666666666785</v>
      </c>
      <c r="O12" s="110" t="s">
        <v>235</v>
      </c>
      <c r="P12" s="215">
        <v>75.000000000000099</v>
      </c>
      <c r="Q12" s="110" t="s">
        <v>50</v>
      </c>
      <c r="R12" s="215">
        <v>100.00000000000007</v>
      </c>
      <c r="S12" s="110" t="s">
        <v>48</v>
      </c>
      <c r="T12" s="215">
        <v>53.333333333333449</v>
      </c>
      <c r="U12" s="110" t="s">
        <v>46</v>
      </c>
      <c r="V12" s="215">
        <v>93.333333333333414</v>
      </c>
      <c r="W12" s="110" t="s">
        <v>48</v>
      </c>
      <c r="X12" s="215">
        <v>100.0000000000001</v>
      </c>
      <c r="Y12" s="110" t="s">
        <v>48</v>
      </c>
      <c r="Z12" s="215"/>
      <c r="AA12" s="110"/>
      <c r="AB12" s="215">
        <v>100.00000000000009</v>
      </c>
      <c r="AC12" s="110" t="s">
        <v>48</v>
      </c>
      <c r="AD12" s="215">
        <v>65.000000000000114</v>
      </c>
      <c r="AE12" s="284" t="s">
        <v>253</v>
      </c>
      <c r="AF12" s="215">
        <v>90.000000000000099</v>
      </c>
      <c r="AG12" s="110" t="s">
        <v>59</v>
      </c>
      <c r="AH12" s="215"/>
      <c r="AI12" s="110"/>
      <c r="AJ12" s="215">
        <v>98.000000000000199</v>
      </c>
      <c r="AK12" s="112" t="s">
        <v>48</v>
      </c>
    </row>
    <row r="13" spans="1:37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87.925925925926023</v>
      </c>
      <c r="F13" s="215">
        <v>85.762783439706894</v>
      </c>
      <c r="G13" s="110" t="s">
        <v>50</v>
      </c>
      <c r="H13" s="215">
        <v>93.3333333333334</v>
      </c>
      <c r="I13" s="110" t="s">
        <v>58</v>
      </c>
      <c r="J13" s="215">
        <v>85</v>
      </c>
      <c r="K13" s="110" t="s">
        <v>58</v>
      </c>
      <c r="L13" s="215"/>
      <c r="M13" s="110"/>
      <c r="N13" s="215">
        <v>41.000000000000092</v>
      </c>
      <c r="O13" s="110" t="s">
        <v>55</v>
      </c>
      <c r="P13" s="215">
        <v>88.866666666666788</v>
      </c>
      <c r="Q13" s="110" t="s">
        <v>48</v>
      </c>
      <c r="R13" s="215">
        <v>98.333333333333414</v>
      </c>
      <c r="S13" s="110" t="s">
        <v>50</v>
      </c>
      <c r="T13" s="215">
        <v>65.000000000000114</v>
      </c>
      <c r="U13" s="110" t="s">
        <v>50</v>
      </c>
      <c r="V13" s="215">
        <v>93.333333333333414</v>
      </c>
      <c r="W13" s="110" t="s">
        <v>48</v>
      </c>
      <c r="X13" s="215">
        <v>100.00000000000009</v>
      </c>
      <c r="Y13" s="110" t="s">
        <v>48</v>
      </c>
      <c r="Z13" s="215"/>
      <c r="AA13" s="110"/>
      <c r="AB13" s="215">
        <v>100.00000000000009</v>
      </c>
      <c r="AC13" s="110" t="s">
        <v>48</v>
      </c>
      <c r="AD13" s="215">
        <v>68.333333333333428</v>
      </c>
      <c r="AE13" s="284" t="s">
        <v>249</v>
      </c>
      <c r="AF13" s="215">
        <v>100.0000000000001</v>
      </c>
      <c r="AG13" s="110" t="s">
        <v>48</v>
      </c>
      <c r="AH13" s="215"/>
      <c r="AI13" s="110"/>
      <c r="AJ13" s="215">
        <v>97.000000000000171</v>
      </c>
      <c r="AK13" s="112" t="s">
        <v>50</v>
      </c>
    </row>
    <row r="14" spans="1:37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75.740740740740833</v>
      </c>
      <c r="F14" s="293">
        <v>69.091758555716495</v>
      </c>
      <c r="G14" s="294" t="s">
        <v>70</v>
      </c>
      <c r="H14" s="293">
        <v>85.000000000000085</v>
      </c>
      <c r="I14" s="294" t="s">
        <v>51</v>
      </c>
      <c r="J14" s="293">
        <v>74.999999999999986</v>
      </c>
      <c r="K14" s="294" t="s">
        <v>249</v>
      </c>
      <c r="L14" s="293"/>
      <c r="M14" s="294"/>
      <c r="N14" s="293">
        <v>24.000000000000107</v>
      </c>
      <c r="O14" s="294" t="s">
        <v>243</v>
      </c>
      <c r="P14" s="293">
        <v>32.766666666666787</v>
      </c>
      <c r="Q14" s="294" t="s">
        <v>47</v>
      </c>
      <c r="R14" s="293">
        <v>93.333333333333414</v>
      </c>
      <c r="S14" s="294" t="s">
        <v>50</v>
      </c>
      <c r="T14" s="293">
        <v>40.792486918266121</v>
      </c>
      <c r="U14" s="294" t="s">
        <v>54</v>
      </c>
      <c r="V14" s="293">
        <v>86.666666666666771</v>
      </c>
      <c r="W14" s="294" t="s">
        <v>50</v>
      </c>
      <c r="X14" s="293">
        <v>93.333333333333428</v>
      </c>
      <c r="Y14" s="294" t="s">
        <v>50</v>
      </c>
      <c r="Z14" s="293"/>
      <c r="AA14" s="294"/>
      <c r="AB14" s="293">
        <v>96.666666666666757</v>
      </c>
      <c r="AC14" s="294" t="s">
        <v>50</v>
      </c>
      <c r="AD14" s="293">
        <v>23.333333333333421</v>
      </c>
      <c r="AE14" s="295" t="s">
        <v>66</v>
      </c>
      <c r="AF14" s="293">
        <v>90.000000000000128</v>
      </c>
      <c r="AG14" s="294" t="s">
        <v>59</v>
      </c>
      <c r="AH14" s="293"/>
      <c r="AI14" s="294"/>
      <c r="AJ14" s="293">
        <v>89.333333333333513</v>
      </c>
      <c r="AK14" s="296" t="s">
        <v>58</v>
      </c>
    </row>
    <row r="15" spans="1:37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45.605102484674823</v>
      </c>
      <c r="F15" s="215">
        <v>39.281122434969525</v>
      </c>
      <c r="G15" s="110" t="s">
        <v>60</v>
      </c>
      <c r="H15" s="215">
        <v>6.3948846218409017E-14</v>
      </c>
      <c r="I15" s="110" t="s">
        <v>65</v>
      </c>
      <c r="J15" s="215">
        <v>25.000000000000014</v>
      </c>
      <c r="K15" s="110" t="s">
        <v>69</v>
      </c>
      <c r="L15" s="215"/>
      <c r="M15" s="110"/>
      <c r="N15" s="215">
        <v>36.44592236207292</v>
      </c>
      <c r="O15" s="110" t="s">
        <v>56</v>
      </c>
      <c r="P15" s="215">
        <v>13.300000000000054</v>
      </c>
      <c r="Q15" s="110" t="s">
        <v>69</v>
      </c>
      <c r="R15" s="215">
        <v>78.3333333333334</v>
      </c>
      <c r="S15" s="110" t="s">
        <v>70</v>
      </c>
      <c r="T15" s="215">
        <v>23.666666666666764</v>
      </c>
      <c r="U15" s="110" t="s">
        <v>49</v>
      </c>
      <c r="V15" s="215">
        <v>16.6666666666667</v>
      </c>
      <c r="W15" s="110" t="s">
        <v>68</v>
      </c>
      <c r="X15" s="215">
        <v>79.666666666666714</v>
      </c>
      <c r="Y15" s="110" t="s">
        <v>70</v>
      </c>
      <c r="Z15" s="215"/>
      <c r="AA15" s="110"/>
      <c r="AB15" s="215">
        <v>48.3333333333334</v>
      </c>
      <c r="AC15" s="110" t="s">
        <v>69</v>
      </c>
      <c r="AD15" s="215">
        <v>51.666666666666742</v>
      </c>
      <c r="AE15" s="284" t="s">
        <v>254</v>
      </c>
      <c r="AF15" s="215">
        <v>46.66666666666675</v>
      </c>
      <c r="AG15" s="110" t="s">
        <v>69</v>
      </c>
      <c r="AH15" s="215"/>
      <c r="AI15" s="110"/>
      <c r="AJ15" s="215">
        <v>52.66666666666675</v>
      </c>
      <c r="AK15" s="112" t="s">
        <v>63</v>
      </c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63.703703703703781</v>
      </c>
      <c r="F16" s="215">
        <v>60.096116773040286</v>
      </c>
      <c r="G16" s="110" t="s">
        <v>51</v>
      </c>
      <c r="H16" s="215">
        <v>0.66666666666673535</v>
      </c>
      <c r="I16" s="110" t="s">
        <v>65</v>
      </c>
      <c r="J16" s="215">
        <v>54.999999999999986</v>
      </c>
      <c r="K16" s="110" t="s">
        <v>63</v>
      </c>
      <c r="L16" s="215"/>
      <c r="M16" s="111"/>
      <c r="N16" s="215">
        <v>48.000000000000085</v>
      </c>
      <c r="O16" s="110" t="s">
        <v>46</v>
      </c>
      <c r="P16" s="215">
        <v>22.200000000000088</v>
      </c>
      <c r="Q16" s="110" t="s">
        <v>68</v>
      </c>
      <c r="R16" s="215">
        <v>94.666666666666728</v>
      </c>
      <c r="S16" s="110" t="s">
        <v>50</v>
      </c>
      <c r="T16" s="215">
        <v>71.666666666666742</v>
      </c>
      <c r="U16" s="110" t="s">
        <v>50</v>
      </c>
      <c r="V16" s="215">
        <v>40.000000000000099</v>
      </c>
      <c r="W16" s="110" t="s">
        <v>51</v>
      </c>
      <c r="X16" s="215">
        <v>96.666666666666714</v>
      </c>
      <c r="Y16" s="110" t="s">
        <v>50</v>
      </c>
      <c r="Z16" s="215"/>
      <c r="AA16" s="110"/>
      <c r="AB16" s="215">
        <v>80.000000000000085</v>
      </c>
      <c r="AC16" s="110" t="s">
        <v>49</v>
      </c>
      <c r="AD16" s="215">
        <v>71.666666666666742</v>
      </c>
      <c r="AE16" s="284" t="s">
        <v>58</v>
      </c>
      <c r="AF16" s="215">
        <v>83.333333333333428</v>
      </c>
      <c r="AG16" s="110" t="s">
        <v>55</v>
      </c>
      <c r="AH16" s="215"/>
      <c r="AI16" s="110"/>
      <c r="AJ16" s="215">
        <v>58.333333333333414</v>
      </c>
      <c r="AK16" s="112" t="s">
        <v>51</v>
      </c>
    </row>
    <row r="17" spans="1:37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61.037037037037095</v>
      </c>
      <c r="F17" s="215">
        <v>58.618338995262519</v>
      </c>
      <c r="G17" s="111" t="s">
        <v>51</v>
      </c>
      <c r="H17" s="215">
        <v>2.3333333333333854</v>
      </c>
      <c r="I17" s="111" t="s">
        <v>65</v>
      </c>
      <c r="J17" s="215">
        <v>67.499999999999986</v>
      </c>
      <c r="K17" s="111" t="s">
        <v>55</v>
      </c>
      <c r="L17" s="215"/>
      <c r="M17" s="111"/>
      <c r="N17" s="215">
        <v>43.333333333333442</v>
      </c>
      <c r="O17" s="111" t="s">
        <v>54</v>
      </c>
      <c r="P17" s="215">
        <v>22.633333333333461</v>
      </c>
      <c r="Q17" s="111" t="s">
        <v>68</v>
      </c>
      <c r="R17" s="215">
        <v>98.000000000000085</v>
      </c>
      <c r="S17" s="111" t="s">
        <v>50</v>
      </c>
      <c r="T17" s="215">
        <v>65.000000000000085</v>
      </c>
      <c r="U17" s="111" t="s">
        <v>50</v>
      </c>
      <c r="V17" s="215">
        <v>40.000000000000121</v>
      </c>
      <c r="W17" s="111" t="s">
        <v>51</v>
      </c>
      <c r="X17" s="215">
        <v>95.666666666666714</v>
      </c>
      <c r="Y17" s="111" t="s">
        <v>50</v>
      </c>
      <c r="Z17" s="215"/>
      <c r="AA17" s="111"/>
      <c r="AB17" s="215">
        <v>73.333333333333428</v>
      </c>
      <c r="AC17" s="111" t="s">
        <v>51</v>
      </c>
      <c r="AD17" s="215">
        <v>70.000000000000114</v>
      </c>
      <c r="AE17" s="285" t="s">
        <v>59</v>
      </c>
      <c r="AF17" s="215">
        <v>80.000000000000085</v>
      </c>
      <c r="AG17" s="111" t="s">
        <v>64</v>
      </c>
      <c r="AH17" s="215"/>
      <c r="AI17" s="111"/>
      <c r="AJ17" s="215">
        <v>46.666666666666544</v>
      </c>
      <c r="AK17" s="113" t="s">
        <v>63</v>
      </c>
    </row>
    <row r="18" spans="1:37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71.000000000000085</v>
      </c>
      <c r="F18" s="215">
        <v>67.096116773040251</v>
      </c>
      <c r="G18" s="110" t="s">
        <v>70</v>
      </c>
      <c r="H18" s="215">
        <v>1.3333333333333925</v>
      </c>
      <c r="I18" s="110" t="s">
        <v>65</v>
      </c>
      <c r="J18" s="215">
        <v>85</v>
      </c>
      <c r="K18" s="110" t="s">
        <v>58</v>
      </c>
      <c r="L18" s="215"/>
      <c r="M18" s="110"/>
      <c r="N18" s="215">
        <v>44.333333333333442</v>
      </c>
      <c r="O18" s="110" t="s">
        <v>54</v>
      </c>
      <c r="P18" s="215">
        <v>8.8666666666667524</v>
      </c>
      <c r="Q18" s="110" t="s">
        <v>69</v>
      </c>
      <c r="R18" s="215">
        <v>100.00000000000009</v>
      </c>
      <c r="S18" s="110" t="s">
        <v>48</v>
      </c>
      <c r="T18" s="215">
        <v>73.333333333333456</v>
      </c>
      <c r="U18" s="110" t="s">
        <v>50</v>
      </c>
      <c r="V18" s="215">
        <v>66.666666666666771</v>
      </c>
      <c r="W18" s="110" t="s">
        <v>46</v>
      </c>
      <c r="X18" s="215">
        <v>100.00000000000009</v>
      </c>
      <c r="Y18" s="110" t="s">
        <v>48</v>
      </c>
      <c r="Z18" s="215"/>
      <c r="AA18" s="110"/>
      <c r="AB18" s="215">
        <v>80.000000000000085</v>
      </c>
      <c r="AC18" s="110" t="s">
        <v>49</v>
      </c>
      <c r="AD18" s="215">
        <v>93.333333333333371</v>
      </c>
      <c r="AE18" s="284" t="s">
        <v>48</v>
      </c>
      <c r="AF18" s="215">
        <v>91.666666666666771</v>
      </c>
      <c r="AG18" s="110" t="s">
        <v>59</v>
      </c>
      <c r="AH18" s="215"/>
      <c r="AI18" s="110"/>
      <c r="AJ18" s="215">
        <v>61.666666666666835</v>
      </c>
      <c r="AK18" s="112" t="s">
        <v>51</v>
      </c>
    </row>
    <row r="19" spans="1:37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71.158695265147614</v>
      </c>
      <c r="F19" s="215">
        <v>70.769919434808486</v>
      </c>
      <c r="G19" s="110" t="s">
        <v>70</v>
      </c>
      <c r="H19" s="215">
        <v>2.3333333333333854</v>
      </c>
      <c r="I19" s="110" t="s">
        <v>65</v>
      </c>
      <c r="J19" s="215">
        <v>82.5</v>
      </c>
      <c r="K19" s="110" t="s">
        <v>59</v>
      </c>
      <c r="L19" s="215"/>
      <c r="M19" s="110"/>
      <c r="N19" s="215">
        <v>39.76159071966125</v>
      </c>
      <c r="O19" s="110" t="s">
        <v>55</v>
      </c>
      <c r="P19" s="215">
        <v>53.945922362072949</v>
      </c>
      <c r="Q19" s="110" t="s">
        <v>54</v>
      </c>
      <c r="R19" s="215">
        <v>100.00000000000011</v>
      </c>
      <c r="S19" s="110" t="s">
        <v>48</v>
      </c>
      <c r="T19" s="215">
        <v>73.333333333333471</v>
      </c>
      <c r="U19" s="110" t="s">
        <v>50</v>
      </c>
      <c r="V19" s="215">
        <v>83.333333333333428</v>
      </c>
      <c r="W19" s="110" t="s">
        <v>50</v>
      </c>
      <c r="X19" s="215">
        <v>100</v>
      </c>
      <c r="Y19" s="110" t="s">
        <v>48</v>
      </c>
      <c r="Z19" s="215"/>
      <c r="AA19" s="110"/>
      <c r="AB19" s="215">
        <v>83.3333333333334</v>
      </c>
      <c r="AC19" s="110" t="s">
        <v>54</v>
      </c>
      <c r="AD19" s="215">
        <v>91.666666666666728</v>
      </c>
      <c r="AE19" s="284" t="s">
        <v>48</v>
      </c>
      <c r="AF19" s="215">
        <v>83.333333333333442</v>
      </c>
      <c r="AG19" s="110" t="s">
        <v>55</v>
      </c>
      <c r="AH19" s="215"/>
      <c r="AI19" s="110"/>
      <c r="AJ19" s="215">
        <v>56.666666666666728</v>
      </c>
      <c r="AK19" s="112" t="s">
        <v>51</v>
      </c>
    </row>
    <row r="20" spans="1:37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48.4364730429254</v>
      </c>
      <c r="F20" s="215">
        <v>47.076580439545815</v>
      </c>
      <c r="G20" s="110" t="s">
        <v>69</v>
      </c>
      <c r="H20" s="215">
        <v>0.33333333333344228</v>
      </c>
      <c r="I20" s="110" t="s">
        <v>65</v>
      </c>
      <c r="J20" s="215">
        <v>65</v>
      </c>
      <c r="K20" s="110" t="s">
        <v>64</v>
      </c>
      <c r="L20" s="215"/>
      <c r="M20" s="110"/>
      <c r="N20" s="215">
        <v>8.2615907196612426</v>
      </c>
      <c r="O20" s="110" t="s">
        <v>233</v>
      </c>
      <c r="P20" s="215">
        <v>14.96666666666674</v>
      </c>
      <c r="Q20" s="110" t="s">
        <v>69</v>
      </c>
      <c r="R20" s="215">
        <v>88.333333333333414</v>
      </c>
      <c r="S20" s="110" t="s">
        <v>46</v>
      </c>
      <c r="T20" s="215">
        <v>50.000000000000099</v>
      </c>
      <c r="U20" s="110" t="s">
        <v>46</v>
      </c>
      <c r="V20" s="215">
        <v>13.333333333333385</v>
      </c>
      <c r="W20" s="110" t="s">
        <v>69</v>
      </c>
      <c r="X20" s="215">
        <v>75.666666666666771</v>
      </c>
      <c r="Y20" s="110" t="s">
        <v>70</v>
      </c>
      <c r="Z20" s="215"/>
      <c r="AA20" s="110"/>
      <c r="AB20" s="215">
        <v>60.000000000000085</v>
      </c>
      <c r="AC20" s="110" t="s">
        <v>68</v>
      </c>
      <c r="AD20" s="215">
        <v>50.000000000000078</v>
      </c>
      <c r="AE20" s="284" t="s">
        <v>254</v>
      </c>
      <c r="AF20" s="215">
        <v>90.000000000000071</v>
      </c>
      <c r="AG20" s="110" t="s">
        <v>59</v>
      </c>
      <c r="AH20" s="215"/>
      <c r="AI20" s="110"/>
      <c r="AJ20" s="215">
        <v>50.000000000000107</v>
      </c>
      <c r="AK20" s="112" t="s">
        <v>63</v>
      </c>
    </row>
    <row r="21" spans="1:37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58.481481481481573</v>
      </c>
      <c r="F21" s="215">
        <v>57.732227884151371</v>
      </c>
      <c r="G21" s="111" t="s">
        <v>63</v>
      </c>
      <c r="H21" s="215">
        <v>7.1054273576010019E-14</v>
      </c>
      <c r="I21" s="111" t="s">
        <v>65</v>
      </c>
      <c r="J21" s="215">
        <v>77.5</v>
      </c>
      <c r="K21" s="111" t="s">
        <v>249</v>
      </c>
      <c r="L21" s="215"/>
      <c r="M21" s="111"/>
      <c r="N21" s="215">
        <v>39.333333333333414</v>
      </c>
      <c r="O21" s="111" t="s">
        <v>64</v>
      </c>
      <c r="P21" s="215">
        <v>21.666666666666757</v>
      </c>
      <c r="Q21" s="111" t="s">
        <v>68</v>
      </c>
      <c r="R21" s="215">
        <v>98.333333333333428</v>
      </c>
      <c r="S21" s="111" t="s">
        <v>50</v>
      </c>
      <c r="T21" s="215">
        <v>68.3333333333334</v>
      </c>
      <c r="U21" s="111" t="s">
        <v>50</v>
      </c>
      <c r="V21" s="215">
        <v>33.333333333333442</v>
      </c>
      <c r="W21" s="111" t="s">
        <v>47</v>
      </c>
      <c r="X21" s="215">
        <v>87.000000000000085</v>
      </c>
      <c r="Y21" s="111" t="s">
        <v>46</v>
      </c>
      <c r="Z21" s="215"/>
      <c r="AA21" s="111"/>
      <c r="AB21" s="215">
        <v>58.333333333333428</v>
      </c>
      <c r="AC21" s="111" t="s">
        <v>69</v>
      </c>
      <c r="AD21" s="215">
        <v>70.000000000000128</v>
      </c>
      <c r="AE21" s="285" t="s">
        <v>59</v>
      </c>
      <c r="AF21" s="215">
        <v>78.333333333333442</v>
      </c>
      <c r="AG21" s="111" t="s">
        <v>51</v>
      </c>
      <c r="AH21" s="215"/>
      <c r="AI21" s="111"/>
      <c r="AJ21" s="215">
        <v>61.666666666666728</v>
      </c>
      <c r="AK21" s="113" t="s">
        <v>51</v>
      </c>
    </row>
    <row r="22" spans="1:37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56.703703703703816</v>
      </c>
      <c r="F22" s="216">
        <v>54.921024883990277</v>
      </c>
      <c r="G22" s="110" t="s">
        <v>63</v>
      </c>
      <c r="H22" s="216">
        <v>8.5265128291212022E-14</v>
      </c>
      <c r="I22" s="110" t="s">
        <v>65</v>
      </c>
      <c r="J22" s="216">
        <v>64.999999999999986</v>
      </c>
      <c r="K22" s="110" t="s">
        <v>64</v>
      </c>
      <c r="L22" s="216"/>
      <c r="M22" s="110"/>
      <c r="N22" s="216">
        <v>29.333333333333435</v>
      </c>
      <c r="O22" s="110" t="s">
        <v>232</v>
      </c>
      <c r="P22" s="216">
        <v>29.433333333333437</v>
      </c>
      <c r="Q22" s="110" t="s">
        <v>47</v>
      </c>
      <c r="R22" s="216">
        <v>98.000000000000085</v>
      </c>
      <c r="S22" s="110" t="s">
        <v>50</v>
      </c>
      <c r="T22" s="216">
        <v>55.261590719661271</v>
      </c>
      <c r="U22" s="110" t="s">
        <v>50</v>
      </c>
      <c r="V22" s="216">
        <v>56.666666666666771</v>
      </c>
      <c r="W22" s="110" t="s">
        <v>49</v>
      </c>
      <c r="X22" s="216">
        <v>75.333333333333442</v>
      </c>
      <c r="Y22" s="110" t="s">
        <v>70</v>
      </c>
      <c r="Z22" s="216"/>
      <c r="AA22" s="110"/>
      <c r="AB22" s="216">
        <v>58.333333333333435</v>
      </c>
      <c r="AC22" s="110" t="s">
        <v>69</v>
      </c>
      <c r="AD22" s="216">
        <v>53.333333333333456</v>
      </c>
      <c r="AE22" s="284" t="s">
        <v>254</v>
      </c>
      <c r="AF22" s="216">
        <v>71.666666666666785</v>
      </c>
      <c r="AG22" s="110" t="s">
        <v>63</v>
      </c>
      <c r="AH22" s="216"/>
      <c r="AI22" s="110"/>
      <c r="AJ22" s="216">
        <v>67.666666666666856</v>
      </c>
      <c r="AK22" s="112" t="s">
        <v>64</v>
      </c>
    </row>
    <row r="23" spans="1:37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40.444444444444542</v>
      </c>
      <c r="F23" s="215">
        <v>34.573894550818061</v>
      </c>
      <c r="G23" s="111" t="s">
        <v>60</v>
      </c>
      <c r="H23" s="215">
        <v>30.000000000000089</v>
      </c>
      <c r="I23" s="111" t="s">
        <v>60</v>
      </c>
      <c r="J23" s="215">
        <v>17.499999999999972</v>
      </c>
      <c r="K23" s="111" t="s">
        <v>69</v>
      </c>
      <c r="L23" s="215"/>
      <c r="M23" s="111"/>
      <c r="N23" s="215">
        <v>8.6666666666667602</v>
      </c>
      <c r="O23" s="111" t="s">
        <v>230</v>
      </c>
      <c r="P23" s="215">
        <v>17.76666666666679</v>
      </c>
      <c r="Q23" s="111" t="s">
        <v>69</v>
      </c>
      <c r="R23" s="215">
        <v>65.000000000000085</v>
      </c>
      <c r="S23" s="111" t="s">
        <v>57</v>
      </c>
      <c r="T23" s="215">
        <v>16.666666666666785</v>
      </c>
      <c r="U23" s="111" t="s">
        <v>57</v>
      </c>
      <c r="V23" s="215">
        <v>36.666666666666771</v>
      </c>
      <c r="W23" s="111" t="s">
        <v>47</v>
      </c>
      <c r="X23" s="215">
        <v>52.000000000000092</v>
      </c>
      <c r="Y23" s="111" t="s">
        <v>57</v>
      </c>
      <c r="Z23" s="215"/>
      <c r="AA23" s="111"/>
      <c r="AB23" s="215">
        <v>60.000000000000092</v>
      </c>
      <c r="AC23" s="111" t="s">
        <v>68</v>
      </c>
      <c r="AD23" s="215">
        <v>10.00000000000011</v>
      </c>
      <c r="AE23" s="285" t="s">
        <v>65</v>
      </c>
      <c r="AF23" s="215">
        <v>45.000000000000114</v>
      </c>
      <c r="AG23" s="111" t="s">
        <v>69</v>
      </c>
      <c r="AH23" s="215"/>
      <c r="AI23" s="111"/>
      <c r="AJ23" s="215">
        <v>56.666666666666821</v>
      </c>
      <c r="AK23" s="113" t="s">
        <v>51</v>
      </c>
    </row>
    <row r="24" spans="1:37" ht="14.5" customHeight="1" thickBot="1" x14ac:dyDescent="0.45">
      <c r="A24" t="s">
        <v>78</v>
      </c>
      <c r="B24" s="308" t="str">
        <f t="shared" si="0"/>
        <v>AU Early Cover</v>
      </c>
      <c r="C24" s="311" t="str">
        <f t="shared" si="1"/>
        <v>vetch, hairy</v>
      </c>
      <c r="D24" s="291" t="str">
        <f t="shared" si="2"/>
        <v>Legume</v>
      </c>
      <c r="E24" s="292">
        <f t="shared" si="3"/>
        <v>72.07407407407419</v>
      </c>
      <c r="F24" s="293">
        <v>64.637783439706908</v>
      </c>
      <c r="G24" s="305" t="s">
        <v>49</v>
      </c>
      <c r="H24" s="293">
        <v>50.000000000000092</v>
      </c>
      <c r="I24" s="305" t="s">
        <v>69</v>
      </c>
      <c r="J24" s="293">
        <v>57.499999999999993</v>
      </c>
      <c r="K24" s="305" t="s">
        <v>51</v>
      </c>
      <c r="L24" s="293"/>
      <c r="M24" s="305"/>
      <c r="N24" s="293">
        <v>28.666666666666746</v>
      </c>
      <c r="O24" s="305" t="s">
        <v>244</v>
      </c>
      <c r="P24" s="293">
        <v>12.20000000000006</v>
      </c>
      <c r="Q24" s="305" t="s">
        <v>69</v>
      </c>
      <c r="R24" s="293">
        <v>100.00000000000006</v>
      </c>
      <c r="S24" s="305" t="s">
        <v>48</v>
      </c>
      <c r="T24" s="293">
        <v>58.333333333333442</v>
      </c>
      <c r="U24" s="305" t="s">
        <v>52</v>
      </c>
      <c r="V24" s="293">
        <v>83.333333333333414</v>
      </c>
      <c r="W24" s="305" t="s">
        <v>50</v>
      </c>
      <c r="X24" s="293">
        <v>100.00000000000009</v>
      </c>
      <c r="Y24" s="305" t="s">
        <v>48</v>
      </c>
      <c r="Z24" s="293"/>
      <c r="AA24" s="305"/>
      <c r="AB24" s="293">
        <v>90.000000000000085</v>
      </c>
      <c r="AC24" s="305" t="s">
        <v>58</v>
      </c>
      <c r="AD24" s="293">
        <v>31.666666666666796</v>
      </c>
      <c r="AE24" s="306" t="s">
        <v>53</v>
      </c>
      <c r="AF24" s="293">
        <v>90.000000000000099</v>
      </c>
      <c r="AG24" s="305" t="s">
        <v>59</v>
      </c>
      <c r="AH24" s="293"/>
      <c r="AI24" s="305"/>
      <c r="AJ24" s="293">
        <v>75.000000000000171</v>
      </c>
      <c r="AK24" s="307" t="s">
        <v>54</v>
      </c>
    </row>
    <row r="25" spans="1:37" ht="15" customHeight="1" thickTop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7"/>
      <c r="M25" s="217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7"/>
      <c r="AA25" s="217"/>
      <c r="AB25" s="211"/>
      <c r="AC25" s="233"/>
      <c r="AD25" s="211"/>
      <c r="AE25" s="211"/>
      <c r="AF25" s="69"/>
      <c r="AG25" s="211"/>
      <c r="AH25" s="211"/>
      <c r="AI25" s="67"/>
      <c r="AJ25" s="217"/>
      <c r="AK25" s="218"/>
    </row>
    <row r="26" spans="1:37" s="57" customFormat="1" x14ac:dyDescent="0.35">
      <c r="A26" s="58"/>
      <c r="B26" s="192" t="s">
        <v>26</v>
      </c>
      <c r="C26" s="31"/>
      <c r="D26" s="32"/>
      <c r="E26" s="31"/>
      <c r="F26" s="96">
        <f>AVERAGE(F5:F24)</f>
        <v>68.877108150328169</v>
      </c>
      <c r="G26" s="97"/>
      <c r="H26" s="98">
        <f>AVERAGE(H5:H24)</f>
        <v>50.183333333333437</v>
      </c>
      <c r="I26" s="97"/>
      <c r="J26" s="98">
        <f>AVERAGE(J5:J24)</f>
        <v>73.775000000000006</v>
      </c>
      <c r="K26" s="97"/>
      <c r="L26" s="99"/>
      <c r="M26" s="97"/>
      <c r="N26" s="98">
        <f>AVERAGE(N5:N24)</f>
        <v>35.054084641506805</v>
      </c>
      <c r="O26" s="97"/>
      <c r="P26" s="98">
        <f>AVERAGE(P5:P24)</f>
        <v>46.398962784770376</v>
      </c>
      <c r="Q26" s="97"/>
      <c r="R26" s="98">
        <f>AVERAGE(R5:R24)</f>
        <v>93.766666666666737</v>
      </c>
      <c r="S26" s="97"/>
      <c r="T26" s="98">
        <f>AVERAGE(T5:T24)</f>
        <v>61.652703881896471</v>
      </c>
      <c r="U26" s="97"/>
      <c r="V26" s="98">
        <f>AVERAGE(V5:V24)</f>
        <v>70.666666666666771</v>
      </c>
      <c r="W26" s="97"/>
      <c r="X26" s="98">
        <f>AVERAGE(X5:X24)</f>
        <v>92.766666666666737</v>
      </c>
      <c r="Y26" s="97"/>
      <c r="Z26" s="98"/>
      <c r="AA26" s="97"/>
      <c r="AB26" s="98">
        <f>AVERAGE(AB5:AB24)</f>
        <v>83.666666666666757</v>
      </c>
      <c r="AC26" s="97"/>
      <c r="AD26" s="98">
        <f>AVERAGE(AD5:AD24)</f>
        <v>57.666666666666757</v>
      </c>
      <c r="AE26" s="99"/>
      <c r="AF26" s="98">
        <f>AVERAGE(AF5:AF24)</f>
        <v>85.333333333333442</v>
      </c>
      <c r="AG26" s="97"/>
      <c r="AH26" s="98" t="e">
        <f>AVERAGE(AH5:AH24)</f>
        <v>#DIV/0!</v>
      </c>
      <c r="AI26" s="97"/>
      <c r="AJ26" s="99">
        <f>AVERAGE(AJ5:AJ24)</f>
        <v>76.633333333333582</v>
      </c>
      <c r="AK26" s="114"/>
    </row>
    <row r="27" spans="1:37" s="57" customFormat="1" x14ac:dyDescent="0.35">
      <c r="A27" s="58"/>
      <c r="B27" s="193" t="s">
        <v>30</v>
      </c>
      <c r="C27" s="33"/>
      <c r="D27" s="34"/>
      <c r="E27" s="33"/>
      <c r="F27" s="100">
        <v>2.7</v>
      </c>
      <c r="G27" s="126"/>
      <c r="H27" s="101">
        <v>3</v>
      </c>
      <c r="I27" s="102"/>
      <c r="J27" s="101">
        <v>9</v>
      </c>
      <c r="K27" s="102"/>
      <c r="L27" s="126"/>
      <c r="M27" s="102"/>
      <c r="N27" s="101">
        <v>7</v>
      </c>
      <c r="O27" s="126"/>
      <c r="P27" s="101">
        <v>9</v>
      </c>
      <c r="Q27" s="126"/>
      <c r="R27" s="101">
        <v>4</v>
      </c>
      <c r="S27" s="102"/>
      <c r="T27" s="101">
        <v>15</v>
      </c>
      <c r="U27" s="102"/>
      <c r="V27" s="101">
        <v>8.1</v>
      </c>
      <c r="W27" s="126"/>
      <c r="X27" s="101">
        <v>4</v>
      </c>
      <c r="Y27" s="102"/>
      <c r="Z27" s="101"/>
      <c r="AA27" s="126"/>
      <c r="AB27" s="101">
        <v>5</v>
      </c>
      <c r="AC27" s="102"/>
      <c r="AD27" s="101">
        <v>13</v>
      </c>
      <c r="AE27" s="126"/>
      <c r="AF27" s="101">
        <v>6</v>
      </c>
      <c r="AG27" s="102"/>
      <c r="AH27" s="101">
        <v>305</v>
      </c>
      <c r="AI27" s="102"/>
      <c r="AJ27" s="126">
        <v>8.1</v>
      </c>
      <c r="AK27" s="115"/>
    </row>
    <row r="28" spans="1:37" s="57" customFormat="1" x14ac:dyDescent="0.35">
      <c r="A28" s="58"/>
      <c r="B28" s="194" t="s">
        <v>27</v>
      </c>
      <c r="C28" s="35"/>
      <c r="D28" s="36"/>
      <c r="E28" s="35"/>
      <c r="F28" s="103">
        <f>MIN(F5:F24)</f>
        <v>34.573894550818061</v>
      </c>
      <c r="G28" s="127"/>
      <c r="H28" s="104">
        <f>MIN(H5:H24)</f>
        <v>6.3948846218409017E-14</v>
      </c>
      <c r="I28" s="105"/>
      <c r="J28" s="104">
        <f>MIN(J5:J24)</f>
        <v>17.499999999999972</v>
      </c>
      <c r="K28" s="105"/>
      <c r="L28" s="127"/>
      <c r="M28" s="127"/>
      <c r="N28" s="104">
        <f>MIN(N5:N24)</f>
        <v>8.2615907196612426</v>
      </c>
      <c r="O28" s="105"/>
      <c r="P28" s="104">
        <f>MIN(P5:P24)</f>
        <v>8.8666666666667524</v>
      </c>
      <c r="Q28" s="105"/>
      <c r="R28" s="104">
        <f>MIN(R5:R24)</f>
        <v>65.000000000000085</v>
      </c>
      <c r="S28" s="127"/>
      <c r="T28" s="104">
        <f>MIN(T5:T24)</f>
        <v>16.666666666666785</v>
      </c>
      <c r="U28" s="127"/>
      <c r="V28" s="104">
        <f>MIN(V5:V24)</f>
        <v>13.333333333333385</v>
      </c>
      <c r="W28" s="105"/>
      <c r="X28" s="104">
        <f>MIN(X5:X24)</f>
        <v>52.000000000000092</v>
      </c>
      <c r="Y28" s="127"/>
      <c r="Z28" s="104"/>
      <c r="AA28" s="105"/>
      <c r="AB28" s="104">
        <f>MIN(AB5:AB24)</f>
        <v>48.3333333333334</v>
      </c>
      <c r="AC28" s="127"/>
      <c r="AD28" s="104">
        <f>MIN(AD5:AD24)</f>
        <v>10.00000000000011</v>
      </c>
      <c r="AE28" s="127"/>
      <c r="AF28" s="104">
        <f>MIN(AF5:AF24)</f>
        <v>45.000000000000114</v>
      </c>
      <c r="AG28" s="105"/>
      <c r="AH28" s="104">
        <f>MIN(AH5:AH24)</f>
        <v>0</v>
      </c>
      <c r="AI28" s="105"/>
      <c r="AJ28" s="127">
        <f>MIN(AJ5:AJ24)</f>
        <v>46.666666666666544</v>
      </c>
      <c r="AK28" s="116"/>
    </row>
    <row r="29" spans="1:37" s="57" customFormat="1" x14ac:dyDescent="0.35">
      <c r="A29" s="58"/>
      <c r="B29" s="193" t="s">
        <v>28</v>
      </c>
      <c r="C29" s="33"/>
      <c r="D29" s="34"/>
      <c r="E29" s="33"/>
      <c r="F29" s="100">
        <f>MAX(F5:F24)</f>
        <v>91.304450106373366</v>
      </c>
      <c r="G29" s="126"/>
      <c r="H29" s="101">
        <f>MAX(H5:H24)</f>
        <v>98.333333333333414</v>
      </c>
      <c r="I29" s="102"/>
      <c r="J29" s="101">
        <f>MAX(J5:J24)</f>
        <v>97.500000000000213</v>
      </c>
      <c r="K29" s="102"/>
      <c r="L29" s="126"/>
      <c r="M29" s="126"/>
      <c r="N29" s="101">
        <f>MAX(N5:N24)</f>
        <v>71.666666666666288</v>
      </c>
      <c r="O29" s="102"/>
      <c r="P29" s="101">
        <f>MAX(P5:P24)</f>
        <v>88.866666666666788</v>
      </c>
      <c r="Q29" s="102"/>
      <c r="R29" s="101">
        <f>MAX(R5:R24)</f>
        <v>100.00000000000016</v>
      </c>
      <c r="S29" s="126"/>
      <c r="T29" s="101">
        <f>MAX(T5:T24)</f>
        <v>90.000000000000128</v>
      </c>
      <c r="U29" s="126"/>
      <c r="V29" s="101">
        <f>MAX(V5:V24)</f>
        <v>100.0000000000001</v>
      </c>
      <c r="W29" s="102"/>
      <c r="X29" s="101">
        <f>MAX(X5:X24)</f>
        <v>100.0000000000001</v>
      </c>
      <c r="Y29" s="126"/>
      <c r="Z29" s="101"/>
      <c r="AA29" s="102"/>
      <c r="AB29" s="101">
        <f>MAX(AB5:AB24)</f>
        <v>100.00000000000016</v>
      </c>
      <c r="AC29" s="126"/>
      <c r="AD29" s="101">
        <f>MAX(AD5:AD24)</f>
        <v>93.333333333333371</v>
      </c>
      <c r="AE29" s="126"/>
      <c r="AF29" s="101">
        <f>MAX(AF5:AF24)</f>
        <v>100.00000000000024</v>
      </c>
      <c r="AG29" s="102"/>
      <c r="AH29" s="101">
        <f>MAX(AH5:AH24)</f>
        <v>0</v>
      </c>
      <c r="AI29" s="102"/>
      <c r="AJ29" s="126">
        <f>MAX(AJ5:AJ24)</f>
        <v>98.666666666669158</v>
      </c>
      <c r="AK29" s="115"/>
    </row>
    <row r="30" spans="1:37" s="57" customFormat="1" ht="14.6" thickBot="1" x14ac:dyDescent="0.4">
      <c r="A30" s="58"/>
      <c r="B30" s="195" t="s">
        <v>29</v>
      </c>
      <c r="C30" s="37"/>
      <c r="D30" s="38"/>
      <c r="E30" s="37"/>
      <c r="F30" s="106">
        <f>F29-F28</f>
        <v>56.730555555555306</v>
      </c>
      <c r="G30" s="107"/>
      <c r="H30" s="108">
        <f>H29-H28</f>
        <v>98.333333333333343</v>
      </c>
      <c r="I30" s="109"/>
      <c r="J30" s="108">
        <f>J29-J28</f>
        <v>80.000000000000242</v>
      </c>
      <c r="K30" s="109"/>
      <c r="L30" s="107"/>
      <c r="M30" s="107"/>
      <c r="N30" s="108">
        <f>N29-N28</f>
        <v>63.405075947005045</v>
      </c>
      <c r="O30" s="109"/>
      <c r="P30" s="108">
        <f>P29-P28</f>
        <v>80.000000000000028</v>
      </c>
      <c r="Q30" s="109"/>
      <c r="R30" s="108">
        <f>R29-R28</f>
        <v>35.000000000000071</v>
      </c>
      <c r="S30" s="107"/>
      <c r="T30" s="108">
        <f>T29-T28</f>
        <v>73.333333333333343</v>
      </c>
      <c r="U30" s="107"/>
      <c r="V30" s="108">
        <f>V29-V28</f>
        <v>86.666666666666714</v>
      </c>
      <c r="W30" s="109"/>
      <c r="X30" s="108">
        <f>X29-X28</f>
        <v>48.000000000000007</v>
      </c>
      <c r="Y30" s="107"/>
      <c r="Z30" s="108"/>
      <c r="AA30" s="109"/>
      <c r="AB30" s="108">
        <f>AB29-AB28</f>
        <v>51.666666666666757</v>
      </c>
      <c r="AC30" s="107"/>
      <c r="AD30" s="108">
        <f>AD29-AD28</f>
        <v>83.333333333333258</v>
      </c>
      <c r="AE30" s="107"/>
      <c r="AF30" s="108">
        <f>AF29-AF28</f>
        <v>55.000000000000128</v>
      </c>
      <c r="AG30" s="109"/>
      <c r="AH30" s="108">
        <f>AH29-AH28</f>
        <v>0</v>
      </c>
      <c r="AI30" s="109"/>
      <c r="AJ30" s="107">
        <f>AJ29-AJ28</f>
        <v>52.000000000002615</v>
      </c>
      <c r="AK30" s="117"/>
    </row>
    <row r="31" spans="1:37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17"/>
      <c r="AF31" s="70"/>
      <c r="AG31" s="17"/>
      <c r="AH31" s="17"/>
      <c r="AI31" s="68"/>
      <c r="AJ31" s="70"/>
      <c r="AK31" s="25"/>
    </row>
    <row r="32" spans="1:37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/>
      <c r="M32" s="367"/>
      <c r="N32" s="392" t="s">
        <v>71</v>
      </c>
      <c r="O32" s="391"/>
      <c r="P32" s="392" t="s">
        <v>71</v>
      </c>
      <c r="Q32" s="391"/>
      <c r="R32" s="392" t="s">
        <v>71</v>
      </c>
      <c r="S32" s="391"/>
      <c r="T32" s="367">
        <v>6.0000000000000001E-3</v>
      </c>
      <c r="U32" s="367"/>
      <c r="V32" s="367" t="s">
        <v>71</v>
      </c>
      <c r="W32" s="367"/>
      <c r="X32" s="392" t="s">
        <v>71</v>
      </c>
      <c r="Y32" s="391"/>
      <c r="Z32" s="367"/>
      <c r="AA32" s="367"/>
      <c r="AB32" s="367" t="s">
        <v>71</v>
      </c>
      <c r="AC32" s="367"/>
      <c r="AD32" s="367" t="s">
        <v>71</v>
      </c>
      <c r="AE32" s="392"/>
      <c r="AF32" s="367" t="s">
        <v>71</v>
      </c>
      <c r="AG32" s="367"/>
      <c r="AH32" s="367" t="s">
        <v>71</v>
      </c>
      <c r="AI32" s="367"/>
      <c r="AJ32" s="392" t="s">
        <v>71</v>
      </c>
      <c r="AK32" s="393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98"/>
      <c r="AF33" s="36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99"/>
      <c r="AF34" s="370"/>
      <c r="AG34" s="371"/>
      <c r="AH34" s="370"/>
      <c r="AI34" s="371"/>
      <c r="AJ34" s="370"/>
      <c r="AK34" s="400"/>
    </row>
    <row r="35" spans="2:37" s="2" customFormat="1" ht="38.799999999999997" customHeight="1" x14ac:dyDescent="0.3">
      <c r="B35" s="401" t="s">
        <v>289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K24">
    <sortCondition ref="D5:D24"/>
    <sortCondition ref="C5:C24"/>
    <sortCondition ref="B5:B24"/>
  </sortState>
  <mergeCells count="85">
    <mergeCell ref="AD34:AE34"/>
    <mergeCell ref="AF34:AG34"/>
    <mergeCell ref="AH34:AI34"/>
    <mergeCell ref="AJ34:AK34"/>
    <mergeCell ref="B35:W35"/>
    <mergeCell ref="P34:Q34"/>
    <mergeCell ref="J34:K34"/>
    <mergeCell ref="AJ33:AK33"/>
    <mergeCell ref="F34:G34"/>
    <mergeCell ref="H34:I34"/>
    <mergeCell ref="L34:M34"/>
    <mergeCell ref="N34:O34"/>
    <mergeCell ref="R34:S34"/>
    <mergeCell ref="V34:W34"/>
    <mergeCell ref="X34:Y34"/>
    <mergeCell ref="Z34:AA34"/>
    <mergeCell ref="AB34:AC34"/>
    <mergeCell ref="X33:Y33"/>
    <mergeCell ref="Z33:AA33"/>
    <mergeCell ref="AB33:AC33"/>
    <mergeCell ref="AD33:AE33"/>
    <mergeCell ref="AF33:AG33"/>
    <mergeCell ref="AH33:AI33"/>
    <mergeCell ref="F33:G33"/>
    <mergeCell ref="H33:I33"/>
    <mergeCell ref="L33:M33"/>
    <mergeCell ref="N33:O33"/>
    <mergeCell ref="R33:S33"/>
    <mergeCell ref="P33:Q33"/>
    <mergeCell ref="J33:K33"/>
    <mergeCell ref="V33:W33"/>
    <mergeCell ref="Z32:AA32"/>
    <mergeCell ref="AB32:AC32"/>
    <mergeCell ref="AD32:AE32"/>
    <mergeCell ref="AF32:AG32"/>
    <mergeCell ref="V32:W32"/>
    <mergeCell ref="X32:Y32"/>
    <mergeCell ref="AH32:AI32"/>
    <mergeCell ref="AJ32:AK32"/>
    <mergeCell ref="AF4:AG4"/>
    <mergeCell ref="AH4:AI4"/>
    <mergeCell ref="AJ4:AK4"/>
    <mergeCell ref="F32:G32"/>
    <mergeCell ref="H32:I32"/>
    <mergeCell ref="L32:M32"/>
    <mergeCell ref="N32:O32"/>
    <mergeCell ref="R32:S32"/>
    <mergeCell ref="P32:Q32"/>
    <mergeCell ref="J32:K32"/>
    <mergeCell ref="AB4:AC4"/>
    <mergeCell ref="AD4:AE4"/>
    <mergeCell ref="X3:Y3"/>
    <mergeCell ref="Z3:AA3"/>
    <mergeCell ref="AB3:AC3"/>
    <mergeCell ref="AD3:AE3"/>
    <mergeCell ref="V4:W4"/>
    <mergeCell ref="P4:Q4"/>
    <mergeCell ref="T4:U4"/>
    <mergeCell ref="X4:Y4"/>
    <mergeCell ref="Z4:AA4"/>
    <mergeCell ref="D2:D3"/>
    <mergeCell ref="P3:Q3"/>
    <mergeCell ref="T3:U3"/>
    <mergeCell ref="H4:I4"/>
    <mergeCell ref="L4:M4"/>
    <mergeCell ref="N4:O4"/>
    <mergeCell ref="R4:S4"/>
    <mergeCell ref="J3:K3"/>
    <mergeCell ref="J4:K4"/>
    <mergeCell ref="T32:U32"/>
    <mergeCell ref="T33:U33"/>
    <mergeCell ref="T34:U34"/>
    <mergeCell ref="B1:AK1"/>
    <mergeCell ref="B2:B3"/>
    <mergeCell ref="C2:C3"/>
    <mergeCell ref="F2:AK2"/>
    <mergeCell ref="F3:G3"/>
    <mergeCell ref="H3:I3"/>
    <mergeCell ref="L3:M3"/>
    <mergeCell ref="N3:O3"/>
    <mergeCell ref="R3:S3"/>
    <mergeCell ref="V3:W3"/>
    <mergeCell ref="AJ3:AK3"/>
    <mergeCell ref="AF3:AG3"/>
    <mergeCell ref="AH3:AI3"/>
  </mergeCells>
  <conditionalFormatting sqref="B5:AK24">
    <cfRule type="expression" dxfId="72" priority="207">
      <formula>MOD(ROW(),2)=0</formula>
    </cfRule>
  </conditionalFormatting>
  <conditionalFormatting sqref="F5:AK24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25" right="0.25" top="0.75" bottom="0.75" header="0.3" footer="0.3"/>
  <pageSetup scale="55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A366-3BC4-4C42-AAA5-8827CD47AD9D}">
  <sheetPr>
    <pageSetUpPr fitToPage="1"/>
  </sheetPr>
  <dimension ref="A1:AK43"/>
  <sheetViews>
    <sheetView zoomScaleNormal="100" zoomScaleSheetLayoutView="100" workbookViewId="0">
      <pane xSplit="4" ySplit="3" topLeftCell="F4" activePane="bottomRight" state="frozen"/>
      <selection activeCell="A4" sqref="A4:A26"/>
      <selection pane="topRight" activeCell="A4" sqref="A4:A26"/>
      <selection pane="bottomLeft" activeCell="A4" sqref="A4:A26"/>
      <selection pane="bottomRight" activeCell="AS23" sqref="AS23"/>
    </sheetView>
  </sheetViews>
  <sheetFormatPr defaultColWidth="8.84375" defaultRowHeight="14.15" x14ac:dyDescent="0.35"/>
  <cols>
    <col min="1" max="1" width="11.691406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1" width="7.23046875" style="9" customWidth="1"/>
    <col min="12" max="13" width="7.23046875" style="9" hidden="1" customWidth="1"/>
    <col min="14" max="17" width="7.23046875" style="9" customWidth="1"/>
    <col min="18" max="23" width="7.23046875" style="9" hidden="1" customWidth="1"/>
    <col min="24" max="25" width="7.23046875" style="9" customWidth="1"/>
    <col min="26" max="27" width="7.23046875" style="9" hidden="1" customWidth="1"/>
    <col min="28" max="33" width="7.23046875" style="9" customWidth="1"/>
    <col min="34" max="34" width="7.3828125" style="9" hidden="1" customWidth="1"/>
    <col min="35" max="35" width="10.61328125" style="9" hidden="1" customWidth="1"/>
    <col min="36" max="36" width="5.61328125" style="9" hidden="1" customWidth="1"/>
    <col min="37" max="37" width="10.61328125" style="9" hidden="1" customWidth="1"/>
    <col min="38" max="16384" width="8.84375" style="55"/>
  </cols>
  <sheetData>
    <row r="1" spans="1:37" ht="47.05" customHeight="1" thickBot="1" x14ac:dyDescent="0.4">
      <c r="B1" s="372" t="s">
        <v>287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150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4.6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9"/>
      <c r="AF3" s="382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x14ac:dyDescent="0.35">
      <c r="B4" s="189"/>
      <c r="C4" s="66"/>
      <c r="D4" s="207"/>
      <c r="E4" s="83"/>
      <c r="F4" s="54"/>
      <c r="G4" s="84"/>
      <c r="H4" s="386">
        <v>45258</v>
      </c>
      <c r="I4" s="387"/>
      <c r="J4" s="386">
        <v>45295</v>
      </c>
      <c r="K4" s="387"/>
      <c r="L4" s="386"/>
      <c r="M4" s="387"/>
      <c r="N4" s="386">
        <v>45269</v>
      </c>
      <c r="O4" s="387"/>
      <c r="P4" s="386">
        <v>45272</v>
      </c>
      <c r="Q4" s="387"/>
      <c r="R4" s="386"/>
      <c r="S4" s="387"/>
      <c r="T4" s="386"/>
      <c r="U4" s="387"/>
      <c r="V4" s="386"/>
      <c r="W4" s="387"/>
      <c r="X4" s="386">
        <v>45272</v>
      </c>
      <c r="Y4" s="387"/>
      <c r="Z4" s="386"/>
      <c r="AA4" s="387"/>
      <c r="AB4" s="386">
        <v>45260</v>
      </c>
      <c r="AC4" s="387"/>
      <c r="AD4" s="386">
        <v>45264</v>
      </c>
      <c r="AE4" s="388"/>
      <c r="AF4" s="386">
        <v>45264</v>
      </c>
      <c r="AG4" s="387"/>
      <c r="AH4" s="386"/>
      <c r="AI4" s="387"/>
      <c r="AJ4" s="386"/>
      <c r="AK4" s="394"/>
    </row>
    <row r="5" spans="1:37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AVERAGE(H5,L5,N5,R5,V5,X5,Z5,AB5,AD5,AF5,AH5,AJ5)</f>
        <v>62.777777777777807</v>
      </c>
      <c r="F5" s="293">
        <v>58.697096264138025</v>
      </c>
      <c r="G5" s="305" t="s">
        <v>70</v>
      </c>
      <c r="H5" s="293">
        <v>90.000000000000014</v>
      </c>
      <c r="I5" s="305" t="s">
        <v>46</v>
      </c>
      <c r="J5" s="293">
        <v>82.500000000000028</v>
      </c>
      <c r="K5" s="305" t="s">
        <v>50</v>
      </c>
      <c r="L5" s="293"/>
      <c r="M5" s="294"/>
      <c r="N5" s="293">
        <v>95.000000000000071</v>
      </c>
      <c r="O5" s="305" t="s">
        <v>48</v>
      </c>
      <c r="P5" s="293">
        <v>10.000000000000041</v>
      </c>
      <c r="Q5" s="305" t="s">
        <v>57</v>
      </c>
      <c r="R5" s="293"/>
      <c r="S5" s="305"/>
      <c r="T5" s="293"/>
      <c r="U5" s="305"/>
      <c r="V5" s="293"/>
      <c r="W5" s="305"/>
      <c r="X5" s="293">
        <v>75.000000000000057</v>
      </c>
      <c r="Y5" s="305" t="s">
        <v>59</v>
      </c>
      <c r="Z5" s="293"/>
      <c r="AA5" s="305"/>
      <c r="AB5" s="293">
        <v>68.333333333333385</v>
      </c>
      <c r="AC5" s="305" t="s">
        <v>46</v>
      </c>
      <c r="AD5" s="293">
        <v>5.0000000000000071</v>
      </c>
      <c r="AE5" s="306" t="s">
        <v>69</v>
      </c>
      <c r="AF5" s="293">
        <v>43.33333333333335</v>
      </c>
      <c r="AG5" s="305" t="s">
        <v>49</v>
      </c>
      <c r="AH5" s="215"/>
      <c r="AI5" s="110"/>
      <c r="AJ5" s="215"/>
      <c r="AK5" s="112"/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74.09812643666244</v>
      </c>
      <c r="F6" s="215">
        <v>69.060859194942793</v>
      </c>
      <c r="G6" s="111" t="s">
        <v>48</v>
      </c>
      <c r="H6" s="215">
        <v>99.999999999999957</v>
      </c>
      <c r="I6" s="111" t="s">
        <v>48</v>
      </c>
      <c r="J6" s="215">
        <v>87.500000000000014</v>
      </c>
      <c r="K6" s="111" t="s">
        <v>48</v>
      </c>
      <c r="L6" s="215"/>
      <c r="M6" s="111"/>
      <c r="N6" s="215">
        <v>87.922091953307898</v>
      </c>
      <c r="O6" s="111" t="s">
        <v>50</v>
      </c>
      <c r="P6" s="215">
        <v>20.000000000000036</v>
      </c>
      <c r="Q6" s="111" t="s">
        <v>58</v>
      </c>
      <c r="R6" s="215"/>
      <c r="S6" s="111"/>
      <c r="T6" s="215"/>
      <c r="U6" s="111"/>
      <c r="V6" s="215"/>
      <c r="W6" s="111"/>
      <c r="X6" s="215">
        <v>80.000000000000014</v>
      </c>
      <c r="Y6" s="111" t="s">
        <v>58</v>
      </c>
      <c r="Z6" s="215"/>
      <c r="AA6" s="111"/>
      <c r="AB6" s="215">
        <v>86.6666666666667</v>
      </c>
      <c r="AC6" s="111" t="s">
        <v>48</v>
      </c>
      <c r="AD6" s="215">
        <v>23.333333333333375</v>
      </c>
      <c r="AE6" s="285" t="s">
        <v>50</v>
      </c>
      <c r="AF6" s="215">
        <v>66.666666666666686</v>
      </c>
      <c r="AG6" s="111" t="s">
        <v>48</v>
      </c>
      <c r="AH6" s="215"/>
      <c r="AI6" s="111"/>
      <c r="AJ6" s="215"/>
      <c r="AK6" s="113"/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74.1666666666667</v>
      </c>
      <c r="F7" s="215">
        <v>69.634596264138025</v>
      </c>
      <c r="G7" s="111" t="s">
        <v>48</v>
      </c>
      <c r="H7" s="215">
        <v>99.999999999999972</v>
      </c>
      <c r="I7" s="111" t="s">
        <v>48</v>
      </c>
      <c r="J7" s="215">
        <v>90.000000000000028</v>
      </c>
      <c r="K7" s="111" t="s">
        <v>48</v>
      </c>
      <c r="L7" s="215"/>
      <c r="M7" s="111"/>
      <c r="N7" s="215">
        <v>75.000000000000057</v>
      </c>
      <c r="O7" s="111" t="s">
        <v>58</v>
      </c>
      <c r="P7" s="215">
        <v>21.666666666666696</v>
      </c>
      <c r="Q7" s="111" t="s">
        <v>50</v>
      </c>
      <c r="R7" s="215"/>
      <c r="S7" s="111"/>
      <c r="T7" s="215"/>
      <c r="U7" s="111"/>
      <c r="V7" s="215"/>
      <c r="W7" s="111"/>
      <c r="X7" s="215">
        <v>86.666666666666686</v>
      </c>
      <c r="Y7" s="111" t="s">
        <v>48</v>
      </c>
      <c r="Z7" s="215"/>
      <c r="AA7" s="111"/>
      <c r="AB7" s="215">
        <v>90.000000000000014</v>
      </c>
      <c r="AC7" s="111" t="s">
        <v>48</v>
      </c>
      <c r="AD7" s="215">
        <v>25.000000000000039</v>
      </c>
      <c r="AE7" s="285" t="s">
        <v>48</v>
      </c>
      <c r="AF7" s="215">
        <v>68.333333333333371</v>
      </c>
      <c r="AG7" s="111" t="s">
        <v>48</v>
      </c>
      <c r="AH7" s="215"/>
      <c r="AI7" s="111"/>
      <c r="AJ7" s="215"/>
      <c r="AK7" s="113"/>
    </row>
    <row r="8" spans="1:37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64.1666666666667</v>
      </c>
      <c r="F8" s="215">
        <v>57.13459626413804</v>
      </c>
      <c r="G8" s="110" t="s">
        <v>49</v>
      </c>
      <c r="H8" s="215">
        <v>89.999999999999943</v>
      </c>
      <c r="I8" s="110" t="s">
        <v>46</v>
      </c>
      <c r="J8" s="215">
        <v>60.000000000000021</v>
      </c>
      <c r="K8" s="110" t="s">
        <v>56</v>
      </c>
      <c r="L8" s="215"/>
      <c r="M8" s="110"/>
      <c r="N8" s="215">
        <v>75.000000000000057</v>
      </c>
      <c r="O8" s="110" t="s">
        <v>58</v>
      </c>
      <c r="P8" s="215">
        <v>11.666666666666679</v>
      </c>
      <c r="Q8" s="110" t="s">
        <v>49</v>
      </c>
      <c r="R8" s="215"/>
      <c r="S8" s="110"/>
      <c r="T8" s="215"/>
      <c r="U8" s="110"/>
      <c r="V8" s="215"/>
      <c r="W8" s="110"/>
      <c r="X8" s="215">
        <v>80.000000000000028</v>
      </c>
      <c r="Y8" s="110" t="s">
        <v>58</v>
      </c>
      <c r="Z8" s="215"/>
      <c r="AA8" s="110"/>
      <c r="AB8" s="215">
        <v>76.6666666666667</v>
      </c>
      <c r="AC8" s="110" t="s">
        <v>50</v>
      </c>
      <c r="AD8" s="215">
        <v>20.000000000000078</v>
      </c>
      <c r="AE8" s="284" t="s">
        <v>58</v>
      </c>
      <c r="AF8" s="215">
        <v>43.33333333333335</v>
      </c>
      <c r="AG8" s="110" t="s">
        <v>49</v>
      </c>
      <c r="AH8" s="215"/>
      <c r="AI8" s="110"/>
      <c r="AJ8" s="215"/>
      <c r="AK8" s="112"/>
    </row>
    <row r="9" spans="1:37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74.777777777778013</v>
      </c>
      <c r="F9" s="215">
        <v>70.926262930804626</v>
      </c>
      <c r="G9" s="110" t="s">
        <v>48</v>
      </c>
      <c r="H9" s="215">
        <v>98.333333333333883</v>
      </c>
      <c r="I9" s="110" t="s">
        <v>48</v>
      </c>
      <c r="J9" s="215">
        <v>89.999999999999574</v>
      </c>
      <c r="K9" s="110" t="s">
        <v>48</v>
      </c>
      <c r="L9" s="215"/>
      <c r="M9" s="110"/>
      <c r="N9" s="215">
        <v>93.333333333333727</v>
      </c>
      <c r="O9" s="110" t="s">
        <v>48</v>
      </c>
      <c r="P9" s="215">
        <v>28.333333333333336</v>
      </c>
      <c r="Q9" s="110" t="s">
        <v>48</v>
      </c>
      <c r="R9" s="215"/>
      <c r="S9" s="110"/>
      <c r="T9" s="215"/>
      <c r="U9" s="110"/>
      <c r="V9" s="215"/>
      <c r="W9" s="110"/>
      <c r="X9" s="215">
        <v>85.333333333333684</v>
      </c>
      <c r="Y9" s="110" t="s">
        <v>50</v>
      </c>
      <c r="Z9" s="215"/>
      <c r="AA9" s="110"/>
      <c r="AB9" s="215">
        <v>90.000000000000242</v>
      </c>
      <c r="AC9" s="110" t="s">
        <v>48</v>
      </c>
      <c r="AD9" s="215">
        <v>24.999999999999648</v>
      </c>
      <c r="AE9" s="284" t="s">
        <v>48</v>
      </c>
      <c r="AF9" s="215">
        <v>56.666666666666892</v>
      </c>
      <c r="AG9" s="110" t="s">
        <v>52</v>
      </c>
      <c r="AH9" s="215"/>
      <c r="AI9" s="110"/>
      <c r="AJ9" s="215"/>
      <c r="AK9" s="112"/>
    </row>
    <row r="10" spans="1:37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62.666666666666693</v>
      </c>
      <c r="F10" s="215">
        <v>58.82209626413804</v>
      </c>
      <c r="G10" s="110" t="s">
        <v>46</v>
      </c>
      <c r="H10" s="215">
        <v>95.999999999999972</v>
      </c>
      <c r="I10" s="110" t="s">
        <v>50</v>
      </c>
      <c r="J10" s="215">
        <v>72.500000000000028</v>
      </c>
      <c r="K10" s="110" t="s">
        <v>58</v>
      </c>
      <c r="L10" s="215"/>
      <c r="M10" s="110"/>
      <c r="N10" s="215">
        <v>93.333333333333385</v>
      </c>
      <c r="O10" s="110" t="s">
        <v>48</v>
      </c>
      <c r="P10" s="215">
        <v>21.666666666666714</v>
      </c>
      <c r="Q10" s="110" t="s">
        <v>50</v>
      </c>
      <c r="R10" s="215"/>
      <c r="S10" s="110"/>
      <c r="T10" s="215"/>
      <c r="U10" s="110"/>
      <c r="V10" s="215"/>
      <c r="W10" s="110"/>
      <c r="X10" s="215">
        <v>70.000000000000043</v>
      </c>
      <c r="Y10" s="110" t="s">
        <v>49</v>
      </c>
      <c r="Z10" s="215"/>
      <c r="AA10" s="110"/>
      <c r="AB10" s="215">
        <v>60.000000000000021</v>
      </c>
      <c r="AC10" s="110" t="s">
        <v>70</v>
      </c>
      <c r="AD10" s="215">
        <v>18.333333333333353</v>
      </c>
      <c r="AE10" s="284" t="s">
        <v>54</v>
      </c>
      <c r="AF10" s="215">
        <v>38.33333333333335</v>
      </c>
      <c r="AG10" s="110" t="s">
        <v>57</v>
      </c>
      <c r="AH10" s="215"/>
      <c r="AI10" s="110"/>
      <c r="AJ10" s="215"/>
      <c r="AK10" s="112"/>
    </row>
    <row r="11" spans="1:37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61.444444444444464</v>
      </c>
      <c r="F11" s="215">
        <v>58.217929597471375</v>
      </c>
      <c r="G11" s="110" t="s">
        <v>70</v>
      </c>
      <c r="H11" s="215">
        <v>96.999999999999957</v>
      </c>
      <c r="I11" s="110" t="s">
        <v>50</v>
      </c>
      <c r="J11" s="215">
        <v>75.000000000000028</v>
      </c>
      <c r="K11" s="110" t="s">
        <v>58</v>
      </c>
      <c r="L11" s="215"/>
      <c r="M11" s="110"/>
      <c r="N11" s="215">
        <v>78.333333333333385</v>
      </c>
      <c r="O11" s="110" t="s">
        <v>58</v>
      </c>
      <c r="P11" s="215">
        <v>21.666666666666703</v>
      </c>
      <c r="Q11" s="110" t="s">
        <v>50</v>
      </c>
      <c r="R11" s="215"/>
      <c r="S11" s="110"/>
      <c r="T11" s="215"/>
      <c r="U11" s="110"/>
      <c r="V11" s="215"/>
      <c r="W11" s="110"/>
      <c r="X11" s="215">
        <v>75.000000000000028</v>
      </c>
      <c r="Y11" s="110" t="s">
        <v>59</v>
      </c>
      <c r="Z11" s="215"/>
      <c r="AA11" s="110"/>
      <c r="AB11" s="215">
        <v>61.666666666666693</v>
      </c>
      <c r="AC11" s="110" t="s">
        <v>70</v>
      </c>
      <c r="AD11" s="215">
        <v>18.333333333333393</v>
      </c>
      <c r="AE11" s="284" t="s">
        <v>54</v>
      </c>
      <c r="AF11" s="215">
        <v>38.33333333333335</v>
      </c>
      <c r="AG11" s="110" t="s">
        <v>57</v>
      </c>
      <c r="AH11" s="215"/>
      <c r="AI11" s="110"/>
      <c r="AJ11" s="215"/>
      <c r="AK11" s="112"/>
    </row>
    <row r="12" spans="1:37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63.238525092929535</v>
      </c>
      <c r="F12" s="215">
        <v>59.150052143066659</v>
      </c>
      <c r="G12" s="110" t="s">
        <v>46</v>
      </c>
      <c r="H12" s="215">
        <v>94.999999999999972</v>
      </c>
      <c r="I12" s="110" t="s">
        <v>50</v>
      </c>
      <c r="J12" s="215">
        <v>70.000000000000014</v>
      </c>
      <c r="K12" s="110" t="s">
        <v>59</v>
      </c>
      <c r="L12" s="215"/>
      <c r="M12" s="110"/>
      <c r="N12" s="215">
        <v>85.000000000000057</v>
      </c>
      <c r="O12" s="110" t="s">
        <v>50</v>
      </c>
      <c r="P12" s="215">
        <v>23.333333333333385</v>
      </c>
      <c r="Q12" s="110" t="s">
        <v>48</v>
      </c>
      <c r="R12" s="215"/>
      <c r="S12" s="110"/>
      <c r="T12" s="215"/>
      <c r="U12" s="110"/>
      <c r="V12" s="215"/>
      <c r="W12" s="110"/>
      <c r="X12" s="215">
        <v>75.000000000000057</v>
      </c>
      <c r="Y12" s="110" t="s">
        <v>59</v>
      </c>
      <c r="Z12" s="215"/>
      <c r="AA12" s="110"/>
      <c r="AB12" s="215">
        <v>69.431150557577098</v>
      </c>
      <c r="AC12" s="110" t="s">
        <v>46</v>
      </c>
      <c r="AD12" s="215">
        <v>18.333333333333332</v>
      </c>
      <c r="AE12" s="284" t="s">
        <v>54</v>
      </c>
      <c r="AF12" s="215">
        <v>36.666666666666671</v>
      </c>
      <c r="AG12" s="110" t="s">
        <v>57</v>
      </c>
      <c r="AH12" s="215"/>
      <c r="AI12" s="110"/>
      <c r="AJ12" s="215"/>
      <c r="AK12" s="112"/>
    </row>
    <row r="13" spans="1:37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67.802237359296981</v>
      </c>
      <c r="F13" s="215">
        <v>63.297044121071345</v>
      </c>
      <c r="G13" s="110" t="s">
        <v>52</v>
      </c>
      <c r="H13" s="215">
        <v>97.666666666666643</v>
      </c>
      <c r="I13" s="110" t="s">
        <v>50</v>
      </c>
      <c r="J13" s="215">
        <v>72.500000000000014</v>
      </c>
      <c r="K13" s="110" t="s">
        <v>58</v>
      </c>
      <c r="L13" s="215"/>
      <c r="M13" s="110"/>
      <c r="N13" s="215">
        <v>94.000000000000043</v>
      </c>
      <c r="O13" s="110" t="s">
        <v>48</v>
      </c>
      <c r="P13" s="215">
        <v>26.666666666666707</v>
      </c>
      <c r="Q13" s="110" t="s">
        <v>48</v>
      </c>
      <c r="R13" s="215"/>
      <c r="S13" s="110"/>
      <c r="T13" s="215"/>
      <c r="U13" s="110"/>
      <c r="V13" s="215"/>
      <c r="W13" s="110"/>
      <c r="X13" s="215">
        <v>73.333333333333371</v>
      </c>
      <c r="Y13" s="110" t="s">
        <v>54</v>
      </c>
      <c r="Z13" s="215"/>
      <c r="AA13" s="110"/>
      <c r="AB13" s="215">
        <v>70.146757489115103</v>
      </c>
      <c r="AC13" s="110" t="s">
        <v>46</v>
      </c>
      <c r="AD13" s="215">
        <v>21.66666666666676</v>
      </c>
      <c r="AE13" s="284" t="s">
        <v>58</v>
      </c>
      <c r="AF13" s="215">
        <v>50.000000000000021</v>
      </c>
      <c r="AG13" s="110" t="s">
        <v>46</v>
      </c>
      <c r="AH13" s="215"/>
      <c r="AI13" s="110"/>
      <c r="AJ13" s="215"/>
      <c r="AK13" s="112"/>
    </row>
    <row r="14" spans="1:37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58.166666666666693</v>
      </c>
      <c r="F14" s="293">
        <v>52.947096264138061</v>
      </c>
      <c r="G14" s="294" t="s">
        <v>57</v>
      </c>
      <c r="H14" s="293">
        <v>92.666666666666643</v>
      </c>
      <c r="I14" s="294" t="s">
        <v>50</v>
      </c>
      <c r="J14" s="293">
        <v>62.500000000000021</v>
      </c>
      <c r="K14" s="294" t="s">
        <v>55</v>
      </c>
      <c r="L14" s="293"/>
      <c r="M14" s="294"/>
      <c r="N14" s="293">
        <v>60.000000000000057</v>
      </c>
      <c r="O14" s="294" t="s">
        <v>49</v>
      </c>
      <c r="P14" s="293">
        <v>11.666666666666675</v>
      </c>
      <c r="Q14" s="294" t="s">
        <v>49</v>
      </c>
      <c r="R14" s="293"/>
      <c r="S14" s="294"/>
      <c r="T14" s="293"/>
      <c r="U14" s="294"/>
      <c r="V14" s="293"/>
      <c r="W14" s="294"/>
      <c r="X14" s="293">
        <v>71.333333333333357</v>
      </c>
      <c r="Y14" s="294" t="s">
        <v>49</v>
      </c>
      <c r="Z14" s="293"/>
      <c r="AA14" s="294"/>
      <c r="AB14" s="293">
        <v>70.000000000000043</v>
      </c>
      <c r="AC14" s="294" t="s">
        <v>46</v>
      </c>
      <c r="AD14" s="293">
        <v>16.666666666666728</v>
      </c>
      <c r="AE14" s="295" t="s">
        <v>49</v>
      </c>
      <c r="AF14" s="293">
        <v>38.333333333333336</v>
      </c>
      <c r="AG14" s="294" t="s">
        <v>57</v>
      </c>
      <c r="AH14" s="215"/>
      <c r="AI14" s="111"/>
      <c r="AJ14" s="215"/>
      <c r="AK14" s="113"/>
    </row>
    <row r="15" spans="1:37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8.5425708811068564</v>
      </c>
      <c r="F15" s="215">
        <v>12.935859194942747</v>
      </c>
      <c r="G15" s="110" t="s">
        <v>229</v>
      </c>
      <c r="H15" s="215">
        <v>9.9999999999999716</v>
      </c>
      <c r="I15" s="110" t="s">
        <v>61</v>
      </c>
      <c r="J15" s="215">
        <v>47.500000000000014</v>
      </c>
      <c r="K15" s="110" t="s">
        <v>62</v>
      </c>
      <c r="L15" s="215"/>
      <c r="M15" s="110"/>
      <c r="N15" s="215">
        <v>7.9220919533078842</v>
      </c>
      <c r="O15" s="110" t="s">
        <v>63</v>
      </c>
      <c r="P15" s="215">
        <v>4.333333333333333</v>
      </c>
      <c r="Q15" s="110" t="s">
        <v>57</v>
      </c>
      <c r="R15" s="215"/>
      <c r="S15" s="110"/>
      <c r="T15" s="215"/>
      <c r="U15" s="110"/>
      <c r="V15" s="215"/>
      <c r="W15" s="110"/>
      <c r="X15" s="215">
        <v>18.333333333333286</v>
      </c>
      <c r="Y15" s="110" t="s">
        <v>230</v>
      </c>
      <c r="Z15" s="215"/>
      <c r="AA15" s="110"/>
      <c r="AB15" s="215">
        <v>5.0000000000000284</v>
      </c>
      <c r="AC15" s="110" t="s">
        <v>69</v>
      </c>
      <c r="AD15" s="215">
        <v>4.9999999999999893</v>
      </c>
      <c r="AE15" s="284" t="s">
        <v>69</v>
      </c>
      <c r="AF15" s="215">
        <v>4.9999999999999787</v>
      </c>
      <c r="AG15" s="110" t="s">
        <v>60</v>
      </c>
      <c r="AH15" s="215"/>
      <c r="AI15" s="110"/>
      <c r="AJ15" s="215"/>
      <c r="AK15" s="112"/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24.166666666666671</v>
      </c>
      <c r="F16" s="215">
        <v>25.0512629308047</v>
      </c>
      <c r="G16" s="110" t="s">
        <v>66</v>
      </c>
      <c r="H16" s="215">
        <v>15.000000000000014</v>
      </c>
      <c r="I16" s="110" t="s">
        <v>62</v>
      </c>
      <c r="J16" s="215">
        <v>50.000000000000021</v>
      </c>
      <c r="K16" s="110" t="s">
        <v>232</v>
      </c>
      <c r="L16" s="215"/>
      <c r="M16" s="111"/>
      <c r="N16" s="215">
        <v>66.666666666666686</v>
      </c>
      <c r="O16" s="110" t="s">
        <v>46</v>
      </c>
      <c r="P16" s="215">
        <v>4.999999999999984</v>
      </c>
      <c r="Q16" s="110" t="s">
        <v>57</v>
      </c>
      <c r="R16" s="215"/>
      <c r="S16" s="110"/>
      <c r="T16" s="215"/>
      <c r="U16" s="110"/>
      <c r="V16" s="215"/>
      <c r="W16" s="110"/>
      <c r="X16" s="215">
        <v>45.000000000000007</v>
      </c>
      <c r="Y16" s="110" t="s">
        <v>61</v>
      </c>
      <c r="Z16" s="215"/>
      <c r="AA16" s="110"/>
      <c r="AB16" s="215">
        <v>5</v>
      </c>
      <c r="AC16" s="110" t="s">
        <v>69</v>
      </c>
      <c r="AD16" s="215">
        <v>8.3333333333333499</v>
      </c>
      <c r="AE16" s="284" t="s">
        <v>68</v>
      </c>
      <c r="AF16" s="215">
        <v>4.9999999999999716</v>
      </c>
      <c r="AG16" s="110" t="s">
        <v>60</v>
      </c>
      <c r="AH16" s="215"/>
      <c r="AI16" s="110"/>
      <c r="AJ16" s="215"/>
      <c r="AK16" s="112"/>
    </row>
    <row r="17" spans="1:37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32.388888888888907</v>
      </c>
      <c r="F17" s="215">
        <v>33.717929597471368</v>
      </c>
      <c r="G17" s="111" t="s">
        <v>69</v>
      </c>
      <c r="H17" s="215">
        <v>16.666666666666629</v>
      </c>
      <c r="I17" s="111" t="s">
        <v>68</v>
      </c>
      <c r="J17" s="215">
        <v>70.000000000000028</v>
      </c>
      <c r="K17" s="111" t="s">
        <v>59</v>
      </c>
      <c r="L17" s="215"/>
      <c r="M17" s="111"/>
      <c r="N17" s="215">
        <v>92.666666666666714</v>
      </c>
      <c r="O17" s="111" t="s">
        <v>48</v>
      </c>
      <c r="P17" s="215">
        <v>5.0000000000000044</v>
      </c>
      <c r="Q17" s="111" t="s">
        <v>57</v>
      </c>
      <c r="R17" s="215"/>
      <c r="S17" s="111"/>
      <c r="T17" s="215"/>
      <c r="U17" s="111"/>
      <c r="V17" s="215"/>
      <c r="W17" s="111"/>
      <c r="X17" s="215">
        <v>50</v>
      </c>
      <c r="Y17" s="111" t="s">
        <v>69</v>
      </c>
      <c r="Z17" s="215"/>
      <c r="AA17" s="111"/>
      <c r="AB17" s="215">
        <v>16.666666666666679</v>
      </c>
      <c r="AC17" s="111" t="s">
        <v>68</v>
      </c>
      <c r="AD17" s="215">
        <v>6.6666666666667318</v>
      </c>
      <c r="AE17" s="285" t="s">
        <v>69</v>
      </c>
      <c r="AF17" s="215">
        <v>11.666666666666664</v>
      </c>
      <c r="AG17" s="111" t="s">
        <v>61</v>
      </c>
      <c r="AH17" s="215"/>
      <c r="AI17" s="111"/>
      <c r="AJ17" s="215"/>
      <c r="AK17" s="113"/>
    </row>
    <row r="18" spans="1:37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36.777777777777793</v>
      </c>
      <c r="F18" s="215">
        <v>37.530429597471397</v>
      </c>
      <c r="G18" s="110" t="s">
        <v>69</v>
      </c>
      <c r="H18" s="215">
        <v>19.999999999999972</v>
      </c>
      <c r="I18" s="110" t="s">
        <v>63</v>
      </c>
      <c r="J18" s="215">
        <v>72.500000000000028</v>
      </c>
      <c r="K18" s="110" t="s">
        <v>58</v>
      </c>
      <c r="L18" s="215"/>
      <c r="M18" s="110"/>
      <c r="N18" s="215">
        <v>90.6666666666667</v>
      </c>
      <c r="O18" s="110" t="s">
        <v>48</v>
      </c>
      <c r="P18" s="215">
        <v>6.6666666666666661</v>
      </c>
      <c r="Q18" s="110" t="s">
        <v>57</v>
      </c>
      <c r="R18" s="215"/>
      <c r="S18" s="110"/>
      <c r="T18" s="215"/>
      <c r="U18" s="110"/>
      <c r="V18" s="215"/>
      <c r="W18" s="110"/>
      <c r="X18" s="215">
        <v>63.333333333333343</v>
      </c>
      <c r="Y18" s="110" t="s">
        <v>51</v>
      </c>
      <c r="Z18" s="215"/>
      <c r="AA18" s="110"/>
      <c r="AB18" s="215">
        <v>18.333333333333357</v>
      </c>
      <c r="AC18" s="110" t="s">
        <v>68</v>
      </c>
      <c r="AD18" s="215">
        <v>13.333333333333357</v>
      </c>
      <c r="AE18" s="284" t="s">
        <v>51</v>
      </c>
      <c r="AF18" s="215">
        <v>14.999999999999993</v>
      </c>
      <c r="AG18" s="110" t="s">
        <v>69</v>
      </c>
      <c r="AH18" s="215"/>
      <c r="AI18" s="110"/>
      <c r="AJ18" s="215"/>
      <c r="AK18" s="112"/>
    </row>
    <row r="19" spans="1:37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32.82185842626285</v>
      </c>
      <c r="F19" s="215">
        <v>35.65964840720472</v>
      </c>
      <c r="G19" s="110" t="s">
        <v>69</v>
      </c>
      <c r="H19" s="215">
        <v>18.3333333333333</v>
      </c>
      <c r="I19" s="110" t="s">
        <v>63</v>
      </c>
      <c r="J19" s="215">
        <v>75.000000000000028</v>
      </c>
      <c r="K19" s="110" t="s">
        <v>58</v>
      </c>
      <c r="L19" s="215"/>
      <c r="M19" s="110"/>
      <c r="N19" s="215">
        <v>86.931150557577098</v>
      </c>
      <c r="O19" s="110" t="s">
        <v>50</v>
      </c>
      <c r="P19" s="215">
        <v>12.922091953307852</v>
      </c>
      <c r="Q19" s="110" t="s">
        <v>54</v>
      </c>
      <c r="R19" s="215"/>
      <c r="S19" s="110"/>
      <c r="T19" s="215"/>
      <c r="U19" s="110"/>
      <c r="V19" s="215"/>
      <c r="W19" s="110"/>
      <c r="X19" s="215">
        <v>53.33333333333335</v>
      </c>
      <c r="Y19" s="110" t="s">
        <v>68</v>
      </c>
      <c r="Z19" s="215"/>
      <c r="AA19" s="110"/>
      <c r="AB19" s="215">
        <v>16.666666666666686</v>
      </c>
      <c r="AC19" s="110" t="s">
        <v>68</v>
      </c>
      <c r="AD19" s="215">
        <v>9.9999999999999876</v>
      </c>
      <c r="AE19" s="284" t="s">
        <v>68</v>
      </c>
      <c r="AF19" s="215">
        <v>11.666666666666657</v>
      </c>
      <c r="AG19" s="110" t="s">
        <v>61</v>
      </c>
      <c r="AH19" s="215"/>
      <c r="AI19" s="110"/>
      <c r="AJ19" s="215"/>
      <c r="AK19" s="112"/>
    </row>
    <row r="20" spans="1:37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11.451080836961651</v>
      </c>
      <c r="F20" s="215">
        <v>18.01803388360478</v>
      </c>
      <c r="G20" s="110" t="s">
        <v>230</v>
      </c>
      <c r="H20" s="215">
        <v>7.3333333333333144</v>
      </c>
      <c r="I20" s="110" t="s">
        <v>60</v>
      </c>
      <c r="J20" s="215">
        <v>70.000000000000028</v>
      </c>
      <c r="K20" s="110" t="s">
        <v>59</v>
      </c>
      <c r="L20" s="215"/>
      <c r="M20" s="110"/>
      <c r="N20" s="215">
        <v>4.7064850217698648</v>
      </c>
      <c r="O20" s="110" t="s">
        <v>63</v>
      </c>
      <c r="P20" s="215">
        <v>5.0000000000000107</v>
      </c>
      <c r="Q20" s="110" t="s">
        <v>57</v>
      </c>
      <c r="R20" s="215"/>
      <c r="S20" s="110"/>
      <c r="T20" s="215"/>
      <c r="U20" s="110"/>
      <c r="V20" s="215"/>
      <c r="W20" s="110"/>
      <c r="X20" s="215">
        <v>36.666666666666671</v>
      </c>
      <c r="Y20" s="110" t="s">
        <v>66</v>
      </c>
      <c r="Z20" s="215"/>
      <c r="AA20" s="110"/>
      <c r="AB20" s="215">
        <v>6.6666666666666643</v>
      </c>
      <c r="AC20" s="110" t="s">
        <v>69</v>
      </c>
      <c r="AD20" s="215">
        <v>5.0000000000000853</v>
      </c>
      <c r="AE20" s="284" t="s">
        <v>69</v>
      </c>
      <c r="AF20" s="215">
        <v>8.3333333333333073</v>
      </c>
      <c r="AG20" s="110" t="s">
        <v>61</v>
      </c>
      <c r="AH20" s="215"/>
      <c r="AI20" s="110"/>
      <c r="AJ20" s="215"/>
      <c r="AK20" s="112"/>
    </row>
    <row r="21" spans="1:37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20.833333333333368</v>
      </c>
      <c r="F21" s="215">
        <v>22.96792959747139</v>
      </c>
      <c r="G21" s="111" t="s">
        <v>65</v>
      </c>
      <c r="H21" s="215">
        <v>13.333333333333343</v>
      </c>
      <c r="I21" s="111" t="s">
        <v>62</v>
      </c>
      <c r="J21" s="215">
        <v>50.000000000000028</v>
      </c>
      <c r="K21" s="111" t="s">
        <v>232</v>
      </c>
      <c r="L21" s="215"/>
      <c r="M21" s="111"/>
      <c r="N21" s="215">
        <v>65.000000000000071</v>
      </c>
      <c r="O21" s="111" t="s">
        <v>46</v>
      </c>
      <c r="P21" s="215">
        <v>8.3333333333333535</v>
      </c>
      <c r="Q21" s="111" t="s">
        <v>57</v>
      </c>
      <c r="R21" s="215"/>
      <c r="S21" s="111"/>
      <c r="T21" s="215"/>
      <c r="U21" s="111"/>
      <c r="V21" s="215"/>
      <c r="W21" s="111"/>
      <c r="X21" s="215">
        <v>25.000000000000007</v>
      </c>
      <c r="Y21" s="111" t="s">
        <v>67</v>
      </c>
      <c r="Z21" s="215"/>
      <c r="AA21" s="111"/>
      <c r="AB21" s="215">
        <v>6.6666666666666856</v>
      </c>
      <c r="AC21" s="111" t="s">
        <v>69</v>
      </c>
      <c r="AD21" s="215">
        <v>6.6666666666667531</v>
      </c>
      <c r="AE21" s="285" t="s">
        <v>69</v>
      </c>
      <c r="AF21" s="215">
        <v>8.3333333333333428</v>
      </c>
      <c r="AG21" s="111" t="s">
        <v>61</v>
      </c>
      <c r="AH21" s="215"/>
      <c r="AI21" s="111"/>
      <c r="AJ21" s="215"/>
      <c r="AK21" s="113"/>
    </row>
    <row r="22" spans="1:37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14.33001513707471</v>
      </c>
      <c r="F22" s="216">
        <v>17.047044121071281</v>
      </c>
      <c r="G22" s="110" t="s">
        <v>231</v>
      </c>
      <c r="H22" s="216">
        <v>9.9999999999999147</v>
      </c>
      <c r="I22" s="110" t="s">
        <v>61</v>
      </c>
      <c r="J22" s="216">
        <v>40.000000000000021</v>
      </c>
      <c r="K22" s="110" t="s">
        <v>61</v>
      </c>
      <c r="L22" s="216"/>
      <c r="M22" s="110"/>
      <c r="N22" s="216">
        <v>37.646757489115082</v>
      </c>
      <c r="O22" s="110" t="s">
        <v>57</v>
      </c>
      <c r="P22" s="216">
        <v>9.9999999999999893</v>
      </c>
      <c r="Q22" s="110" t="s">
        <v>57</v>
      </c>
      <c r="R22" s="216"/>
      <c r="S22" s="110"/>
      <c r="T22" s="216"/>
      <c r="U22" s="110"/>
      <c r="V22" s="216"/>
      <c r="W22" s="110"/>
      <c r="X22" s="216">
        <v>18.333333333333293</v>
      </c>
      <c r="Y22" s="110" t="s">
        <v>230</v>
      </c>
      <c r="Z22" s="216"/>
      <c r="AA22" s="110"/>
      <c r="AB22" s="216">
        <v>8.3333333333333286</v>
      </c>
      <c r="AC22" s="110" t="s">
        <v>69</v>
      </c>
      <c r="AD22" s="216">
        <v>6.6666666666667211</v>
      </c>
      <c r="AE22" s="284" t="s">
        <v>69</v>
      </c>
      <c r="AF22" s="216">
        <v>4.9999999999999218</v>
      </c>
      <c r="AG22" s="110" t="s">
        <v>60</v>
      </c>
      <c r="AH22" s="216"/>
      <c r="AI22" s="110"/>
      <c r="AJ22" s="216"/>
      <c r="AK22" s="112"/>
    </row>
    <row r="23" spans="1:37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31.919984862925315</v>
      </c>
      <c r="F23" s="215">
        <v>29.055481740538056</v>
      </c>
      <c r="G23" s="111" t="s">
        <v>60</v>
      </c>
      <c r="H23" s="215">
        <v>65.000000000000014</v>
      </c>
      <c r="I23" s="111" t="s">
        <v>57</v>
      </c>
      <c r="J23" s="215">
        <v>37.500000000000021</v>
      </c>
      <c r="K23" s="111" t="s">
        <v>60</v>
      </c>
      <c r="L23" s="215"/>
      <c r="M23" s="111"/>
      <c r="N23" s="215">
        <v>70.000000000000099</v>
      </c>
      <c r="O23" s="111" t="s">
        <v>46</v>
      </c>
      <c r="P23" s="215">
        <v>3.0000000000000195</v>
      </c>
      <c r="Q23" s="111" t="s">
        <v>57</v>
      </c>
      <c r="R23" s="215"/>
      <c r="S23" s="111"/>
      <c r="T23" s="215"/>
      <c r="U23" s="111"/>
      <c r="V23" s="215"/>
      <c r="W23" s="111"/>
      <c r="X23" s="215">
        <v>16.6666666666667</v>
      </c>
      <c r="Y23" s="111" t="s">
        <v>230</v>
      </c>
      <c r="Z23" s="215"/>
      <c r="AA23" s="111"/>
      <c r="AB23" s="215">
        <v>30.422091953307891</v>
      </c>
      <c r="AC23" s="111" t="s">
        <v>51</v>
      </c>
      <c r="AD23" s="215">
        <v>5.0000000000000817</v>
      </c>
      <c r="AE23" s="285" t="s">
        <v>69</v>
      </c>
      <c r="AF23" s="215">
        <v>4.4311505575770838</v>
      </c>
      <c r="AG23" s="111" t="s">
        <v>60</v>
      </c>
      <c r="AH23" s="215"/>
      <c r="AI23" s="111"/>
      <c r="AJ23" s="215"/>
      <c r="AK23" s="113"/>
    </row>
    <row r="24" spans="1:37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50.5555555555556</v>
      </c>
      <c r="F24" s="215">
        <v>47.672044121071359</v>
      </c>
      <c r="G24" s="110" t="s">
        <v>63</v>
      </c>
      <c r="H24" s="215">
        <v>83.333333333333329</v>
      </c>
      <c r="I24" s="110" t="s">
        <v>70</v>
      </c>
      <c r="J24" s="215">
        <v>70.000000000000028</v>
      </c>
      <c r="K24" s="110" t="s">
        <v>59</v>
      </c>
      <c r="L24" s="215"/>
      <c r="M24" s="110"/>
      <c r="N24" s="215">
        <v>85.000000000000057</v>
      </c>
      <c r="O24" s="110" t="s">
        <v>50</v>
      </c>
      <c r="P24" s="215">
        <v>7.6467574891151013</v>
      </c>
      <c r="Q24" s="110" t="s">
        <v>57</v>
      </c>
      <c r="R24" s="215"/>
      <c r="S24" s="110"/>
      <c r="T24" s="215"/>
      <c r="U24" s="110"/>
      <c r="V24" s="215"/>
      <c r="W24" s="110"/>
      <c r="X24" s="215">
        <v>55.000000000000043</v>
      </c>
      <c r="Y24" s="110" t="s">
        <v>68</v>
      </c>
      <c r="Z24" s="215"/>
      <c r="AA24" s="110"/>
      <c r="AB24" s="215">
        <v>43.333333333333371</v>
      </c>
      <c r="AC24" s="110" t="s">
        <v>57</v>
      </c>
      <c r="AD24" s="215">
        <v>13.3333333333334</v>
      </c>
      <c r="AE24" s="284" t="s">
        <v>51</v>
      </c>
      <c r="AF24" s="215">
        <v>23.333333333333368</v>
      </c>
      <c r="AG24" s="110" t="s">
        <v>63</v>
      </c>
      <c r="AH24" s="215"/>
      <c r="AI24" s="110"/>
      <c r="AJ24" s="215"/>
      <c r="AK24" s="112"/>
    </row>
    <row r="25" spans="1:37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7"/>
      <c r="M25" s="217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7"/>
      <c r="AA25" s="217"/>
      <c r="AB25" s="211"/>
      <c r="AC25" s="233"/>
      <c r="AD25" s="211"/>
      <c r="AE25" s="211"/>
      <c r="AF25" s="69"/>
      <c r="AG25" s="211"/>
      <c r="AH25" s="211"/>
      <c r="AI25" s="67"/>
      <c r="AJ25" s="217"/>
      <c r="AK25" s="218"/>
    </row>
    <row r="26" spans="1:37" s="57" customFormat="1" x14ac:dyDescent="0.35">
      <c r="A26" s="58"/>
      <c r="B26" s="192" t="s">
        <v>26</v>
      </c>
      <c r="C26" s="31"/>
      <c r="D26" s="32"/>
      <c r="E26" s="31"/>
      <c r="F26" s="96">
        <f>AVERAGE(F5:F24)</f>
        <v>44.877164624984943</v>
      </c>
      <c r="G26" s="97"/>
      <c r="H26" s="98">
        <f>AVERAGE(H5:H24)</f>
        <v>60.783333333333339</v>
      </c>
      <c r="I26" s="97"/>
      <c r="J26" s="98">
        <f>AVERAGE(J5:J24)</f>
        <v>67.249999999999986</v>
      </c>
      <c r="K26" s="97"/>
      <c r="L26" s="99"/>
      <c r="M26" s="97"/>
      <c r="N26" s="98">
        <f>AVERAGE(N5:N24)</f>
        <v>72.20642884875393</v>
      </c>
      <c r="O26" s="97"/>
      <c r="P26" s="98">
        <f>AVERAGE(P5:P24)</f>
        <v>13.228442472121163</v>
      </c>
      <c r="Q26" s="97"/>
      <c r="R26" s="98" t="e">
        <f>AVERAGE(R5:R24)</f>
        <v>#DIV/0!</v>
      </c>
      <c r="S26" s="97"/>
      <c r="T26" s="98" t="e">
        <f>AVERAGE(T5:T24)</f>
        <v>#DIV/0!</v>
      </c>
      <c r="U26" s="97"/>
      <c r="V26" s="98" t="e">
        <f>AVERAGE(V5:V24)</f>
        <v>#DIV/0!</v>
      </c>
      <c r="W26" s="97"/>
      <c r="X26" s="98">
        <f>AVERAGE(X5:X24)</f>
        <v>57.666666666666707</v>
      </c>
      <c r="Y26" s="97"/>
      <c r="Z26" s="98"/>
      <c r="AA26" s="97"/>
      <c r="AB26" s="98">
        <f>AVERAGE(AB5:AB24)</f>
        <v>45.000000000000021</v>
      </c>
      <c r="AC26" s="97"/>
      <c r="AD26" s="98">
        <f>AVERAGE(AD5:AD24)</f>
        <v>13.583333333333361</v>
      </c>
      <c r="AE26" s="99"/>
      <c r="AF26" s="98">
        <f>AVERAGE(AF5:AF24)</f>
        <v>28.888224194545529</v>
      </c>
      <c r="AG26" s="97"/>
      <c r="AH26" s="98" t="e">
        <f>AVERAGE(AH5:AH24)</f>
        <v>#DIV/0!</v>
      </c>
      <c r="AI26" s="97"/>
      <c r="AJ26" s="98"/>
      <c r="AK26" s="114"/>
    </row>
    <row r="27" spans="1:37" s="57" customFormat="1" x14ac:dyDescent="0.35">
      <c r="A27" s="58"/>
      <c r="B27" s="193" t="s">
        <v>30</v>
      </c>
      <c r="C27" s="33"/>
      <c r="D27" s="34"/>
      <c r="E27" s="33"/>
      <c r="F27" s="100">
        <v>1.8</v>
      </c>
      <c r="G27" s="126"/>
      <c r="H27" s="101">
        <v>3</v>
      </c>
      <c r="I27" s="102"/>
      <c r="J27" s="101">
        <v>7</v>
      </c>
      <c r="K27" s="102"/>
      <c r="L27" s="126"/>
      <c r="M27" s="102"/>
      <c r="N27" s="101">
        <v>8</v>
      </c>
      <c r="O27" s="126"/>
      <c r="P27" s="101">
        <v>3</v>
      </c>
      <c r="Q27" s="126"/>
      <c r="R27" s="101"/>
      <c r="S27" s="102"/>
      <c r="T27" s="101"/>
      <c r="U27" s="102"/>
      <c r="V27" s="101"/>
      <c r="W27" s="126"/>
      <c r="X27" s="101">
        <v>5</v>
      </c>
      <c r="Y27" s="102"/>
      <c r="Z27" s="101"/>
      <c r="AA27" s="126"/>
      <c r="AB27" s="101">
        <v>5</v>
      </c>
      <c r="AC27" s="102"/>
      <c r="AD27" s="101">
        <v>2</v>
      </c>
      <c r="AE27" s="126"/>
      <c r="AF27" s="101">
        <v>3</v>
      </c>
      <c r="AG27" s="102"/>
      <c r="AH27" s="101">
        <v>305</v>
      </c>
      <c r="AI27" s="102"/>
      <c r="AJ27" s="101"/>
      <c r="AK27" s="115"/>
    </row>
    <row r="28" spans="1:37" s="57" customFormat="1" x14ac:dyDescent="0.35">
      <c r="A28" s="58"/>
      <c r="B28" s="194" t="s">
        <v>27</v>
      </c>
      <c r="C28" s="35"/>
      <c r="D28" s="36"/>
      <c r="E28" s="35"/>
      <c r="F28" s="103">
        <f>MIN(F5:F24)</f>
        <v>12.935859194942747</v>
      </c>
      <c r="G28" s="127"/>
      <c r="H28" s="104">
        <f>MIN(H5:H24)</f>
        <v>7.3333333333333144</v>
      </c>
      <c r="I28" s="105"/>
      <c r="J28" s="104">
        <f>MIN(J5:J24)</f>
        <v>37.500000000000021</v>
      </c>
      <c r="K28" s="105"/>
      <c r="L28" s="127"/>
      <c r="M28" s="127"/>
      <c r="N28" s="104">
        <f>MIN(N5:N24)</f>
        <v>4.7064850217698648</v>
      </c>
      <c r="O28" s="105"/>
      <c r="P28" s="104">
        <f>MIN(P5:P24)</f>
        <v>3.0000000000000195</v>
      </c>
      <c r="Q28" s="105"/>
      <c r="R28" s="104">
        <f>MIN(R5:R24)</f>
        <v>0</v>
      </c>
      <c r="S28" s="127"/>
      <c r="T28" s="104">
        <f>MIN(T5:T24)</f>
        <v>0</v>
      </c>
      <c r="U28" s="127"/>
      <c r="V28" s="104">
        <f>MIN(V5:V24)</f>
        <v>0</v>
      </c>
      <c r="W28" s="105"/>
      <c r="X28" s="104">
        <f>MIN(X5:X24)</f>
        <v>16.6666666666667</v>
      </c>
      <c r="Y28" s="127"/>
      <c r="Z28" s="104"/>
      <c r="AA28" s="105"/>
      <c r="AB28" s="104">
        <f>MIN(AB5:AB24)</f>
        <v>5</v>
      </c>
      <c r="AC28" s="127"/>
      <c r="AD28" s="104">
        <f>MIN(AD5:AD24)</f>
        <v>4.9999999999999893</v>
      </c>
      <c r="AE28" s="127"/>
      <c r="AF28" s="104">
        <f>MIN(AF5:AF24)</f>
        <v>4.4311505575770838</v>
      </c>
      <c r="AG28" s="127"/>
      <c r="AH28" s="104">
        <f>MIN(AH5:AH24)</f>
        <v>0</v>
      </c>
      <c r="AI28" s="105"/>
      <c r="AJ28" s="104"/>
      <c r="AK28" s="116"/>
    </row>
    <row r="29" spans="1:37" s="57" customFormat="1" x14ac:dyDescent="0.35">
      <c r="A29" s="58"/>
      <c r="B29" s="193" t="s">
        <v>28</v>
      </c>
      <c r="C29" s="33"/>
      <c r="D29" s="34"/>
      <c r="E29" s="33"/>
      <c r="F29" s="100">
        <f>MAX(F5:F24)</f>
        <v>70.926262930804626</v>
      </c>
      <c r="G29" s="126"/>
      <c r="H29" s="101">
        <f>MAX(H5:H24)</f>
        <v>99.999999999999972</v>
      </c>
      <c r="I29" s="102"/>
      <c r="J29" s="101">
        <f>MAX(J5:J24)</f>
        <v>90.000000000000028</v>
      </c>
      <c r="K29" s="102"/>
      <c r="L29" s="126"/>
      <c r="M29" s="126"/>
      <c r="N29" s="101">
        <f>MAX(N5:N24)</f>
        <v>95.000000000000071</v>
      </c>
      <c r="O29" s="102"/>
      <c r="P29" s="101">
        <f>MAX(P5:P24)</f>
        <v>28.333333333333336</v>
      </c>
      <c r="Q29" s="102"/>
      <c r="R29" s="101">
        <f>MAX(R5:R24)</f>
        <v>0</v>
      </c>
      <c r="S29" s="126"/>
      <c r="T29" s="101">
        <f>MAX(T5:T24)</f>
        <v>0</v>
      </c>
      <c r="U29" s="126"/>
      <c r="V29" s="101">
        <f>MAX(V5:V24)</f>
        <v>0</v>
      </c>
      <c r="W29" s="102"/>
      <c r="X29" s="101">
        <f>MAX(X5:X24)</f>
        <v>86.666666666666686</v>
      </c>
      <c r="Y29" s="126"/>
      <c r="Z29" s="101"/>
      <c r="AA29" s="102"/>
      <c r="AB29" s="101">
        <f>MAX(AB5:AB24)</f>
        <v>90.000000000000242</v>
      </c>
      <c r="AC29" s="126"/>
      <c r="AD29" s="101">
        <f>MAX(AD5:AD24)</f>
        <v>25.000000000000039</v>
      </c>
      <c r="AE29" s="126"/>
      <c r="AF29" s="101">
        <f>MAX(AF5:AF24)</f>
        <v>68.333333333333371</v>
      </c>
      <c r="AG29" s="126"/>
      <c r="AH29" s="101">
        <f>MAX(AH5:AH24)</f>
        <v>0</v>
      </c>
      <c r="AI29" s="102"/>
      <c r="AJ29" s="101"/>
      <c r="AK29" s="115"/>
    </row>
    <row r="30" spans="1:37" s="57" customFormat="1" ht="14.6" thickBot="1" x14ac:dyDescent="0.4">
      <c r="A30" s="58"/>
      <c r="B30" s="195" t="s">
        <v>29</v>
      </c>
      <c r="C30" s="37"/>
      <c r="D30" s="38"/>
      <c r="E30" s="37"/>
      <c r="F30" s="106">
        <f>F29-F28</f>
        <v>57.990403735861875</v>
      </c>
      <c r="G30" s="107"/>
      <c r="H30" s="108">
        <f>H29-H28</f>
        <v>92.666666666666657</v>
      </c>
      <c r="I30" s="109"/>
      <c r="J30" s="108">
        <f>J29-J28</f>
        <v>52.500000000000007</v>
      </c>
      <c r="K30" s="109"/>
      <c r="L30" s="107"/>
      <c r="M30" s="107"/>
      <c r="N30" s="108">
        <f>N29-N28</f>
        <v>90.293514978230206</v>
      </c>
      <c r="O30" s="109"/>
      <c r="P30" s="108">
        <f>P29-P28</f>
        <v>25.333333333333314</v>
      </c>
      <c r="Q30" s="109"/>
      <c r="R30" s="108">
        <f>R29-R28</f>
        <v>0</v>
      </c>
      <c r="S30" s="107"/>
      <c r="T30" s="108">
        <f>T29-T28</f>
        <v>0</v>
      </c>
      <c r="U30" s="107"/>
      <c r="V30" s="108">
        <f>V29-V28</f>
        <v>0</v>
      </c>
      <c r="W30" s="109"/>
      <c r="X30" s="108">
        <f>X29-X28</f>
        <v>69.999999999999986</v>
      </c>
      <c r="Y30" s="107"/>
      <c r="Z30" s="108"/>
      <c r="AA30" s="109"/>
      <c r="AB30" s="108">
        <f>AB29-AB28</f>
        <v>85.000000000000242</v>
      </c>
      <c r="AC30" s="107"/>
      <c r="AD30" s="108">
        <f>AD29-AD28</f>
        <v>20.00000000000005</v>
      </c>
      <c r="AE30" s="107"/>
      <c r="AF30" s="108">
        <f>AF29-AF28</f>
        <v>63.902182775756287</v>
      </c>
      <c r="AG30" s="107"/>
      <c r="AH30" s="108">
        <f>AH29-AH28</f>
        <v>0</v>
      </c>
      <c r="AI30" s="109"/>
      <c r="AJ30" s="108"/>
      <c r="AK30" s="117"/>
    </row>
    <row r="31" spans="1:37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17"/>
      <c r="AF31" s="70"/>
      <c r="AG31" s="17"/>
      <c r="AH31" s="17"/>
      <c r="AI31" s="68"/>
      <c r="AJ31" s="70"/>
      <c r="AK31" s="25"/>
    </row>
    <row r="32" spans="1:37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/>
      <c r="M32" s="367"/>
      <c r="N32" s="392" t="s">
        <v>71</v>
      </c>
      <c r="O32" s="391"/>
      <c r="P32" s="392" t="s">
        <v>71</v>
      </c>
      <c r="Q32" s="391"/>
      <c r="R32" s="367" t="s">
        <v>71</v>
      </c>
      <c r="S32" s="367"/>
      <c r="T32" s="367" t="s">
        <v>71</v>
      </c>
      <c r="U32" s="367"/>
      <c r="V32" s="367" t="s">
        <v>71</v>
      </c>
      <c r="W32" s="367"/>
      <c r="X32" s="392" t="s">
        <v>71</v>
      </c>
      <c r="Y32" s="391"/>
      <c r="Z32" s="367"/>
      <c r="AA32" s="367"/>
      <c r="AB32" s="367" t="s">
        <v>71</v>
      </c>
      <c r="AC32" s="367"/>
      <c r="AD32" s="392" t="s">
        <v>71</v>
      </c>
      <c r="AE32" s="403"/>
      <c r="AF32" s="367" t="s">
        <v>71</v>
      </c>
      <c r="AG32" s="367"/>
      <c r="AH32" s="367" t="s">
        <v>71</v>
      </c>
      <c r="AI32" s="367"/>
      <c r="AJ32" s="367"/>
      <c r="AK32" s="402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98"/>
      <c r="AF33" s="36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99"/>
      <c r="AF34" s="370"/>
      <c r="AG34" s="371"/>
      <c r="AH34" s="370"/>
      <c r="AI34" s="371"/>
      <c r="AJ34" s="370"/>
      <c r="AK34" s="400"/>
    </row>
    <row r="35" spans="2:37" s="2" customFormat="1" ht="38.799999999999997" customHeight="1" x14ac:dyDescent="0.3">
      <c r="B35" s="401" t="s">
        <v>271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K24">
    <sortCondition ref="D5:D24"/>
    <sortCondition ref="C5:C24"/>
    <sortCondition ref="B5:B24"/>
  </sortState>
  <mergeCells count="85">
    <mergeCell ref="J3:K3"/>
    <mergeCell ref="J4:K4"/>
    <mergeCell ref="J32:K32"/>
    <mergeCell ref="J33:K33"/>
    <mergeCell ref="J34:K34"/>
    <mergeCell ref="B1:AK1"/>
    <mergeCell ref="B2:B3"/>
    <mergeCell ref="C2:C3"/>
    <mergeCell ref="D2:D3"/>
    <mergeCell ref="F2:AK2"/>
    <mergeCell ref="F3:G3"/>
    <mergeCell ref="H3:I3"/>
    <mergeCell ref="L3:M3"/>
    <mergeCell ref="N3:O3"/>
    <mergeCell ref="R3:S3"/>
    <mergeCell ref="T3:U3"/>
    <mergeCell ref="AH3:AI3"/>
    <mergeCell ref="AJ3:AK3"/>
    <mergeCell ref="AD3:AE3"/>
    <mergeCell ref="AF3:AG3"/>
    <mergeCell ref="P3:Q3"/>
    <mergeCell ref="H4:I4"/>
    <mergeCell ref="L4:M4"/>
    <mergeCell ref="N4:O4"/>
    <mergeCell ref="R4:S4"/>
    <mergeCell ref="V4:W4"/>
    <mergeCell ref="P4:Q4"/>
    <mergeCell ref="X4:Y4"/>
    <mergeCell ref="Z4:AA4"/>
    <mergeCell ref="AB4:AC4"/>
    <mergeCell ref="V3:W3"/>
    <mergeCell ref="X3:Y3"/>
    <mergeCell ref="Z3:AA3"/>
    <mergeCell ref="AB3:AC3"/>
    <mergeCell ref="AD4:AE4"/>
    <mergeCell ref="AF4:AG4"/>
    <mergeCell ref="AH4:AI4"/>
    <mergeCell ref="AJ4:AK4"/>
    <mergeCell ref="F32:G32"/>
    <mergeCell ref="H32:I32"/>
    <mergeCell ref="L32:M32"/>
    <mergeCell ref="N32:O32"/>
    <mergeCell ref="R32:S32"/>
    <mergeCell ref="V32:W32"/>
    <mergeCell ref="T4:U4"/>
    <mergeCell ref="T32:U32"/>
    <mergeCell ref="AJ32:AK32"/>
    <mergeCell ref="AD32:AE32"/>
    <mergeCell ref="AF32:AG32"/>
    <mergeCell ref="AH32:AI32"/>
    <mergeCell ref="AB32:AC32"/>
    <mergeCell ref="F33:G33"/>
    <mergeCell ref="H33:I33"/>
    <mergeCell ref="L33:M33"/>
    <mergeCell ref="N33:O33"/>
    <mergeCell ref="R33:S33"/>
    <mergeCell ref="P32:Q32"/>
    <mergeCell ref="P33:Q33"/>
    <mergeCell ref="AH33:AI33"/>
    <mergeCell ref="AJ33:AK33"/>
    <mergeCell ref="F34:G34"/>
    <mergeCell ref="H34:I34"/>
    <mergeCell ref="L34:M34"/>
    <mergeCell ref="N34:O34"/>
    <mergeCell ref="R34:S34"/>
    <mergeCell ref="V34:W34"/>
    <mergeCell ref="T33:U33"/>
    <mergeCell ref="T34:U34"/>
    <mergeCell ref="AJ34:AK34"/>
    <mergeCell ref="AF34:AG34"/>
    <mergeCell ref="AH34:AI34"/>
    <mergeCell ref="V33:W33"/>
    <mergeCell ref="X33:Y33"/>
    <mergeCell ref="Z33:AA33"/>
    <mergeCell ref="AB34:AC34"/>
    <mergeCell ref="AD34:AE34"/>
    <mergeCell ref="AD33:AE33"/>
    <mergeCell ref="AF33:AG33"/>
    <mergeCell ref="AB33:AC33"/>
    <mergeCell ref="P34:Q34"/>
    <mergeCell ref="B35:W35"/>
    <mergeCell ref="X34:Y34"/>
    <mergeCell ref="X32:Y32"/>
    <mergeCell ref="Z34:AA34"/>
    <mergeCell ref="Z32:AA32"/>
  </mergeCells>
  <conditionalFormatting sqref="B5:AG24">
    <cfRule type="expression" dxfId="71" priority="38">
      <formula>MOD(ROW(),2)=0</formula>
    </cfRule>
  </conditionalFormatting>
  <conditionalFormatting sqref="F5:AG24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H5:AH24">
    <cfRule type="top10" dxfId="70" priority="36" stopIfTrue="1" percent="1" rank="25"/>
  </conditionalFormatting>
  <conditionalFormatting sqref="AJ5:AJ24">
    <cfRule type="top10" dxfId="69" priority="37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D920-D579-4C04-81AB-885183DFCC17}">
  <sheetPr>
    <pageSetUpPr fitToPage="1"/>
  </sheetPr>
  <dimension ref="A1:AI43"/>
  <sheetViews>
    <sheetView zoomScaleNormal="100" zoomScaleSheetLayoutView="100" workbookViewId="0">
      <pane xSplit="4" ySplit="3" topLeftCell="E4" activePane="bottomRight" state="frozen"/>
      <selection activeCell="A4" sqref="A4:A26"/>
      <selection pane="topRight" activeCell="A4" sqref="A4:A26"/>
      <selection pane="bottomLeft" activeCell="A4" sqref="A4:A26"/>
      <selection pane="bottomRight" activeCell="AM24" sqref="AM24"/>
    </sheetView>
  </sheetViews>
  <sheetFormatPr defaultColWidth="8.84375" defaultRowHeight="14.15" x14ac:dyDescent="0.35"/>
  <cols>
    <col min="1" max="1" width="24.38281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1" width="7.23046875" style="9" customWidth="1"/>
    <col min="12" max="13" width="7.23046875" style="9" hidden="1" customWidth="1"/>
    <col min="14" max="16" width="7.23046875" style="9" customWidth="1"/>
    <col min="17" max="17" width="10.15234375" style="9" customWidth="1"/>
    <col min="18" max="21" width="7.23046875" style="9" hidden="1" customWidth="1"/>
    <col min="22" max="23" width="7.23046875" style="9" customWidth="1"/>
    <col min="24" max="25" width="7.23046875" style="9" hidden="1" customWidth="1"/>
    <col min="26" max="30" width="7.23046875" style="9" customWidth="1"/>
    <col min="31" max="31" width="8" style="9" customWidth="1"/>
    <col min="32" max="32" width="7.3828125" style="9" hidden="1" customWidth="1"/>
    <col min="33" max="33" width="10.61328125" style="9" hidden="1" customWidth="1"/>
    <col min="34" max="34" width="5.61328125" style="9" hidden="1" customWidth="1"/>
    <col min="35" max="35" width="10.61328125" style="9" hidden="1" customWidth="1"/>
    <col min="36" max="16384" width="8.84375" style="55"/>
  </cols>
  <sheetData>
    <row r="1" spans="1:35" ht="47.05" customHeight="1" thickBot="1" x14ac:dyDescent="0.4">
      <c r="B1" s="372" t="s">
        <v>292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5" ht="14.5" customHeight="1" x14ac:dyDescent="0.35">
      <c r="A2" s="237"/>
      <c r="B2" s="373" t="s">
        <v>25</v>
      </c>
      <c r="C2" s="375" t="s">
        <v>1</v>
      </c>
      <c r="D2" s="404" t="s">
        <v>0</v>
      </c>
      <c r="E2" s="65"/>
      <c r="F2" s="377" t="s">
        <v>151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9"/>
    </row>
    <row r="3" spans="1:35" ht="15" customHeight="1" thickBot="1" x14ac:dyDescent="0.4">
      <c r="A3" s="237"/>
      <c r="B3" s="374"/>
      <c r="C3" s="376"/>
      <c r="D3" s="40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80</v>
      </c>
      <c r="S3" s="381"/>
      <c r="T3" s="382" t="s">
        <v>81</v>
      </c>
      <c r="U3" s="381"/>
      <c r="V3" s="382" t="s">
        <v>82</v>
      </c>
      <c r="W3" s="381"/>
      <c r="X3" s="382" t="s">
        <v>89</v>
      </c>
      <c r="Y3" s="381"/>
      <c r="Z3" s="382" t="s">
        <v>85</v>
      </c>
      <c r="AA3" s="381"/>
      <c r="AB3" s="382" t="s">
        <v>84</v>
      </c>
      <c r="AC3" s="389"/>
      <c r="AD3" s="382" t="s">
        <v>83</v>
      </c>
      <c r="AE3" s="381"/>
      <c r="AF3" s="382" t="s">
        <v>86</v>
      </c>
      <c r="AG3" s="381"/>
      <c r="AH3" s="382" t="s">
        <v>87</v>
      </c>
      <c r="AI3" s="383"/>
    </row>
    <row r="4" spans="1:35" ht="15" customHeight="1" x14ac:dyDescent="0.35">
      <c r="A4" s="237"/>
      <c r="B4" s="189"/>
      <c r="C4" s="66"/>
      <c r="D4" s="53"/>
      <c r="E4" s="83"/>
      <c r="F4" s="54"/>
      <c r="G4" s="84"/>
      <c r="H4" s="386">
        <v>45258</v>
      </c>
      <c r="I4" s="387"/>
      <c r="J4" s="386">
        <v>45295</v>
      </c>
      <c r="K4" s="387"/>
      <c r="L4" s="386"/>
      <c r="M4" s="387"/>
      <c r="N4" s="386">
        <v>45269</v>
      </c>
      <c r="O4" s="387"/>
      <c r="P4" s="386">
        <v>45272</v>
      </c>
      <c r="Q4" s="387"/>
      <c r="R4" s="386"/>
      <c r="S4" s="387"/>
      <c r="T4" s="386"/>
      <c r="U4" s="387"/>
      <c r="V4" s="386">
        <v>45272</v>
      </c>
      <c r="W4" s="387"/>
      <c r="X4" s="386">
        <v>45272</v>
      </c>
      <c r="Y4" s="387"/>
      <c r="Z4" s="386">
        <v>45260</v>
      </c>
      <c r="AA4" s="387"/>
      <c r="AB4" s="386">
        <v>45264</v>
      </c>
      <c r="AC4" s="387"/>
      <c r="AD4" s="386">
        <v>45264</v>
      </c>
      <c r="AE4" s="388"/>
      <c r="AF4" s="386">
        <v>45264</v>
      </c>
      <c r="AG4" s="387"/>
      <c r="AH4" s="386"/>
      <c r="AI4" s="394"/>
    </row>
    <row r="5" spans="1:35" ht="15" thickBot="1" x14ac:dyDescent="0.45">
      <c r="A5" s="239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AVERAGE(H5,L5,N5,R5,T5,V5,X5,Z5,AB5,AD5,AF5,AH5)</f>
        <v>7.8888888888888813</v>
      </c>
      <c r="F5" s="293">
        <v>11.867560326880566</v>
      </c>
      <c r="G5" s="305" t="s">
        <v>235</v>
      </c>
      <c r="H5" s="293">
        <v>3.999999999999984</v>
      </c>
      <c r="I5" s="305" t="s">
        <v>51</v>
      </c>
      <c r="J5" s="293">
        <v>7.5000000000000018</v>
      </c>
      <c r="K5" s="305" t="s">
        <v>54</v>
      </c>
      <c r="L5" s="293"/>
      <c r="M5" s="294"/>
      <c r="N5" s="293">
        <v>4.9999999999999893</v>
      </c>
      <c r="O5" s="305" t="s">
        <v>63</v>
      </c>
      <c r="P5" s="293">
        <v>39.999999999999993</v>
      </c>
      <c r="Q5" s="305" t="s">
        <v>250</v>
      </c>
      <c r="R5" s="293"/>
      <c r="S5" s="305"/>
      <c r="T5" s="293"/>
      <c r="U5" s="305"/>
      <c r="V5" s="293">
        <v>6.6666666666666696</v>
      </c>
      <c r="W5" s="305" t="s">
        <v>61</v>
      </c>
      <c r="X5" s="293"/>
      <c r="Y5" s="305"/>
      <c r="Z5" s="293">
        <v>6.6666666666666572</v>
      </c>
      <c r="AA5" s="305" t="s">
        <v>70</v>
      </c>
      <c r="AB5" s="293">
        <v>16.666666666666654</v>
      </c>
      <c r="AC5" s="306" t="s">
        <v>265</v>
      </c>
      <c r="AD5" s="293">
        <v>8.3333333333333286</v>
      </c>
      <c r="AE5" s="305" t="s">
        <v>47</v>
      </c>
      <c r="AF5" s="215"/>
      <c r="AG5" s="110"/>
      <c r="AH5" s="215"/>
      <c r="AI5" s="112"/>
    </row>
    <row r="6" spans="1:35" ht="15" thickTop="1" x14ac:dyDescent="0.4">
      <c r="A6" s="239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7.663241010492178</v>
      </c>
      <c r="F6" s="215">
        <v>9.9434539870944576</v>
      </c>
      <c r="G6" s="111" t="s">
        <v>230</v>
      </c>
      <c r="H6" s="215">
        <v>0.01</v>
      </c>
      <c r="I6" s="111" t="s">
        <v>63</v>
      </c>
      <c r="J6" s="215">
        <v>3.5000000000000018</v>
      </c>
      <c r="K6" s="111" t="s">
        <v>49</v>
      </c>
      <c r="L6" s="215"/>
      <c r="M6" s="111"/>
      <c r="N6" s="215">
        <v>12.636112729619761</v>
      </c>
      <c r="O6" s="111" t="s">
        <v>51</v>
      </c>
      <c r="P6" s="215">
        <v>29.999999999999996</v>
      </c>
      <c r="Q6" s="111" t="s">
        <v>62</v>
      </c>
      <c r="R6" s="215"/>
      <c r="S6" s="111"/>
      <c r="T6" s="215"/>
      <c r="U6" s="111"/>
      <c r="V6" s="215">
        <v>8.3333333333333286</v>
      </c>
      <c r="W6" s="111" t="s">
        <v>62</v>
      </c>
      <c r="X6" s="215"/>
      <c r="Y6" s="111"/>
      <c r="Z6" s="215">
        <v>4.9999999999999885</v>
      </c>
      <c r="AA6" s="111" t="s">
        <v>70</v>
      </c>
      <c r="AB6" s="215">
        <v>14.999999999999996</v>
      </c>
      <c r="AC6" s="285" t="s">
        <v>265</v>
      </c>
      <c r="AD6" s="215">
        <v>4.9999999999999947</v>
      </c>
      <c r="AE6" s="111" t="s">
        <v>69</v>
      </c>
      <c r="AF6" s="215"/>
      <c r="AG6" s="111"/>
      <c r="AH6" s="215"/>
      <c r="AI6" s="113"/>
    </row>
    <row r="7" spans="1:35" ht="14.6" x14ac:dyDescent="0.4">
      <c r="A7" s="239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9.4461111111111027</v>
      </c>
      <c r="F7" s="215">
        <v>11.0758936602139</v>
      </c>
      <c r="G7" s="111" t="s">
        <v>233</v>
      </c>
      <c r="H7" s="215">
        <v>0.01</v>
      </c>
      <c r="I7" s="111" t="s">
        <v>63</v>
      </c>
      <c r="J7" s="215">
        <v>3.5000000000000027</v>
      </c>
      <c r="K7" s="111" t="s">
        <v>49</v>
      </c>
      <c r="L7" s="215"/>
      <c r="M7" s="111"/>
      <c r="N7" s="215">
        <v>16.666666666666657</v>
      </c>
      <c r="O7" s="111" t="s">
        <v>51</v>
      </c>
      <c r="P7" s="215">
        <v>28.333333333333314</v>
      </c>
      <c r="Q7" s="111" t="s">
        <v>61</v>
      </c>
      <c r="R7" s="215"/>
      <c r="S7" s="111"/>
      <c r="T7" s="215"/>
      <c r="U7" s="111"/>
      <c r="V7" s="215">
        <v>4.9999999999999911</v>
      </c>
      <c r="W7" s="111" t="s">
        <v>60</v>
      </c>
      <c r="X7" s="215"/>
      <c r="Y7" s="111"/>
      <c r="Z7" s="215">
        <v>4.9999999999999849</v>
      </c>
      <c r="AA7" s="111" t="s">
        <v>70</v>
      </c>
      <c r="AB7" s="215">
        <v>23.333333333333321</v>
      </c>
      <c r="AC7" s="285" t="s">
        <v>265</v>
      </c>
      <c r="AD7" s="215">
        <v>6.6666666666666616</v>
      </c>
      <c r="AE7" s="111" t="s">
        <v>68</v>
      </c>
      <c r="AF7" s="215"/>
      <c r="AG7" s="111"/>
      <c r="AH7" s="215"/>
      <c r="AI7" s="113"/>
    </row>
    <row r="8" spans="1:35" ht="14.6" x14ac:dyDescent="0.4">
      <c r="A8" s="239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11.777777777777763</v>
      </c>
      <c r="F8" s="215">
        <v>14.80506032688057</v>
      </c>
      <c r="G8" s="110" t="s">
        <v>62</v>
      </c>
      <c r="H8" s="215">
        <v>3.999999999999968</v>
      </c>
      <c r="I8" s="110" t="s">
        <v>51</v>
      </c>
      <c r="J8" s="215">
        <v>6.0000000000000018</v>
      </c>
      <c r="K8" s="110" t="s">
        <v>54</v>
      </c>
      <c r="L8" s="215"/>
      <c r="M8" s="110"/>
      <c r="N8" s="215">
        <v>24.999999999999986</v>
      </c>
      <c r="O8" s="110" t="s">
        <v>55</v>
      </c>
      <c r="P8" s="215">
        <v>41.666666666666636</v>
      </c>
      <c r="Q8" s="110" t="s">
        <v>249</v>
      </c>
      <c r="R8" s="215"/>
      <c r="S8" s="110"/>
      <c r="T8" s="215"/>
      <c r="U8" s="110"/>
      <c r="V8" s="215">
        <v>8.3333333333333197</v>
      </c>
      <c r="W8" s="110" t="s">
        <v>62</v>
      </c>
      <c r="X8" s="215"/>
      <c r="Y8" s="110"/>
      <c r="Z8" s="215">
        <v>4.999999999999976</v>
      </c>
      <c r="AA8" s="110" t="s">
        <v>70</v>
      </c>
      <c r="AB8" s="215">
        <v>21.666666666666668</v>
      </c>
      <c r="AC8" s="284" t="s">
        <v>265</v>
      </c>
      <c r="AD8" s="215">
        <v>6.6666666666666501</v>
      </c>
      <c r="AE8" s="110" t="s">
        <v>68</v>
      </c>
      <c r="AF8" s="215"/>
      <c r="AG8" s="110"/>
      <c r="AH8" s="215"/>
      <c r="AI8" s="112"/>
    </row>
    <row r="9" spans="1:35" ht="14.6" x14ac:dyDescent="0.4">
      <c r="A9" s="23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6.7777777777776889</v>
      </c>
      <c r="F9" s="215">
        <v>8.8883936602138949</v>
      </c>
      <c r="G9" s="110" t="s">
        <v>230</v>
      </c>
      <c r="H9" s="215">
        <v>0.6666666666666714</v>
      </c>
      <c r="I9" s="110" t="s">
        <v>63</v>
      </c>
      <c r="J9" s="215">
        <v>2.000000000000012</v>
      </c>
      <c r="K9" s="110" t="s">
        <v>57</v>
      </c>
      <c r="L9" s="215"/>
      <c r="M9" s="110"/>
      <c r="N9" s="215">
        <v>4.9999999999997708</v>
      </c>
      <c r="O9" s="110" t="s">
        <v>63</v>
      </c>
      <c r="P9" s="215">
        <v>28.333333333333499</v>
      </c>
      <c r="Q9" s="110" t="s">
        <v>61</v>
      </c>
      <c r="R9" s="215"/>
      <c r="S9" s="110"/>
      <c r="T9" s="215"/>
      <c r="U9" s="110"/>
      <c r="V9" s="215">
        <v>6.6666666666666572</v>
      </c>
      <c r="W9" s="110" t="s">
        <v>61</v>
      </c>
      <c r="X9" s="215"/>
      <c r="Y9" s="110"/>
      <c r="Z9" s="215">
        <v>4.9999999999999964</v>
      </c>
      <c r="AA9" s="110" t="s">
        <v>70</v>
      </c>
      <c r="AB9" s="215">
        <v>16.666666666666476</v>
      </c>
      <c r="AC9" s="284" t="s">
        <v>265</v>
      </c>
      <c r="AD9" s="215">
        <v>6.6666666666665577</v>
      </c>
      <c r="AE9" s="110" t="s">
        <v>68</v>
      </c>
      <c r="AF9" s="215"/>
      <c r="AG9" s="110"/>
      <c r="AH9" s="215"/>
      <c r="AI9" s="112"/>
    </row>
    <row r="10" spans="1:35" ht="14.6" x14ac:dyDescent="0.4">
      <c r="A10" s="243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7.833333333333325</v>
      </c>
      <c r="F10" s="215">
        <v>10.471726993547231</v>
      </c>
      <c r="G10" s="110" t="s">
        <v>67</v>
      </c>
      <c r="H10" s="215">
        <v>1.9999999999999787</v>
      </c>
      <c r="I10" s="110" t="s">
        <v>51</v>
      </c>
      <c r="J10" s="215">
        <v>10.000000000000002</v>
      </c>
      <c r="K10" s="110" t="s">
        <v>58</v>
      </c>
      <c r="L10" s="215"/>
      <c r="M10" s="110"/>
      <c r="N10" s="215">
        <v>4.9999999999999929</v>
      </c>
      <c r="O10" s="110" t="s">
        <v>63</v>
      </c>
      <c r="P10" s="215">
        <v>26.666666666666657</v>
      </c>
      <c r="Q10" s="110" t="s">
        <v>60</v>
      </c>
      <c r="R10" s="215"/>
      <c r="S10" s="110"/>
      <c r="T10" s="215"/>
      <c r="U10" s="110"/>
      <c r="V10" s="215">
        <v>9.9999999999999964</v>
      </c>
      <c r="W10" s="110" t="s">
        <v>232</v>
      </c>
      <c r="X10" s="215"/>
      <c r="Y10" s="110"/>
      <c r="Z10" s="215">
        <v>4.9999999999999885</v>
      </c>
      <c r="AA10" s="110" t="s">
        <v>70</v>
      </c>
      <c r="AB10" s="215">
        <v>18.333333333333329</v>
      </c>
      <c r="AC10" s="284" t="s">
        <v>265</v>
      </c>
      <c r="AD10" s="215">
        <v>6.6666666666666616</v>
      </c>
      <c r="AE10" s="110" t="s">
        <v>68</v>
      </c>
      <c r="AF10" s="215"/>
      <c r="AG10" s="110"/>
      <c r="AH10" s="215"/>
      <c r="AI10" s="112"/>
    </row>
    <row r="11" spans="1:35" ht="14.6" x14ac:dyDescent="0.4">
      <c r="A11" s="239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9.7777777777777626</v>
      </c>
      <c r="F11" s="215">
        <v>11.721726993547232</v>
      </c>
      <c r="G11" s="110" t="s">
        <v>235</v>
      </c>
      <c r="H11" s="215">
        <v>1.999999999999976</v>
      </c>
      <c r="I11" s="110" t="s">
        <v>51</v>
      </c>
      <c r="J11" s="215">
        <v>5.0000000000000036</v>
      </c>
      <c r="K11" s="110" t="s">
        <v>49</v>
      </c>
      <c r="L11" s="215"/>
      <c r="M11" s="110"/>
      <c r="N11" s="215">
        <v>21.666666666666657</v>
      </c>
      <c r="O11" s="110" t="s">
        <v>64</v>
      </c>
      <c r="P11" s="215">
        <v>29.999999999999986</v>
      </c>
      <c r="Q11" s="110" t="s">
        <v>62</v>
      </c>
      <c r="R11" s="215"/>
      <c r="S11" s="110"/>
      <c r="T11" s="215"/>
      <c r="U11" s="110"/>
      <c r="V11" s="215">
        <v>6.6666666666666572</v>
      </c>
      <c r="W11" s="110" t="s">
        <v>61</v>
      </c>
      <c r="X11" s="215"/>
      <c r="Y11" s="110"/>
      <c r="Z11" s="215">
        <v>4.9999999999999858</v>
      </c>
      <c r="AA11" s="110" t="s">
        <v>70</v>
      </c>
      <c r="AB11" s="215">
        <v>14.999999999999984</v>
      </c>
      <c r="AC11" s="284" t="s">
        <v>265</v>
      </c>
      <c r="AD11" s="215">
        <v>8.3333333333333215</v>
      </c>
      <c r="AE11" s="110" t="s">
        <v>47</v>
      </c>
      <c r="AF11" s="215"/>
      <c r="AG11" s="110"/>
      <c r="AH11" s="215"/>
      <c r="AI11" s="112"/>
    </row>
    <row r="12" spans="1:35" ht="14.6" x14ac:dyDescent="0.4">
      <c r="A12" s="239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8.8532900438992623</v>
      </c>
      <c r="F12" s="215">
        <v>11.43932571905637</v>
      </c>
      <c r="G12" s="110" t="s">
        <v>235</v>
      </c>
      <c r="H12" s="215">
        <v>2.999999999999984</v>
      </c>
      <c r="I12" s="110" t="s">
        <v>51</v>
      </c>
      <c r="J12" s="215">
        <v>5.0000000000000036</v>
      </c>
      <c r="K12" s="110" t="s">
        <v>49</v>
      </c>
      <c r="L12" s="215"/>
      <c r="M12" s="110"/>
      <c r="N12" s="215">
        <v>13.333333333333327</v>
      </c>
      <c r="O12" s="110" t="s">
        <v>51</v>
      </c>
      <c r="P12" s="215">
        <v>33.333333333333329</v>
      </c>
      <c r="Q12" s="110" t="s">
        <v>232</v>
      </c>
      <c r="R12" s="215"/>
      <c r="S12" s="110"/>
      <c r="T12" s="215"/>
      <c r="U12" s="110"/>
      <c r="V12" s="215">
        <v>8.3333333333333286</v>
      </c>
      <c r="W12" s="110" t="s">
        <v>62</v>
      </c>
      <c r="X12" s="215"/>
      <c r="Y12" s="110"/>
      <c r="Z12" s="215">
        <v>5.1197402633956361</v>
      </c>
      <c r="AA12" s="110" t="s">
        <v>70</v>
      </c>
      <c r="AB12" s="215">
        <v>16.666666666666632</v>
      </c>
      <c r="AC12" s="284" t="s">
        <v>265</v>
      </c>
      <c r="AD12" s="215">
        <v>6.6666666666666607</v>
      </c>
      <c r="AE12" s="110" t="s">
        <v>68</v>
      </c>
      <c r="AF12" s="215"/>
      <c r="AG12" s="110"/>
      <c r="AH12" s="215"/>
      <c r="AI12" s="112"/>
    </row>
    <row r="13" spans="1:35" ht="14.6" x14ac:dyDescent="0.4">
      <c r="A13" s="239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7.0129133900529759</v>
      </c>
      <c r="F13" s="215">
        <v>10.803234607824194</v>
      </c>
      <c r="G13" s="110" t="s">
        <v>233</v>
      </c>
      <c r="H13" s="215">
        <v>1.3333333333333144</v>
      </c>
      <c r="I13" s="110" t="s">
        <v>63</v>
      </c>
      <c r="J13" s="215">
        <v>7.5000000000000018</v>
      </c>
      <c r="K13" s="110" t="s">
        <v>54</v>
      </c>
      <c r="L13" s="215"/>
      <c r="M13" s="110"/>
      <c r="N13" s="215">
        <v>5.9999999999999858</v>
      </c>
      <c r="O13" s="110" t="s">
        <v>63</v>
      </c>
      <c r="P13" s="215">
        <v>36.666666666666657</v>
      </c>
      <c r="Q13" s="110" t="s">
        <v>252</v>
      </c>
      <c r="R13" s="215"/>
      <c r="S13" s="110"/>
      <c r="T13" s="215"/>
      <c r="U13" s="110"/>
      <c r="V13" s="215">
        <v>6.6666666666666661</v>
      </c>
      <c r="W13" s="110" t="s">
        <v>61</v>
      </c>
      <c r="X13" s="215"/>
      <c r="Y13" s="110"/>
      <c r="Z13" s="215">
        <v>4.7441470069845675</v>
      </c>
      <c r="AA13" s="110" t="s">
        <v>70</v>
      </c>
      <c r="AB13" s="215">
        <v>16.666666666666657</v>
      </c>
      <c r="AC13" s="284" t="s">
        <v>265</v>
      </c>
      <c r="AD13" s="215">
        <v>6.6666666666666643</v>
      </c>
      <c r="AE13" s="110" t="s">
        <v>68</v>
      </c>
      <c r="AF13" s="215"/>
      <c r="AG13" s="110"/>
      <c r="AH13" s="215"/>
      <c r="AI13" s="112"/>
    </row>
    <row r="14" spans="1:35" ht="15" thickBot="1" x14ac:dyDescent="0.45">
      <c r="A14" s="239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14.277777777777766</v>
      </c>
      <c r="F14" s="215">
        <v>15.721726993547236</v>
      </c>
      <c r="G14" s="111" t="s">
        <v>68</v>
      </c>
      <c r="H14" s="215">
        <v>3.9999999999999831</v>
      </c>
      <c r="I14" s="111" t="s">
        <v>51</v>
      </c>
      <c r="J14" s="215">
        <v>5.0000000000000018</v>
      </c>
      <c r="K14" s="111" t="s">
        <v>49</v>
      </c>
      <c r="L14" s="215"/>
      <c r="M14" s="111"/>
      <c r="N14" s="215">
        <v>38.333333333333321</v>
      </c>
      <c r="O14" s="111" t="s">
        <v>46</v>
      </c>
      <c r="P14" s="215">
        <v>34.999999999999986</v>
      </c>
      <c r="Q14" s="111" t="s">
        <v>252</v>
      </c>
      <c r="R14" s="215"/>
      <c r="S14" s="111"/>
      <c r="T14" s="215"/>
      <c r="U14" s="111"/>
      <c r="V14" s="215">
        <v>10</v>
      </c>
      <c r="W14" s="111" t="s">
        <v>232</v>
      </c>
      <c r="X14" s="215"/>
      <c r="Y14" s="111"/>
      <c r="Z14" s="215">
        <v>8.3333333333333233</v>
      </c>
      <c r="AA14" s="111" t="s">
        <v>70</v>
      </c>
      <c r="AB14" s="215">
        <v>14.999999999999986</v>
      </c>
      <c r="AC14" s="285" t="s">
        <v>265</v>
      </c>
      <c r="AD14" s="215">
        <v>9.9999999999999929</v>
      </c>
      <c r="AE14" s="111" t="s">
        <v>56</v>
      </c>
      <c r="AF14" s="215"/>
      <c r="AG14" s="111"/>
      <c r="AH14" s="215"/>
      <c r="AI14" s="113"/>
    </row>
    <row r="15" spans="1:35" ht="15" thickTop="1" x14ac:dyDescent="0.4">
      <c r="A15" s="239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27.244907677158839</v>
      </c>
      <c r="F15" s="301">
        <v>27.0892873204278</v>
      </c>
      <c r="G15" s="302" t="s">
        <v>48</v>
      </c>
      <c r="H15" s="301">
        <v>13.333333333333307</v>
      </c>
      <c r="I15" s="302" t="s">
        <v>46</v>
      </c>
      <c r="J15" s="301">
        <v>7.5000000000000018</v>
      </c>
      <c r="K15" s="302" t="s">
        <v>54</v>
      </c>
      <c r="L15" s="301"/>
      <c r="M15" s="302"/>
      <c r="N15" s="301">
        <v>85.136112729619754</v>
      </c>
      <c r="O15" s="302" t="s">
        <v>48</v>
      </c>
      <c r="P15" s="301">
        <v>45.66666666666665</v>
      </c>
      <c r="Q15" s="302" t="s">
        <v>59</v>
      </c>
      <c r="R15" s="301"/>
      <c r="S15" s="302"/>
      <c r="T15" s="301"/>
      <c r="U15" s="302"/>
      <c r="V15" s="301">
        <v>29.999999999999996</v>
      </c>
      <c r="W15" s="302" t="s">
        <v>50</v>
      </c>
      <c r="X15" s="301"/>
      <c r="Y15" s="302"/>
      <c r="Z15" s="301">
        <v>4.9999999999999849</v>
      </c>
      <c r="AA15" s="302" t="s">
        <v>70</v>
      </c>
      <c r="AB15" s="301">
        <v>16.666666666666675</v>
      </c>
      <c r="AC15" s="303" t="s">
        <v>265</v>
      </c>
      <c r="AD15" s="301">
        <v>13.333333333333321</v>
      </c>
      <c r="AE15" s="302" t="s">
        <v>55</v>
      </c>
      <c r="AF15" s="215"/>
      <c r="AG15" s="110"/>
      <c r="AH15" s="215"/>
      <c r="AI15" s="112"/>
    </row>
    <row r="16" spans="1:35" ht="14.6" x14ac:dyDescent="0.4">
      <c r="A16" s="239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17.777777777777771</v>
      </c>
      <c r="F16" s="215">
        <v>20.430060326880561</v>
      </c>
      <c r="G16" s="110" t="s">
        <v>49</v>
      </c>
      <c r="H16" s="215">
        <v>24.999999999999993</v>
      </c>
      <c r="I16" s="110" t="s">
        <v>48</v>
      </c>
      <c r="J16" s="215">
        <v>10.000000000000002</v>
      </c>
      <c r="K16" s="110" t="s">
        <v>58</v>
      </c>
      <c r="L16" s="215"/>
      <c r="M16" s="111"/>
      <c r="N16" s="215">
        <v>24.999999999999993</v>
      </c>
      <c r="O16" s="110" t="s">
        <v>55</v>
      </c>
      <c r="P16" s="215">
        <v>46.666666666666679</v>
      </c>
      <c r="Q16" s="110" t="s">
        <v>58</v>
      </c>
      <c r="R16" s="215"/>
      <c r="S16" s="110"/>
      <c r="T16" s="215"/>
      <c r="U16" s="110"/>
      <c r="V16" s="215">
        <v>18.333333333333332</v>
      </c>
      <c r="W16" s="110" t="s">
        <v>64</v>
      </c>
      <c r="X16" s="215"/>
      <c r="Y16" s="110"/>
      <c r="Z16" s="215">
        <v>11.666666666666664</v>
      </c>
      <c r="AA16" s="110" t="s">
        <v>46</v>
      </c>
      <c r="AB16" s="215">
        <v>10</v>
      </c>
      <c r="AC16" s="284" t="s">
        <v>265</v>
      </c>
      <c r="AD16" s="215">
        <v>16.666666666666657</v>
      </c>
      <c r="AE16" s="110" t="s">
        <v>58</v>
      </c>
      <c r="AF16" s="215"/>
      <c r="AG16" s="110"/>
      <c r="AH16" s="215"/>
      <c r="AI16" s="112"/>
    </row>
    <row r="17" spans="1:35" ht="14.5" customHeight="1" x14ac:dyDescent="0.4">
      <c r="A17" s="239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14.555555555555543</v>
      </c>
      <c r="F17" s="215">
        <v>18.3258936602139</v>
      </c>
      <c r="G17" s="111" t="s">
        <v>51</v>
      </c>
      <c r="H17" s="215">
        <v>21.666666666666639</v>
      </c>
      <c r="I17" s="111" t="s">
        <v>50</v>
      </c>
      <c r="J17" s="215">
        <v>12.499999999999998</v>
      </c>
      <c r="K17" s="111" t="s">
        <v>50</v>
      </c>
      <c r="L17" s="215"/>
      <c r="M17" s="111"/>
      <c r="N17" s="215">
        <v>5.6666666666666643</v>
      </c>
      <c r="O17" s="111" t="s">
        <v>63</v>
      </c>
      <c r="P17" s="215">
        <v>46.666666666666643</v>
      </c>
      <c r="Q17" s="111" t="s">
        <v>58</v>
      </c>
      <c r="R17" s="215"/>
      <c r="S17" s="111"/>
      <c r="T17" s="215"/>
      <c r="U17" s="111"/>
      <c r="V17" s="215">
        <v>20</v>
      </c>
      <c r="W17" s="111" t="s">
        <v>54</v>
      </c>
      <c r="X17" s="215"/>
      <c r="Y17" s="111"/>
      <c r="Z17" s="215">
        <v>6.6666666666666554</v>
      </c>
      <c r="AA17" s="111" t="s">
        <v>70</v>
      </c>
      <c r="AB17" s="215">
        <v>16.66666666666665</v>
      </c>
      <c r="AC17" s="285" t="s">
        <v>265</v>
      </c>
      <c r="AD17" s="215">
        <v>16.666666666666664</v>
      </c>
      <c r="AE17" s="111" t="s">
        <v>58</v>
      </c>
      <c r="AF17" s="215"/>
      <c r="AG17" s="111"/>
      <c r="AH17" s="215"/>
      <c r="AI17" s="113"/>
    </row>
    <row r="18" spans="1:35" ht="14.5" customHeight="1" x14ac:dyDescent="0.4">
      <c r="A18" s="239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12.222222222222209</v>
      </c>
      <c r="F18" s="215">
        <v>15.430060326880563</v>
      </c>
      <c r="G18" s="110" t="s">
        <v>68</v>
      </c>
      <c r="H18" s="215">
        <v>18.333333333333307</v>
      </c>
      <c r="I18" s="110" t="s">
        <v>58</v>
      </c>
      <c r="J18" s="215">
        <v>5.0000000000000027</v>
      </c>
      <c r="K18" s="110" t="s">
        <v>49</v>
      </c>
      <c r="L18" s="215"/>
      <c r="M18" s="110"/>
      <c r="N18" s="215">
        <v>6.6666666666666572</v>
      </c>
      <c r="O18" s="110" t="s">
        <v>63</v>
      </c>
      <c r="P18" s="215">
        <v>44.999999999999979</v>
      </c>
      <c r="Q18" s="110" t="s">
        <v>59</v>
      </c>
      <c r="R18" s="215"/>
      <c r="S18" s="110"/>
      <c r="T18" s="215"/>
      <c r="U18" s="110"/>
      <c r="V18" s="215">
        <v>9.9999999999999947</v>
      </c>
      <c r="W18" s="110" t="s">
        <v>232</v>
      </c>
      <c r="X18" s="215"/>
      <c r="Y18" s="110"/>
      <c r="Z18" s="215">
        <v>9.9999999999999822</v>
      </c>
      <c r="AA18" s="110" t="s">
        <v>46</v>
      </c>
      <c r="AB18" s="215">
        <v>14.999999999999993</v>
      </c>
      <c r="AC18" s="284" t="s">
        <v>265</v>
      </c>
      <c r="AD18" s="215">
        <v>13.333333333333318</v>
      </c>
      <c r="AE18" s="110" t="s">
        <v>55</v>
      </c>
      <c r="AF18" s="215"/>
      <c r="AG18" s="110"/>
      <c r="AH18" s="215"/>
      <c r="AI18" s="112"/>
    </row>
    <row r="19" spans="1:35" ht="14.5" customHeight="1" x14ac:dyDescent="0.4">
      <c r="A19" s="23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11.464401155010377</v>
      </c>
      <c r="F19" s="215">
        <v>14.869386045936935</v>
      </c>
      <c r="G19" s="110" t="s">
        <v>237</v>
      </c>
      <c r="H19" s="215">
        <v>19.999999999999982</v>
      </c>
      <c r="I19" s="110" t="s">
        <v>50</v>
      </c>
      <c r="J19" s="215">
        <v>10.000000000000002</v>
      </c>
      <c r="K19" s="110" t="s">
        <v>58</v>
      </c>
      <c r="L19" s="215"/>
      <c r="M19" s="110"/>
      <c r="N19" s="215">
        <v>10.119740263395638</v>
      </c>
      <c r="O19" s="110" t="s">
        <v>51</v>
      </c>
      <c r="P19" s="215">
        <v>40.136112729619768</v>
      </c>
      <c r="Q19" s="110" t="s">
        <v>251</v>
      </c>
      <c r="R19" s="215"/>
      <c r="S19" s="110"/>
      <c r="T19" s="215"/>
      <c r="U19" s="110"/>
      <c r="V19" s="215">
        <v>13.666666666666666</v>
      </c>
      <c r="W19" s="110" t="s">
        <v>232</v>
      </c>
      <c r="X19" s="215"/>
      <c r="Y19" s="110"/>
      <c r="Z19" s="215">
        <v>4.9999999999999885</v>
      </c>
      <c r="AA19" s="110" t="s">
        <v>70</v>
      </c>
      <c r="AB19" s="215">
        <v>11.666666666666654</v>
      </c>
      <c r="AC19" s="284" t="s">
        <v>265</v>
      </c>
      <c r="AD19" s="215">
        <v>8.3333333333333286</v>
      </c>
      <c r="AE19" s="110" t="s">
        <v>47</v>
      </c>
      <c r="AF19" s="215"/>
      <c r="AG19" s="110"/>
      <c r="AH19" s="215"/>
      <c r="AI19" s="112"/>
    </row>
    <row r="20" spans="1:35" ht="14.5" customHeight="1" x14ac:dyDescent="0.4">
      <c r="A20" s="239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20.992178932788153</v>
      </c>
      <c r="F20" s="215">
        <v>23.980992385723034</v>
      </c>
      <c r="G20" s="110" t="s">
        <v>58</v>
      </c>
      <c r="H20" s="215">
        <v>19.999999999999989</v>
      </c>
      <c r="I20" s="110" t="s">
        <v>50</v>
      </c>
      <c r="J20" s="215">
        <v>12.5</v>
      </c>
      <c r="K20" s="110" t="s">
        <v>50</v>
      </c>
      <c r="L20" s="215"/>
      <c r="M20" s="110"/>
      <c r="N20" s="215">
        <v>47.619740263395627</v>
      </c>
      <c r="O20" s="110" t="s">
        <v>52</v>
      </c>
      <c r="P20" s="215">
        <v>53.333333333333329</v>
      </c>
      <c r="Q20" s="110" t="s">
        <v>48</v>
      </c>
      <c r="R20" s="215"/>
      <c r="S20" s="110"/>
      <c r="T20" s="215"/>
      <c r="U20" s="110"/>
      <c r="V20" s="215">
        <v>16.666666666666654</v>
      </c>
      <c r="W20" s="110" t="s">
        <v>56</v>
      </c>
      <c r="X20" s="215"/>
      <c r="Y20" s="110"/>
      <c r="Z20" s="215">
        <v>11.666666666666647</v>
      </c>
      <c r="AA20" s="110" t="s">
        <v>46</v>
      </c>
      <c r="AB20" s="215">
        <v>18.333333333333357</v>
      </c>
      <c r="AC20" s="284" t="s">
        <v>265</v>
      </c>
      <c r="AD20" s="215">
        <v>11.666666666666654</v>
      </c>
      <c r="AE20" s="110" t="s">
        <v>250</v>
      </c>
      <c r="AF20" s="215"/>
      <c r="AG20" s="110"/>
      <c r="AH20" s="215"/>
      <c r="AI20" s="112"/>
    </row>
    <row r="21" spans="1:35" ht="14.5" customHeight="1" x14ac:dyDescent="0.4">
      <c r="A21" s="239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18.611111111111097</v>
      </c>
      <c r="F21" s="215">
        <v>21.471726993547236</v>
      </c>
      <c r="G21" s="111" t="s">
        <v>54</v>
      </c>
      <c r="H21" s="215">
        <v>14.999999999999993</v>
      </c>
      <c r="I21" s="111" t="s">
        <v>46</v>
      </c>
      <c r="J21" s="215">
        <v>10.000000000000002</v>
      </c>
      <c r="K21" s="111" t="s">
        <v>58</v>
      </c>
      <c r="L21" s="215"/>
      <c r="M21" s="111"/>
      <c r="N21" s="215">
        <v>33.333333333333314</v>
      </c>
      <c r="O21" s="111" t="s">
        <v>54</v>
      </c>
      <c r="P21" s="215">
        <v>50</v>
      </c>
      <c r="Q21" s="111" t="s">
        <v>50</v>
      </c>
      <c r="R21" s="215"/>
      <c r="S21" s="111"/>
      <c r="T21" s="215"/>
      <c r="U21" s="111"/>
      <c r="V21" s="215">
        <v>26.666666666666657</v>
      </c>
      <c r="W21" s="111" t="s">
        <v>58</v>
      </c>
      <c r="X21" s="215"/>
      <c r="Y21" s="111"/>
      <c r="Z21" s="215">
        <v>6.6666666666666519</v>
      </c>
      <c r="AA21" s="111" t="s">
        <v>70</v>
      </c>
      <c r="AB21" s="215">
        <v>11.666666666666615</v>
      </c>
      <c r="AC21" s="285" t="s">
        <v>265</v>
      </c>
      <c r="AD21" s="215">
        <v>18.333333333333321</v>
      </c>
      <c r="AE21" s="111" t="s">
        <v>50</v>
      </c>
      <c r="AF21" s="215"/>
      <c r="AG21" s="111"/>
      <c r="AH21" s="215"/>
      <c r="AI21" s="113"/>
    </row>
    <row r="22" spans="1:35" ht="14.5" customHeight="1" x14ac:dyDescent="0.4">
      <c r="A22" s="239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23.055555555555539</v>
      </c>
      <c r="F22" s="216">
        <v>24.534226993547236</v>
      </c>
      <c r="G22" s="110" t="s">
        <v>58</v>
      </c>
      <c r="H22" s="216">
        <v>18.333333333333318</v>
      </c>
      <c r="I22" s="110" t="s">
        <v>58</v>
      </c>
      <c r="J22" s="216">
        <v>7.5000000000000036</v>
      </c>
      <c r="K22" s="110" t="s">
        <v>54</v>
      </c>
      <c r="L22" s="216"/>
      <c r="M22" s="110"/>
      <c r="N22" s="216">
        <v>39.999999999999979</v>
      </c>
      <c r="O22" s="110" t="s">
        <v>46</v>
      </c>
      <c r="P22" s="216">
        <v>50.333333333333314</v>
      </c>
      <c r="Q22" s="110" t="s">
        <v>50</v>
      </c>
      <c r="R22" s="216"/>
      <c r="S22" s="110"/>
      <c r="T22" s="216"/>
      <c r="U22" s="110"/>
      <c r="V22" s="216">
        <v>33.333333333333329</v>
      </c>
      <c r="W22" s="110" t="s">
        <v>48</v>
      </c>
      <c r="X22" s="216"/>
      <c r="Y22" s="110"/>
      <c r="Z22" s="216">
        <v>8.3333333333333091</v>
      </c>
      <c r="AA22" s="110" t="s">
        <v>70</v>
      </c>
      <c r="AB22" s="216">
        <v>16.666666666666664</v>
      </c>
      <c r="AC22" s="284" t="s">
        <v>265</v>
      </c>
      <c r="AD22" s="216">
        <v>21.666666666666639</v>
      </c>
      <c r="AE22" s="110" t="s">
        <v>48</v>
      </c>
      <c r="AF22" s="216"/>
      <c r="AG22" s="110"/>
      <c r="AH22" s="216"/>
      <c r="AI22" s="112"/>
    </row>
    <row r="23" spans="1:35" ht="14.5" customHeight="1" x14ac:dyDescent="0.4">
      <c r="A23" s="239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22.764864387724785</v>
      </c>
      <c r="F23" s="215">
        <v>25.244386045936938</v>
      </c>
      <c r="G23" s="111" t="s">
        <v>50</v>
      </c>
      <c r="H23" s="215">
        <v>13.333333333333313</v>
      </c>
      <c r="I23" s="111" t="s">
        <v>46</v>
      </c>
      <c r="J23" s="215">
        <v>14.999999999999996</v>
      </c>
      <c r="K23" s="111" t="s">
        <v>48</v>
      </c>
      <c r="L23" s="215"/>
      <c r="M23" s="111"/>
      <c r="N23" s="215">
        <v>19.999999999999986</v>
      </c>
      <c r="O23" s="111" t="s">
        <v>64</v>
      </c>
      <c r="P23" s="215">
        <v>50.333333333333314</v>
      </c>
      <c r="Q23" s="111" t="s">
        <v>50</v>
      </c>
      <c r="R23" s="215"/>
      <c r="S23" s="111"/>
      <c r="T23" s="215"/>
      <c r="U23" s="111"/>
      <c r="V23" s="215">
        <v>34.666666666666664</v>
      </c>
      <c r="W23" s="111" t="s">
        <v>48</v>
      </c>
      <c r="X23" s="215"/>
      <c r="Y23" s="111"/>
      <c r="Z23" s="215">
        <v>20.136112729619761</v>
      </c>
      <c r="AA23" s="111" t="s">
        <v>48</v>
      </c>
      <c r="AB23" s="215">
        <v>23.33333333333335</v>
      </c>
      <c r="AC23" s="285" t="s">
        <v>265</v>
      </c>
      <c r="AD23" s="215">
        <v>25.119740263395641</v>
      </c>
      <c r="AE23" s="111" t="s">
        <v>48</v>
      </c>
      <c r="AF23" s="215"/>
      <c r="AG23" s="111"/>
      <c r="AH23" s="215"/>
      <c r="AI23" s="113"/>
    </row>
    <row r="24" spans="1:35" ht="14.5" customHeight="1" x14ac:dyDescent="0.4">
      <c r="A24" s="242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15.555555555555557</v>
      </c>
      <c r="F24" s="215">
        <v>18.844901274490859</v>
      </c>
      <c r="G24" s="110" t="s">
        <v>51</v>
      </c>
      <c r="H24" s="215">
        <v>10.666666666666654</v>
      </c>
      <c r="I24" s="110" t="s">
        <v>49</v>
      </c>
      <c r="J24" s="215">
        <v>10.000000000000002</v>
      </c>
      <c r="K24" s="110" t="s">
        <v>58</v>
      </c>
      <c r="L24" s="215"/>
      <c r="M24" s="110"/>
      <c r="N24" s="215">
        <v>10.999999999999998</v>
      </c>
      <c r="O24" s="110" t="s">
        <v>63</v>
      </c>
      <c r="P24" s="215">
        <v>47.244147006984591</v>
      </c>
      <c r="Q24" s="110" t="s">
        <v>59</v>
      </c>
      <c r="R24" s="215"/>
      <c r="S24" s="110"/>
      <c r="T24" s="215"/>
      <c r="U24" s="110"/>
      <c r="V24" s="215">
        <v>16.666666666666671</v>
      </c>
      <c r="W24" s="110" t="s">
        <v>56</v>
      </c>
      <c r="X24" s="215"/>
      <c r="Y24" s="110"/>
      <c r="Z24" s="215">
        <v>16.666666666666661</v>
      </c>
      <c r="AA24" s="110" t="s">
        <v>50</v>
      </c>
      <c r="AB24" s="215">
        <v>23.333333333333357</v>
      </c>
      <c r="AC24" s="284" t="s">
        <v>265</v>
      </c>
      <c r="AD24" s="215">
        <v>15.000000000000004</v>
      </c>
      <c r="AE24" s="110" t="s">
        <v>59</v>
      </c>
      <c r="AF24" s="215"/>
      <c r="AG24" s="110"/>
      <c r="AH24" s="215"/>
      <c r="AI24" s="112"/>
    </row>
    <row r="25" spans="1:35" ht="15" customHeight="1" x14ac:dyDescent="0.35">
      <c r="A25" s="237"/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7"/>
      <c r="M25" s="217"/>
      <c r="N25" s="211"/>
      <c r="O25" s="211"/>
      <c r="P25" s="211"/>
      <c r="Q25" s="211"/>
      <c r="R25" s="211"/>
      <c r="S25" s="211"/>
      <c r="T25" s="211"/>
      <c r="U25" s="67"/>
      <c r="V25" s="69"/>
      <c r="W25" s="211"/>
      <c r="X25" s="217"/>
      <c r="Y25" s="217"/>
      <c r="Z25" s="211"/>
      <c r="AA25" s="233"/>
      <c r="AB25" s="211"/>
      <c r="AC25" s="211"/>
      <c r="AD25" s="69"/>
      <c r="AE25" s="211"/>
      <c r="AF25" s="211"/>
      <c r="AG25" s="67"/>
      <c r="AH25" s="217"/>
      <c r="AI25" s="218"/>
    </row>
    <row r="26" spans="1:35" s="57" customFormat="1" x14ac:dyDescent="0.35">
      <c r="A26" s="244"/>
      <c r="B26" s="192" t="s">
        <v>26</v>
      </c>
      <c r="C26" s="31"/>
      <c r="D26" s="32"/>
      <c r="E26" s="31"/>
      <c r="F26" s="96">
        <f>AVERAGE(F5:F24)</f>
        <v>16.347951232119534</v>
      </c>
      <c r="G26" s="97"/>
      <c r="H26" s="98">
        <f>AVERAGE(H5:H24)</f>
        <v>9.8343333333333174</v>
      </c>
      <c r="I26" s="97"/>
      <c r="J26" s="98">
        <f>AVERAGE(J5:J24)</f>
        <v>7.7500000000000018</v>
      </c>
      <c r="K26" s="97"/>
      <c r="L26" s="99"/>
      <c r="M26" s="97"/>
      <c r="N26" s="98">
        <f>AVERAGE(N5:N24)</f>
        <v>21.658918632634855</v>
      </c>
      <c r="O26" s="97"/>
      <c r="P26" s="98">
        <f>AVERAGE(P5:P24)</f>
        <v>40.269012986830205</v>
      </c>
      <c r="Q26" s="97"/>
      <c r="R26" s="98" t="e">
        <f>AVERAGE(R5:R24)</f>
        <v>#DIV/0!</v>
      </c>
      <c r="S26" s="97"/>
      <c r="T26" s="98" t="e">
        <f>AVERAGE(T5:T24)</f>
        <v>#DIV/0!</v>
      </c>
      <c r="U26" s="97"/>
      <c r="V26" s="98">
        <f>AVERAGE(V5:V24)</f>
        <v>14.833333333333332</v>
      </c>
      <c r="W26" s="97"/>
      <c r="X26" s="98"/>
      <c r="Y26" s="97"/>
      <c r="Z26" s="98">
        <f>AVERAGE(Z5:Z24)</f>
        <v>7.8333333333333215</v>
      </c>
      <c r="AA26" s="97"/>
      <c r="AB26" s="98">
        <f>AVERAGE(AB5:AB24)</f>
        <v>16.916666666666657</v>
      </c>
      <c r="AC26" s="99"/>
      <c r="AD26" s="98">
        <f>AVERAGE(AD5:AD24)</f>
        <v>11.589320346503101</v>
      </c>
      <c r="AE26" s="97"/>
      <c r="AF26" s="99" t="e">
        <f>AVERAGE(AF5:AF24)</f>
        <v>#DIV/0!</v>
      </c>
      <c r="AG26" s="97"/>
      <c r="AH26" s="98"/>
      <c r="AI26" s="114"/>
    </row>
    <row r="27" spans="1:35" s="57" customFormat="1" x14ac:dyDescent="0.35">
      <c r="A27" s="244"/>
      <c r="B27" s="193" t="s">
        <v>30</v>
      </c>
      <c r="C27" s="33"/>
      <c r="D27" s="34"/>
      <c r="E27" s="33"/>
      <c r="F27" s="100">
        <v>1.7</v>
      </c>
      <c r="G27" s="126"/>
      <c r="H27" s="101">
        <v>3</v>
      </c>
      <c r="I27" s="102"/>
      <c r="J27" s="101">
        <v>2</v>
      </c>
      <c r="K27" s="102"/>
      <c r="L27" s="126"/>
      <c r="M27" s="102"/>
      <c r="N27" s="101">
        <v>8</v>
      </c>
      <c r="O27" s="126"/>
      <c r="P27" s="101">
        <v>5</v>
      </c>
      <c r="Q27" s="126"/>
      <c r="R27" s="101"/>
      <c r="S27" s="102"/>
      <c r="T27" s="101"/>
      <c r="U27" s="126"/>
      <c r="V27" s="101">
        <v>4.4000000000000004</v>
      </c>
      <c r="W27" s="102"/>
      <c r="X27" s="101"/>
      <c r="Y27" s="126"/>
      <c r="Z27" s="101">
        <v>3</v>
      </c>
      <c r="AA27" s="102"/>
      <c r="AB27" s="101">
        <v>3</v>
      </c>
      <c r="AC27" s="126"/>
      <c r="AD27" s="101">
        <v>4.4000000000000004</v>
      </c>
      <c r="AE27" s="102"/>
      <c r="AF27" s="126"/>
      <c r="AG27" s="102"/>
      <c r="AH27" s="101"/>
      <c r="AI27" s="115"/>
    </row>
    <row r="28" spans="1:35" s="57" customFormat="1" x14ac:dyDescent="0.35">
      <c r="A28" s="244"/>
      <c r="B28" s="194" t="s">
        <v>27</v>
      </c>
      <c r="C28" s="35"/>
      <c r="D28" s="36"/>
      <c r="E28" s="35"/>
      <c r="F28" s="103">
        <f>MIN(F5:F24)</f>
        <v>8.8883936602138949</v>
      </c>
      <c r="G28" s="127"/>
      <c r="H28" s="104">
        <f>MIN(H5:H24)</f>
        <v>0.01</v>
      </c>
      <c r="I28" s="105"/>
      <c r="J28" s="104">
        <f>MIN(J5:J24)</f>
        <v>2.000000000000012</v>
      </c>
      <c r="K28" s="105"/>
      <c r="L28" s="127"/>
      <c r="M28" s="127"/>
      <c r="N28" s="104">
        <f>MIN(N5:N24)</f>
        <v>4.9999999999997708</v>
      </c>
      <c r="O28" s="105"/>
      <c r="P28" s="104">
        <f>MIN(P5:P24)</f>
        <v>26.666666666666657</v>
      </c>
      <c r="Q28" s="105"/>
      <c r="R28" s="104">
        <f>MIN(R5:R24)</f>
        <v>0</v>
      </c>
      <c r="S28" s="127"/>
      <c r="T28" s="104">
        <f>MIN(T5:T24)</f>
        <v>0</v>
      </c>
      <c r="U28" s="105"/>
      <c r="V28" s="104">
        <f>MIN(V5:V24)</f>
        <v>4.9999999999999911</v>
      </c>
      <c r="W28" s="127"/>
      <c r="X28" s="104"/>
      <c r="Y28" s="105"/>
      <c r="Z28" s="104">
        <f>MIN(Z5:Z24)</f>
        <v>4.7441470069845675</v>
      </c>
      <c r="AA28" s="127"/>
      <c r="AB28" s="104">
        <f>MIN(AB5:AB24)</f>
        <v>10</v>
      </c>
      <c r="AC28" s="127"/>
      <c r="AD28" s="104">
        <f>MIN(AD5:AD24)</f>
        <v>4.9999999999999947</v>
      </c>
      <c r="AE28" s="105"/>
      <c r="AF28" s="127">
        <f>MIN(AF5:AF24)</f>
        <v>0</v>
      </c>
      <c r="AG28" s="105"/>
      <c r="AH28" s="104"/>
      <c r="AI28" s="116"/>
    </row>
    <row r="29" spans="1:35" s="57" customFormat="1" x14ac:dyDescent="0.35">
      <c r="A29" s="244"/>
      <c r="B29" s="193" t="s">
        <v>28</v>
      </c>
      <c r="C29" s="33"/>
      <c r="D29" s="34"/>
      <c r="E29" s="33"/>
      <c r="F29" s="100">
        <f>MAX(F5:F24)</f>
        <v>27.0892873204278</v>
      </c>
      <c r="G29" s="126"/>
      <c r="H29" s="101">
        <f>MAX(H5:H24)</f>
        <v>24.999999999999993</v>
      </c>
      <c r="I29" s="102"/>
      <c r="J29" s="101">
        <f>MAX(J5:J24)</f>
        <v>14.999999999999996</v>
      </c>
      <c r="K29" s="102"/>
      <c r="L29" s="126"/>
      <c r="M29" s="126"/>
      <c r="N29" s="101">
        <f>MAX(N5:N24)</f>
        <v>85.136112729619754</v>
      </c>
      <c r="O29" s="102"/>
      <c r="P29" s="101">
        <f>MAX(P5:P24)</f>
        <v>53.333333333333329</v>
      </c>
      <c r="Q29" s="102"/>
      <c r="R29" s="101">
        <f>MAX(R5:R24)</f>
        <v>0</v>
      </c>
      <c r="S29" s="126"/>
      <c r="T29" s="101">
        <f>MAX(T5:T24)</f>
        <v>0</v>
      </c>
      <c r="U29" s="102"/>
      <c r="V29" s="101">
        <f>MAX(V5:V24)</f>
        <v>34.666666666666664</v>
      </c>
      <c r="W29" s="126"/>
      <c r="X29" s="101"/>
      <c r="Y29" s="102"/>
      <c r="Z29" s="101">
        <f>MAX(Z5:Z24)</f>
        <v>20.136112729619761</v>
      </c>
      <c r="AA29" s="126"/>
      <c r="AB29" s="101">
        <f>MAX(AB5:AB24)</f>
        <v>23.333333333333357</v>
      </c>
      <c r="AC29" s="126"/>
      <c r="AD29" s="101">
        <f>MAX(AD5:AD24)</f>
        <v>25.119740263395641</v>
      </c>
      <c r="AE29" s="102"/>
      <c r="AF29" s="126">
        <f>MAX(AF5:AF24)</f>
        <v>0</v>
      </c>
      <c r="AG29" s="102"/>
      <c r="AH29" s="101"/>
      <c r="AI29" s="115"/>
    </row>
    <row r="30" spans="1:35" s="57" customFormat="1" ht="14.6" thickBot="1" x14ac:dyDescent="0.4">
      <c r="A30" s="244"/>
      <c r="B30" s="195" t="s">
        <v>29</v>
      </c>
      <c r="C30" s="37"/>
      <c r="D30" s="38"/>
      <c r="E30" s="37"/>
      <c r="F30" s="106">
        <f>F29-F28</f>
        <v>18.200893660213907</v>
      </c>
      <c r="G30" s="107"/>
      <c r="H30" s="108">
        <f>H29-H28</f>
        <v>24.989999999999991</v>
      </c>
      <c r="I30" s="109"/>
      <c r="J30" s="108">
        <f>J29-J28</f>
        <v>12.999999999999984</v>
      </c>
      <c r="K30" s="109"/>
      <c r="L30" s="107"/>
      <c r="M30" s="107"/>
      <c r="N30" s="108">
        <f>N29-N28</f>
        <v>80.136112729619981</v>
      </c>
      <c r="O30" s="109"/>
      <c r="P30" s="108">
        <f>P29-P28</f>
        <v>26.666666666666671</v>
      </c>
      <c r="Q30" s="109"/>
      <c r="R30" s="108">
        <f>R29-R28</f>
        <v>0</v>
      </c>
      <c r="S30" s="107"/>
      <c r="T30" s="108">
        <f>T29-T28</f>
        <v>0</v>
      </c>
      <c r="U30" s="109"/>
      <c r="V30" s="108">
        <f>V29-V28</f>
        <v>29.666666666666671</v>
      </c>
      <c r="W30" s="107"/>
      <c r="X30" s="108"/>
      <c r="Y30" s="109"/>
      <c r="Z30" s="108">
        <f>Z29-Z28</f>
        <v>15.391965722635193</v>
      </c>
      <c r="AA30" s="107"/>
      <c r="AB30" s="108">
        <f>AB29-AB28</f>
        <v>13.333333333333357</v>
      </c>
      <c r="AC30" s="107"/>
      <c r="AD30" s="108">
        <f>AD29-AD28</f>
        <v>20.119740263395649</v>
      </c>
      <c r="AE30" s="109"/>
      <c r="AF30" s="107">
        <f>AF29-AF28</f>
        <v>0</v>
      </c>
      <c r="AG30" s="109"/>
      <c r="AH30" s="108"/>
      <c r="AI30" s="117"/>
    </row>
    <row r="31" spans="1:35" x14ac:dyDescent="0.35">
      <c r="A31" s="237"/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68"/>
      <c r="V31" s="70"/>
      <c r="W31" s="17"/>
      <c r="X31" s="17"/>
      <c r="Y31" s="17"/>
      <c r="Z31" s="17"/>
      <c r="AA31" s="17"/>
      <c r="AB31" s="17"/>
      <c r="AC31" s="17"/>
      <c r="AD31" s="70"/>
      <c r="AE31" s="68"/>
      <c r="AF31" s="17"/>
      <c r="AG31" s="68"/>
      <c r="AH31" s="70"/>
      <c r="AI31" s="25"/>
    </row>
    <row r="32" spans="1:35" x14ac:dyDescent="0.35">
      <c r="A32" s="237"/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>
        <v>4.7E-2</v>
      </c>
      <c r="K32" s="367"/>
      <c r="L32" s="367" t="s">
        <v>71</v>
      </c>
      <c r="M32" s="392"/>
      <c r="N32" s="392" t="s">
        <v>71</v>
      </c>
      <c r="O32" s="391"/>
      <c r="P32" s="392" t="s">
        <v>71</v>
      </c>
      <c r="Q32" s="391"/>
      <c r="R32" s="367" t="s">
        <v>71</v>
      </c>
      <c r="S32" s="367"/>
      <c r="T32" s="367" t="s">
        <v>71</v>
      </c>
      <c r="U32" s="367"/>
      <c r="V32" s="392" t="s">
        <v>71</v>
      </c>
      <c r="W32" s="391"/>
      <c r="X32" s="367" t="s">
        <v>71</v>
      </c>
      <c r="Y32" s="367"/>
      <c r="Z32" s="367">
        <v>1.2E-2</v>
      </c>
      <c r="AA32" s="367"/>
      <c r="AB32" s="392">
        <v>0.31900000000000001</v>
      </c>
      <c r="AC32" s="403"/>
      <c r="AD32" s="367">
        <v>1.2E-2</v>
      </c>
      <c r="AE32" s="367"/>
      <c r="AF32" s="367" t="s">
        <v>71</v>
      </c>
      <c r="AG32" s="367"/>
      <c r="AH32" s="367"/>
      <c r="AI32" s="402"/>
    </row>
    <row r="33" spans="1:35" x14ac:dyDescent="0.35">
      <c r="A33" s="237"/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8"/>
      <c r="AD33" s="368"/>
      <c r="AE33" s="369"/>
      <c r="AF33" s="368"/>
      <c r="AG33" s="369"/>
      <c r="AH33" s="368"/>
      <c r="AI33" s="396"/>
    </row>
    <row r="34" spans="1:35" ht="14.6" thickBot="1" x14ac:dyDescent="0.4">
      <c r="A34" s="237"/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99"/>
      <c r="AD34" s="370"/>
      <c r="AE34" s="371"/>
      <c r="AF34" s="370"/>
      <c r="AG34" s="371"/>
      <c r="AH34" s="370"/>
      <c r="AI34" s="400"/>
    </row>
    <row r="35" spans="1:35" s="2" customFormat="1" ht="38.25" customHeight="1" x14ac:dyDescent="0.3">
      <c r="B35" s="401" t="s">
        <v>272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1:35" x14ac:dyDescent="0.35">
      <c r="D36" s="2"/>
    </row>
    <row r="37" spans="1:35" x14ac:dyDescent="0.35">
      <c r="D37" s="2"/>
    </row>
    <row r="38" spans="1:35" x14ac:dyDescent="0.35">
      <c r="D38" s="2"/>
    </row>
    <row r="39" spans="1:35" x14ac:dyDescent="0.35">
      <c r="D39" s="2"/>
    </row>
    <row r="40" spans="1:35" x14ac:dyDescent="0.35">
      <c r="D40" s="2"/>
    </row>
    <row r="41" spans="1:35" x14ac:dyDescent="0.35">
      <c r="D41" s="2"/>
    </row>
    <row r="42" spans="1:35" x14ac:dyDescent="0.35">
      <c r="D42" s="2"/>
    </row>
    <row r="43" spans="1:35" x14ac:dyDescent="0.35">
      <c r="D43" s="2"/>
    </row>
  </sheetData>
  <sortState xmlns:xlrd2="http://schemas.microsoft.com/office/spreadsheetml/2017/richdata2" ref="A5:AI24">
    <sortCondition ref="D5:D24"/>
    <sortCondition ref="C5:C24"/>
    <sortCondition ref="B5:B24"/>
  </sortState>
  <mergeCells count="80">
    <mergeCell ref="AB34:AC34"/>
    <mergeCell ref="AD34:AE34"/>
    <mergeCell ref="AF34:AG34"/>
    <mergeCell ref="AH34:AI34"/>
    <mergeCell ref="B35:U35"/>
    <mergeCell ref="P34:Q34"/>
    <mergeCell ref="J34:K34"/>
    <mergeCell ref="AH33:AI33"/>
    <mergeCell ref="F34:G34"/>
    <mergeCell ref="H34:I34"/>
    <mergeCell ref="L34:M34"/>
    <mergeCell ref="N34:O34"/>
    <mergeCell ref="R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F33:G33"/>
    <mergeCell ref="H33:I33"/>
    <mergeCell ref="L33:M33"/>
    <mergeCell ref="N33:O33"/>
    <mergeCell ref="R33:S33"/>
    <mergeCell ref="P33:Q33"/>
    <mergeCell ref="J33:K33"/>
    <mergeCell ref="T33:U33"/>
    <mergeCell ref="X32:Y32"/>
    <mergeCell ref="Z32:AA32"/>
    <mergeCell ref="AB32:AC32"/>
    <mergeCell ref="AD32:AE32"/>
    <mergeCell ref="T32:U32"/>
    <mergeCell ref="V32:W32"/>
    <mergeCell ref="AF32:AG32"/>
    <mergeCell ref="AH32:AI32"/>
    <mergeCell ref="AD4:AE4"/>
    <mergeCell ref="AF4:AG4"/>
    <mergeCell ref="AH4:AI4"/>
    <mergeCell ref="F32:G32"/>
    <mergeCell ref="H32:I32"/>
    <mergeCell ref="L32:M32"/>
    <mergeCell ref="N32:O32"/>
    <mergeCell ref="R32:S32"/>
    <mergeCell ref="P32:Q32"/>
    <mergeCell ref="J32:K32"/>
    <mergeCell ref="V4:W4"/>
    <mergeCell ref="X4:Y4"/>
    <mergeCell ref="Z4:AA4"/>
    <mergeCell ref="AB4:AC4"/>
    <mergeCell ref="V3:W3"/>
    <mergeCell ref="X3:Y3"/>
    <mergeCell ref="Z3:AA3"/>
    <mergeCell ref="AB3:AC3"/>
    <mergeCell ref="H4:I4"/>
    <mergeCell ref="L4:M4"/>
    <mergeCell ref="N4:O4"/>
    <mergeCell ref="R4:S4"/>
    <mergeCell ref="T4:U4"/>
    <mergeCell ref="P4:Q4"/>
    <mergeCell ref="J4:K4"/>
    <mergeCell ref="B1:AI1"/>
    <mergeCell ref="B2:B3"/>
    <mergeCell ref="C2:C3"/>
    <mergeCell ref="F2:AI2"/>
    <mergeCell ref="F3:G3"/>
    <mergeCell ref="H3:I3"/>
    <mergeCell ref="L3:M3"/>
    <mergeCell ref="N3:O3"/>
    <mergeCell ref="R3:S3"/>
    <mergeCell ref="T3:U3"/>
    <mergeCell ref="AH3:AI3"/>
    <mergeCell ref="AD3:AE3"/>
    <mergeCell ref="AF3:AG3"/>
    <mergeCell ref="D2:D3"/>
    <mergeCell ref="P3:Q3"/>
    <mergeCell ref="J3:K3"/>
  </mergeCells>
  <conditionalFormatting sqref="B5:AE24">
    <cfRule type="expression" dxfId="68" priority="36">
      <formula>MOD(ROW(),2)=0</formula>
    </cfRule>
  </conditionalFormatting>
  <conditionalFormatting sqref="F5:AE24">
    <cfRule type="colorScale" priority="1">
      <colorScale>
        <cfvo type="num" val="0"/>
        <cfvo type="num" val="50"/>
        <cfvo type="num" val="100"/>
        <color rgb="FF63BE7B"/>
        <color rgb="FFFFEB84"/>
        <color rgb="FFF8696B"/>
      </colorScale>
    </cfRule>
  </conditionalFormatting>
  <conditionalFormatting sqref="AF5:AF24">
    <cfRule type="top10" dxfId="67" priority="34" stopIfTrue="1" percent="1" rank="25"/>
  </conditionalFormatting>
  <conditionalFormatting sqref="AH5:AH24">
    <cfRule type="top10" dxfId="66" priority="35" stopIfTrue="1" percent="1" rank="25"/>
  </conditionalFormatting>
  <pageMargins left="0.25" right="0.25" top="0.75" bottom="0.75" header="0.3" footer="0.3"/>
  <pageSetup scale="74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4668-01FD-4271-9595-6A53953B0112}">
  <sheetPr>
    <pageSetUpPr fitToPage="1"/>
  </sheetPr>
  <dimension ref="A1:AI43"/>
  <sheetViews>
    <sheetView zoomScaleNormal="100" zoomScaleSheetLayoutView="100" workbookViewId="0">
      <pane xSplit="4" ySplit="3" topLeftCell="F4" activePane="bottomRight" state="frozen"/>
      <selection activeCell="A4" sqref="A4:A26"/>
      <selection pane="topRight" activeCell="A4" sqref="A4:A26"/>
      <selection pane="bottomLeft" activeCell="A4" sqref="A4:A26"/>
      <selection pane="bottomRight" activeCell="AK25" sqref="AK25"/>
    </sheetView>
  </sheetViews>
  <sheetFormatPr defaultColWidth="8.84375" defaultRowHeight="14.15" x14ac:dyDescent="0.35"/>
  <cols>
    <col min="1" max="1" width="18.613281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1" width="7.23046875" style="9" customWidth="1"/>
    <col min="12" max="13" width="7.23046875" style="9" hidden="1" customWidth="1"/>
    <col min="14" max="17" width="7.23046875" style="9" customWidth="1"/>
    <col min="18" max="21" width="7.23046875" style="9" hidden="1" customWidth="1"/>
    <col min="22" max="31" width="7.23046875" style="9" customWidth="1"/>
    <col min="32" max="33" width="7.23046875" style="9" hidden="1" customWidth="1"/>
    <col min="34" max="34" width="7.23046875" style="9" customWidth="1"/>
    <col min="35" max="35" width="9.84375" style="9" customWidth="1"/>
    <col min="36" max="16384" width="8.84375" style="55"/>
  </cols>
  <sheetData>
    <row r="1" spans="1:35" ht="47.05" customHeight="1" thickBot="1" x14ac:dyDescent="0.4">
      <c r="B1" s="372" t="s">
        <v>290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5" ht="14.5" customHeight="1" x14ac:dyDescent="0.35">
      <c r="A2" s="237"/>
      <c r="B2" s="406" t="s">
        <v>25</v>
      </c>
      <c r="C2" s="375" t="s">
        <v>1</v>
      </c>
      <c r="D2" s="404" t="s">
        <v>0</v>
      </c>
      <c r="E2" s="65"/>
      <c r="F2" s="377" t="s">
        <v>150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9"/>
    </row>
    <row r="3" spans="1:35" ht="15" customHeight="1" thickBot="1" x14ac:dyDescent="0.4">
      <c r="A3" s="237"/>
      <c r="B3" s="407"/>
      <c r="C3" s="376"/>
      <c r="D3" s="40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80</v>
      </c>
      <c r="S3" s="381"/>
      <c r="T3" s="382" t="s">
        <v>81</v>
      </c>
      <c r="U3" s="381"/>
      <c r="V3" s="382" t="s">
        <v>82</v>
      </c>
      <c r="W3" s="381"/>
      <c r="X3" s="382" t="s">
        <v>89</v>
      </c>
      <c r="Y3" s="381"/>
      <c r="Z3" s="382" t="s">
        <v>85</v>
      </c>
      <c r="AA3" s="381"/>
      <c r="AB3" s="382" t="s">
        <v>84</v>
      </c>
      <c r="AC3" s="389"/>
      <c r="AD3" s="382" t="s">
        <v>83</v>
      </c>
      <c r="AE3" s="381"/>
      <c r="AF3" s="382" t="s">
        <v>86</v>
      </c>
      <c r="AG3" s="381"/>
      <c r="AH3" s="382" t="s">
        <v>87</v>
      </c>
      <c r="AI3" s="383"/>
    </row>
    <row r="4" spans="1:35" ht="15" customHeight="1" x14ac:dyDescent="0.35">
      <c r="A4" s="237"/>
      <c r="B4" s="238"/>
      <c r="C4" s="66"/>
      <c r="D4" s="53"/>
      <c r="E4" s="83"/>
      <c r="F4" s="54"/>
      <c r="G4" s="84"/>
      <c r="H4" s="386">
        <v>45329</v>
      </c>
      <c r="I4" s="387"/>
      <c r="J4" s="386">
        <v>45329</v>
      </c>
      <c r="K4" s="387"/>
      <c r="L4" s="386"/>
      <c r="M4" s="387"/>
      <c r="N4" s="386">
        <v>45336</v>
      </c>
      <c r="O4" s="387"/>
      <c r="P4" s="386">
        <v>45324</v>
      </c>
      <c r="Q4" s="387"/>
      <c r="R4" s="386"/>
      <c r="S4" s="387"/>
      <c r="T4" s="386"/>
      <c r="U4" s="387"/>
      <c r="V4" s="386">
        <v>45323</v>
      </c>
      <c r="W4" s="387"/>
      <c r="X4" s="386">
        <v>45338</v>
      </c>
      <c r="Y4" s="387"/>
      <c r="Z4" s="386">
        <v>45330</v>
      </c>
      <c r="AA4" s="387"/>
      <c r="AB4" s="386">
        <v>45328</v>
      </c>
      <c r="AC4" s="388"/>
      <c r="AD4" s="386">
        <v>45328</v>
      </c>
      <c r="AE4" s="387"/>
      <c r="AF4" s="386"/>
      <c r="AG4" s="387"/>
      <c r="AH4" s="386">
        <v>45337</v>
      </c>
      <c r="AI4" s="394"/>
    </row>
    <row r="5" spans="1:35" ht="15" thickBot="1" x14ac:dyDescent="0.45">
      <c r="A5" s="239" t="s">
        <v>162</v>
      </c>
      <c r="B5" s="341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AVERAGE(H5,L5,N5,R5,T5,V5,X5,Z5,AB5,AD5,AF5,AH5)</f>
        <v>61.000000000000014</v>
      </c>
      <c r="F5" s="314">
        <v>58.883333333333297</v>
      </c>
      <c r="G5" s="315" t="s">
        <v>63</v>
      </c>
      <c r="H5" s="314">
        <v>89.000000000000028</v>
      </c>
      <c r="I5" s="315" t="s">
        <v>50</v>
      </c>
      <c r="J5" s="314">
        <v>87.5</v>
      </c>
      <c r="K5" s="315" t="s">
        <v>58</v>
      </c>
      <c r="L5" s="314"/>
      <c r="M5" s="316"/>
      <c r="N5" s="314">
        <v>99.000000000000028</v>
      </c>
      <c r="O5" s="315" t="s">
        <v>48</v>
      </c>
      <c r="P5" s="314">
        <v>13.333333333333368</v>
      </c>
      <c r="Q5" s="315" t="s">
        <v>53</v>
      </c>
      <c r="R5" s="314"/>
      <c r="S5" s="315"/>
      <c r="T5" s="314"/>
      <c r="U5" s="315"/>
      <c r="V5" s="314">
        <v>60.000000000000064</v>
      </c>
      <c r="W5" s="315" t="s">
        <v>56</v>
      </c>
      <c r="X5" s="314">
        <v>35.000000000000021</v>
      </c>
      <c r="Y5" s="315" t="s">
        <v>53</v>
      </c>
      <c r="Z5" s="314">
        <v>93.333333333333329</v>
      </c>
      <c r="AA5" s="315" t="s">
        <v>48</v>
      </c>
      <c r="AB5" s="314">
        <v>23.333333333333385</v>
      </c>
      <c r="AC5" s="342" t="s">
        <v>236</v>
      </c>
      <c r="AD5" s="314">
        <v>56.6666666666667</v>
      </c>
      <c r="AE5" s="305" t="s">
        <v>68</v>
      </c>
      <c r="AF5" s="293"/>
      <c r="AG5" s="305"/>
      <c r="AH5" s="314">
        <v>31.666666666666647</v>
      </c>
      <c r="AI5" s="307" t="s">
        <v>254</v>
      </c>
    </row>
    <row r="6" spans="1:35" ht="15" thickTop="1" x14ac:dyDescent="0.4">
      <c r="A6" s="239" t="s">
        <v>75</v>
      </c>
      <c r="B6" s="24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74.520833333333371</v>
      </c>
      <c r="F6" s="209">
        <v>71.949999999999974</v>
      </c>
      <c r="G6" s="137" t="s">
        <v>50</v>
      </c>
      <c r="H6" s="209">
        <v>98.333333333333357</v>
      </c>
      <c r="I6" s="137" t="s">
        <v>50</v>
      </c>
      <c r="J6" s="209">
        <v>100</v>
      </c>
      <c r="K6" s="137" t="s">
        <v>48</v>
      </c>
      <c r="L6" s="209"/>
      <c r="M6" s="137"/>
      <c r="N6" s="209">
        <v>92.500000000000014</v>
      </c>
      <c r="O6" s="137" t="s">
        <v>48</v>
      </c>
      <c r="P6" s="209">
        <v>23.333333333333378</v>
      </c>
      <c r="Q6" s="137" t="s">
        <v>64</v>
      </c>
      <c r="R6" s="209"/>
      <c r="S6" s="137"/>
      <c r="T6" s="209"/>
      <c r="U6" s="137"/>
      <c r="V6" s="209">
        <v>57.000000000000057</v>
      </c>
      <c r="W6" s="137" t="s">
        <v>47</v>
      </c>
      <c r="X6" s="209">
        <v>88.3333333333334</v>
      </c>
      <c r="Y6" s="137" t="s">
        <v>48</v>
      </c>
      <c r="Z6" s="209">
        <v>99.999999999999972</v>
      </c>
      <c r="AA6" s="137" t="s">
        <v>48</v>
      </c>
      <c r="AB6" s="209">
        <v>70.000000000000043</v>
      </c>
      <c r="AC6" s="287" t="s">
        <v>58</v>
      </c>
      <c r="AD6" s="209">
        <v>73.3333333333334</v>
      </c>
      <c r="AE6" s="111" t="s">
        <v>59</v>
      </c>
      <c r="AF6" s="215"/>
      <c r="AG6" s="111"/>
      <c r="AH6" s="209">
        <v>16.666666666666572</v>
      </c>
      <c r="AI6" s="113" t="s">
        <v>232</v>
      </c>
    </row>
    <row r="7" spans="1:35" ht="14.6" x14ac:dyDescent="0.4">
      <c r="A7" s="239" t="s">
        <v>76</v>
      </c>
      <c r="B7" s="24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73.500000000000043</v>
      </c>
      <c r="F7" s="209">
        <v>71.299999999999969</v>
      </c>
      <c r="G7" s="137" t="s">
        <v>58</v>
      </c>
      <c r="H7" s="209">
        <v>100.00000000000001</v>
      </c>
      <c r="I7" s="137" t="s">
        <v>48</v>
      </c>
      <c r="J7" s="209">
        <v>100</v>
      </c>
      <c r="K7" s="137" t="s">
        <v>48</v>
      </c>
      <c r="L7" s="209"/>
      <c r="M7" s="137"/>
      <c r="N7" s="209">
        <v>63.333333333333371</v>
      </c>
      <c r="O7" s="137" t="s">
        <v>46</v>
      </c>
      <c r="P7" s="209">
        <v>25.00000000000005</v>
      </c>
      <c r="Q7" s="137" t="s">
        <v>54</v>
      </c>
      <c r="R7" s="209"/>
      <c r="S7" s="137"/>
      <c r="T7" s="209"/>
      <c r="U7" s="137"/>
      <c r="V7" s="209">
        <v>59.666666666666728</v>
      </c>
      <c r="W7" s="137" t="s">
        <v>56</v>
      </c>
      <c r="X7" s="209">
        <v>71.666666666666742</v>
      </c>
      <c r="Y7" s="137" t="s">
        <v>46</v>
      </c>
      <c r="Z7" s="209">
        <v>100</v>
      </c>
      <c r="AA7" s="137" t="s">
        <v>48</v>
      </c>
      <c r="AB7" s="209">
        <v>63.3333333333334</v>
      </c>
      <c r="AC7" s="287" t="s">
        <v>59</v>
      </c>
      <c r="AD7" s="209">
        <v>81.666666666666714</v>
      </c>
      <c r="AE7" s="111" t="s">
        <v>50</v>
      </c>
      <c r="AF7" s="215"/>
      <c r="AG7" s="111"/>
      <c r="AH7" s="209">
        <v>48.333333333333385</v>
      </c>
      <c r="AI7" s="113" t="s">
        <v>58</v>
      </c>
    </row>
    <row r="8" spans="1:35" ht="14.6" x14ac:dyDescent="0.4">
      <c r="A8" s="239" t="s">
        <v>170</v>
      </c>
      <c r="B8" s="24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72.833333333333371</v>
      </c>
      <c r="F8" s="209">
        <v>68.183333333333294</v>
      </c>
      <c r="G8" s="136" t="s">
        <v>46</v>
      </c>
      <c r="H8" s="209">
        <v>88.333333333333371</v>
      </c>
      <c r="I8" s="136" t="s">
        <v>52</v>
      </c>
      <c r="J8" s="209">
        <v>82.500000000000014</v>
      </c>
      <c r="K8" s="136" t="s">
        <v>55</v>
      </c>
      <c r="L8" s="209"/>
      <c r="M8" s="136"/>
      <c r="N8" s="209">
        <v>63.333333333333357</v>
      </c>
      <c r="O8" s="136" t="s">
        <v>46</v>
      </c>
      <c r="P8" s="209">
        <v>16.666666666666718</v>
      </c>
      <c r="Q8" s="136" t="s">
        <v>62</v>
      </c>
      <c r="R8" s="209"/>
      <c r="S8" s="136"/>
      <c r="T8" s="209"/>
      <c r="U8" s="136"/>
      <c r="V8" s="209">
        <v>72.666666666666714</v>
      </c>
      <c r="W8" s="136" t="s">
        <v>46</v>
      </c>
      <c r="X8" s="209">
        <v>78.333333333333371</v>
      </c>
      <c r="Y8" s="136" t="s">
        <v>50</v>
      </c>
      <c r="Z8" s="209">
        <v>99.999999999999986</v>
      </c>
      <c r="AA8" s="136" t="s">
        <v>48</v>
      </c>
      <c r="AB8" s="209">
        <v>78.333333333333343</v>
      </c>
      <c r="AC8" s="286" t="s">
        <v>48</v>
      </c>
      <c r="AD8" s="209">
        <v>78.333333333333371</v>
      </c>
      <c r="AE8" s="110" t="s">
        <v>58</v>
      </c>
      <c r="AF8" s="215"/>
      <c r="AG8" s="110"/>
      <c r="AH8" s="209">
        <v>23.333333333333389</v>
      </c>
      <c r="AI8" s="112" t="s">
        <v>252</v>
      </c>
    </row>
    <row r="9" spans="1:35" ht="14.6" x14ac:dyDescent="0.4">
      <c r="A9" s="239" t="s">
        <v>185</v>
      </c>
      <c r="B9" s="24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77.416666666666615</v>
      </c>
      <c r="F9" s="209">
        <v>75.266666666666609</v>
      </c>
      <c r="G9" s="136" t="s">
        <v>48</v>
      </c>
      <c r="H9" s="209">
        <v>98.333333333333442</v>
      </c>
      <c r="I9" s="136" t="s">
        <v>50</v>
      </c>
      <c r="J9" s="209">
        <v>94.999999999999801</v>
      </c>
      <c r="K9" s="136" t="s">
        <v>50</v>
      </c>
      <c r="L9" s="209"/>
      <c r="M9" s="136"/>
      <c r="N9" s="209">
        <v>89.000000000000085</v>
      </c>
      <c r="O9" s="136" t="s">
        <v>48</v>
      </c>
      <c r="P9" s="209">
        <v>38.333333333333094</v>
      </c>
      <c r="Q9" s="136" t="s">
        <v>48</v>
      </c>
      <c r="R9" s="209"/>
      <c r="S9" s="136"/>
      <c r="T9" s="209"/>
      <c r="U9" s="136"/>
      <c r="V9" s="209">
        <v>65.333333333333201</v>
      </c>
      <c r="W9" s="136" t="s">
        <v>64</v>
      </c>
      <c r="X9" s="209">
        <v>78.333333333332959</v>
      </c>
      <c r="Y9" s="136" t="s">
        <v>50</v>
      </c>
      <c r="Z9" s="209">
        <v>99.999999999999957</v>
      </c>
      <c r="AA9" s="136" t="s">
        <v>48</v>
      </c>
      <c r="AB9" s="209">
        <v>71.666666666666146</v>
      </c>
      <c r="AC9" s="286" t="s">
        <v>50</v>
      </c>
      <c r="AD9" s="209">
        <v>83.33333333333286</v>
      </c>
      <c r="AE9" s="110" t="s">
        <v>48</v>
      </c>
      <c r="AF9" s="215"/>
      <c r="AG9" s="110"/>
      <c r="AH9" s="209">
        <v>33.333333333334295</v>
      </c>
      <c r="AI9" s="112" t="s">
        <v>254</v>
      </c>
    </row>
    <row r="10" spans="1:35" ht="14.6" x14ac:dyDescent="0.4">
      <c r="A10" s="243" t="s">
        <v>174</v>
      </c>
      <c r="B10" s="24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64.2916666666667</v>
      </c>
      <c r="F10" s="209">
        <v>61.516666666666623</v>
      </c>
      <c r="G10" s="136" t="s">
        <v>51</v>
      </c>
      <c r="H10" s="209">
        <v>94.000000000000085</v>
      </c>
      <c r="I10" s="136" t="s">
        <v>50</v>
      </c>
      <c r="J10" s="209">
        <v>77.5</v>
      </c>
      <c r="K10" s="136" t="s">
        <v>64</v>
      </c>
      <c r="L10" s="209"/>
      <c r="M10" s="136"/>
      <c r="N10" s="209">
        <v>95.000000000000043</v>
      </c>
      <c r="O10" s="136" t="s">
        <v>48</v>
      </c>
      <c r="P10" s="209">
        <v>23.333333333333414</v>
      </c>
      <c r="Q10" s="136" t="s">
        <v>64</v>
      </c>
      <c r="R10" s="209"/>
      <c r="S10" s="136"/>
      <c r="T10" s="209"/>
      <c r="U10" s="136"/>
      <c r="V10" s="209">
        <v>62.000000000000071</v>
      </c>
      <c r="W10" s="136" t="s">
        <v>64</v>
      </c>
      <c r="X10" s="209">
        <v>56.666666666666735</v>
      </c>
      <c r="Y10" s="136" t="s">
        <v>51</v>
      </c>
      <c r="Z10" s="209">
        <v>98.333333333333357</v>
      </c>
      <c r="AA10" s="136" t="s">
        <v>48</v>
      </c>
      <c r="AB10" s="209">
        <v>46.666666666666721</v>
      </c>
      <c r="AC10" s="286" t="s">
        <v>47</v>
      </c>
      <c r="AD10" s="209">
        <v>53.333333333333393</v>
      </c>
      <c r="AE10" s="110" t="s">
        <v>69</v>
      </c>
      <c r="AF10" s="215"/>
      <c r="AG10" s="110"/>
      <c r="AH10" s="209">
        <v>8.3333333333332398</v>
      </c>
      <c r="AI10" s="112" t="s">
        <v>60</v>
      </c>
    </row>
    <row r="11" spans="1:35" ht="14.6" x14ac:dyDescent="0.4">
      <c r="A11" s="239" t="s">
        <v>176</v>
      </c>
      <c r="B11" s="24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69.0833333333334</v>
      </c>
      <c r="F11" s="209">
        <v>65.849999999999952</v>
      </c>
      <c r="G11" s="136" t="s">
        <v>49</v>
      </c>
      <c r="H11" s="209">
        <v>95.000000000000028</v>
      </c>
      <c r="I11" s="136" t="s">
        <v>50</v>
      </c>
      <c r="J11" s="209">
        <v>82.500000000000014</v>
      </c>
      <c r="K11" s="136" t="s">
        <v>55</v>
      </c>
      <c r="L11" s="209"/>
      <c r="M11" s="136"/>
      <c r="N11" s="209">
        <v>78.333333333333343</v>
      </c>
      <c r="O11" s="136" t="s">
        <v>58</v>
      </c>
      <c r="P11" s="209">
        <v>23.3333333333334</v>
      </c>
      <c r="Q11" s="136" t="s">
        <v>64</v>
      </c>
      <c r="R11" s="209"/>
      <c r="S11" s="136"/>
      <c r="T11" s="209"/>
      <c r="U11" s="136"/>
      <c r="V11" s="209">
        <v>67.666666666666771</v>
      </c>
      <c r="W11" s="136" t="s">
        <v>49</v>
      </c>
      <c r="X11" s="209">
        <v>40.000000000000114</v>
      </c>
      <c r="Y11" s="136" t="s">
        <v>69</v>
      </c>
      <c r="Z11" s="209">
        <v>96.666666666666686</v>
      </c>
      <c r="AA11" s="136" t="s">
        <v>48</v>
      </c>
      <c r="AB11" s="209">
        <v>53.333333333333435</v>
      </c>
      <c r="AC11" s="286" t="s">
        <v>64</v>
      </c>
      <c r="AD11" s="209">
        <v>66.666666666666742</v>
      </c>
      <c r="AE11" s="110" t="s">
        <v>64</v>
      </c>
      <c r="AF11" s="215"/>
      <c r="AG11" s="110"/>
      <c r="AH11" s="209">
        <v>55.000000000000107</v>
      </c>
      <c r="AI11" s="112" t="s">
        <v>50</v>
      </c>
    </row>
    <row r="12" spans="1:35" ht="14.6" x14ac:dyDescent="0.4">
      <c r="A12" s="239" t="s">
        <v>178</v>
      </c>
      <c r="B12" s="24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73.208333333333371</v>
      </c>
      <c r="F12" s="209">
        <v>70.233333333333292</v>
      </c>
      <c r="G12" s="136" t="s">
        <v>58</v>
      </c>
      <c r="H12" s="209">
        <v>95.000000000000028</v>
      </c>
      <c r="I12" s="136" t="s">
        <v>50</v>
      </c>
      <c r="J12" s="209">
        <v>85</v>
      </c>
      <c r="K12" s="136" t="s">
        <v>54</v>
      </c>
      <c r="L12" s="209"/>
      <c r="M12" s="136"/>
      <c r="N12" s="209">
        <v>94.000000000000043</v>
      </c>
      <c r="O12" s="136" t="s">
        <v>48</v>
      </c>
      <c r="P12" s="209">
        <v>31.666666666666728</v>
      </c>
      <c r="Q12" s="136" t="s">
        <v>50</v>
      </c>
      <c r="R12" s="209"/>
      <c r="S12" s="136"/>
      <c r="T12" s="209"/>
      <c r="U12" s="136"/>
      <c r="V12" s="209">
        <v>65.000000000000057</v>
      </c>
      <c r="W12" s="136" t="s">
        <v>64</v>
      </c>
      <c r="X12" s="209">
        <v>46.666666666666728</v>
      </c>
      <c r="Y12" s="136" t="s">
        <v>68</v>
      </c>
      <c r="Z12" s="209">
        <v>99.999999999999986</v>
      </c>
      <c r="AA12" s="136" t="s">
        <v>48</v>
      </c>
      <c r="AB12" s="209">
        <v>53.333333333333385</v>
      </c>
      <c r="AC12" s="286" t="s">
        <v>64</v>
      </c>
      <c r="AD12" s="209">
        <v>63.333333333333378</v>
      </c>
      <c r="AE12" s="110" t="s">
        <v>47</v>
      </c>
      <c r="AF12" s="215"/>
      <c r="AG12" s="110"/>
      <c r="AH12" s="209">
        <v>68.333333333333385</v>
      </c>
      <c r="AI12" s="112" t="s">
        <v>48</v>
      </c>
    </row>
    <row r="13" spans="1:35" ht="14.6" x14ac:dyDescent="0.4">
      <c r="A13" s="239" t="s">
        <v>180</v>
      </c>
      <c r="B13" s="24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74.541666666666714</v>
      </c>
      <c r="F13" s="209">
        <v>70.466666666666612</v>
      </c>
      <c r="G13" s="136" t="s">
        <v>58</v>
      </c>
      <c r="H13" s="209">
        <v>96.666666666666714</v>
      </c>
      <c r="I13" s="136" t="s">
        <v>50</v>
      </c>
      <c r="J13" s="209">
        <v>80.000000000000014</v>
      </c>
      <c r="K13" s="136" t="s">
        <v>64</v>
      </c>
      <c r="L13" s="209"/>
      <c r="M13" s="136"/>
      <c r="N13" s="209">
        <v>96.000000000000014</v>
      </c>
      <c r="O13" s="136" t="s">
        <v>48</v>
      </c>
      <c r="P13" s="209">
        <v>28.333333333333385</v>
      </c>
      <c r="Q13" s="136" t="s">
        <v>46</v>
      </c>
      <c r="R13" s="209"/>
      <c r="S13" s="136"/>
      <c r="T13" s="209"/>
      <c r="U13" s="136"/>
      <c r="V13" s="209">
        <v>60.3333333333334</v>
      </c>
      <c r="W13" s="136" t="s">
        <v>56</v>
      </c>
      <c r="X13" s="209">
        <v>61.666666666666721</v>
      </c>
      <c r="Y13" s="136" t="s">
        <v>49</v>
      </c>
      <c r="Z13" s="209">
        <v>100</v>
      </c>
      <c r="AA13" s="136" t="s">
        <v>48</v>
      </c>
      <c r="AB13" s="209">
        <v>65.000000000000057</v>
      </c>
      <c r="AC13" s="286" t="s">
        <v>58</v>
      </c>
      <c r="AD13" s="209">
        <v>78.333333333333385</v>
      </c>
      <c r="AE13" s="110" t="s">
        <v>58</v>
      </c>
      <c r="AF13" s="215"/>
      <c r="AG13" s="110"/>
      <c r="AH13" s="209">
        <v>38.333333333333357</v>
      </c>
      <c r="AI13" s="112" t="s">
        <v>250</v>
      </c>
    </row>
    <row r="14" spans="1:35" ht="15" thickBot="1" x14ac:dyDescent="0.45">
      <c r="A14" s="239" t="s">
        <v>74</v>
      </c>
      <c r="B14" s="343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63.833333333333378</v>
      </c>
      <c r="F14" s="314">
        <v>60.816666666666627</v>
      </c>
      <c r="G14" s="316" t="s">
        <v>51</v>
      </c>
      <c r="H14" s="314">
        <v>95.666666666666728</v>
      </c>
      <c r="I14" s="316" t="s">
        <v>50</v>
      </c>
      <c r="J14" s="314">
        <v>72.5</v>
      </c>
      <c r="K14" s="316" t="s">
        <v>47</v>
      </c>
      <c r="L14" s="314"/>
      <c r="M14" s="316"/>
      <c r="N14" s="314">
        <v>55.000000000000043</v>
      </c>
      <c r="O14" s="316" t="s">
        <v>49</v>
      </c>
      <c r="P14" s="314">
        <v>25.000000000000071</v>
      </c>
      <c r="Q14" s="316" t="s">
        <v>54</v>
      </c>
      <c r="R14" s="314"/>
      <c r="S14" s="316"/>
      <c r="T14" s="314"/>
      <c r="U14" s="316"/>
      <c r="V14" s="314">
        <v>51.66666666666675</v>
      </c>
      <c r="W14" s="316" t="s">
        <v>62</v>
      </c>
      <c r="X14" s="314">
        <v>66.666666666666714</v>
      </c>
      <c r="Y14" s="316" t="s">
        <v>54</v>
      </c>
      <c r="Z14" s="314">
        <v>95.000000000000014</v>
      </c>
      <c r="AA14" s="316" t="s">
        <v>48</v>
      </c>
      <c r="AB14" s="314">
        <v>58.333333333333385</v>
      </c>
      <c r="AC14" s="344" t="s">
        <v>54</v>
      </c>
      <c r="AD14" s="314">
        <v>70.000000000000057</v>
      </c>
      <c r="AE14" s="294" t="s">
        <v>54</v>
      </c>
      <c r="AF14" s="293"/>
      <c r="AG14" s="294"/>
      <c r="AH14" s="314">
        <v>18.33333333333335</v>
      </c>
      <c r="AI14" s="296" t="s">
        <v>232</v>
      </c>
    </row>
    <row r="15" spans="1:35" ht="15" thickTop="1" x14ac:dyDescent="0.4">
      <c r="A15" s="239" t="s">
        <v>165</v>
      </c>
      <c r="B15" s="24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9.8541666666666892</v>
      </c>
      <c r="F15" s="209">
        <v>13.049999999999967</v>
      </c>
      <c r="G15" s="136" t="s">
        <v>229</v>
      </c>
      <c r="H15" s="209">
        <v>4.6666666666666856</v>
      </c>
      <c r="I15" s="136" t="s">
        <v>69</v>
      </c>
      <c r="J15" s="209">
        <v>45.000000000000007</v>
      </c>
      <c r="K15" s="136" t="s">
        <v>67</v>
      </c>
      <c r="L15" s="209"/>
      <c r="M15" s="136"/>
      <c r="N15" s="209">
        <v>2.5000000000000426</v>
      </c>
      <c r="O15" s="136" t="s">
        <v>69</v>
      </c>
      <c r="P15" s="209">
        <v>6.6666666666666892</v>
      </c>
      <c r="Q15" s="136" t="s">
        <v>67</v>
      </c>
      <c r="R15" s="209"/>
      <c r="S15" s="136"/>
      <c r="T15" s="209"/>
      <c r="U15" s="136"/>
      <c r="V15" s="209">
        <v>25.00000000000005</v>
      </c>
      <c r="W15" s="136" t="s">
        <v>65</v>
      </c>
      <c r="X15" s="209">
        <v>13.333333333333364</v>
      </c>
      <c r="Y15" s="136" t="s">
        <v>229</v>
      </c>
      <c r="Z15" s="209">
        <v>5.0000000000000284</v>
      </c>
      <c r="AA15" s="136" t="s">
        <v>57</v>
      </c>
      <c r="AB15" s="209">
        <v>6.6666666666666856</v>
      </c>
      <c r="AC15" s="286" t="s">
        <v>229</v>
      </c>
      <c r="AD15" s="209">
        <v>6.6666666666666714</v>
      </c>
      <c r="AE15" s="110" t="s">
        <v>230</v>
      </c>
      <c r="AF15" s="215"/>
      <c r="AG15" s="110"/>
      <c r="AH15" s="209">
        <v>14.999999999999989</v>
      </c>
      <c r="AI15" s="112" t="s">
        <v>62</v>
      </c>
    </row>
    <row r="16" spans="1:35" ht="14.6" x14ac:dyDescent="0.4">
      <c r="A16" s="239" t="s">
        <v>7</v>
      </c>
      <c r="B16" s="24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36.666666666666686</v>
      </c>
      <c r="F16" s="209">
        <v>36.499999999999929</v>
      </c>
      <c r="G16" s="136" t="s">
        <v>65</v>
      </c>
      <c r="H16" s="209">
        <v>8.3333333333333997</v>
      </c>
      <c r="I16" s="136" t="s">
        <v>69</v>
      </c>
      <c r="J16" s="209">
        <v>60</v>
      </c>
      <c r="K16" s="136" t="s">
        <v>61</v>
      </c>
      <c r="L16" s="209"/>
      <c r="M16" s="137"/>
      <c r="N16" s="209">
        <v>86.666666666666714</v>
      </c>
      <c r="O16" s="136" t="s">
        <v>50</v>
      </c>
      <c r="P16" s="209">
        <v>11.666666666666693</v>
      </c>
      <c r="Q16" s="136" t="s">
        <v>233</v>
      </c>
      <c r="R16" s="209"/>
      <c r="S16" s="136"/>
      <c r="T16" s="209"/>
      <c r="U16" s="136"/>
      <c r="V16" s="209">
        <v>51.666666666666707</v>
      </c>
      <c r="W16" s="136" t="s">
        <v>62</v>
      </c>
      <c r="X16" s="209">
        <v>18.333333333333371</v>
      </c>
      <c r="Y16" s="136" t="s">
        <v>231</v>
      </c>
      <c r="Z16" s="209">
        <v>35.000000000000043</v>
      </c>
      <c r="AA16" s="136" t="s">
        <v>70</v>
      </c>
      <c r="AB16" s="209">
        <v>13.3333333333334</v>
      </c>
      <c r="AC16" s="286" t="s">
        <v>231</v>
      </c>
      <c r="AD16" s="209">
        <v>20.000000000000057</v>
      </c>
      <c r="AE16" s="110" t="s">
        <v>66</v>
      </c>
      <c r="AF16" s="215"/>
      <c r="AG16" s="110"/>
      <c r="AH16" s="209">
        <v>59.999999999999787</v>
      </c>
      <c r="AI16" s="112" t="s">
        <v>50</v>
      </c>
    </row>
    <row r="17" spans="1:35" ht="14.5" customHeight="1" x14ac:dyDescent="0.4">
      <c r="A17" s="239" t="s">
        <v>77</v>
      </c>
      <c r="B17" s="24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40.291666666666707</v>
      </c>
      <c r="F17" s="209">
        <v>38.149999999999963</v>
      </c>
      <c r="G17" s="137" t="s">
        <v>66</v>
      </c>
      <c r="H17" s="209">
        <v>23.333333333333329</v>
      </c>
      <c r="I17" s="137" t="s">
        <v>51</v>
      </c>
      <c r="J17" s="209">
        <v>52.500000000000014</v>
      </c>
      <c r="K17" s="137" t="s">
        <v>66</v>
      </c>
      <c r="L17" s="209"/>
      <c r="M17" s="137"/>
      <c r="N17" s="209">
        <v>95.000000000000014</v>
      </c>
      <c r="O17" s="137" t="s">
        <v>48</v>
      </c>
      <c r="P17" s="209">
        <v>6.6666666666666998</v>
      </c>
      <c r="Q17" s="137" t="s">
        <v>67</v>
      </c>
      <c r="R17" s="209"/>
      <c r="S17" s="137"/>
      <c r="T17" s="209"/>
      <c r="U17" s="137"/>
      <c r="V17" s="209">
        <v>52.333333333333393</v>
      </c>
      <c r="W17" s="137" t="s">
        <v>62</v>
      </c>
      <c r="X17" s="209">
        <v>21.66666666666675</v>
      </c>
      <c r="Y17" s="137" t="s">
        <v>231</v>
      </c>
      <c r="Z17" s="209">
        <v>34.999999999999986</v>
      </c>
      <c r="AA17" s="137" t="s">
        <v>70</v>
      </c>
      <c r="AB17" s="209">
        <v>38.333333333333428</v>
      </c>
      <c r="AC17" s="287" t="s">
        <v>62</v>
      </c>
      <c r="AD17" s="209">
        <v>21.66666666666675</v>
      </c>
      <c r="AE17" s="111" t="s">
        <v>66</v>
      </c>
      <c r="AF17" s="215"/>
      <c r="AG17" s="111"/>
      <c r="AH17" s="209">
        <v>35.000000000000021</v>
      </c>
      <c r="AI17" s="113" t="s">
        <v>254</v>
      </c>
    </row>
    <row r="18" spans="1:35" ht="14.5" customHeight="1" x14ac:dyDescent="0.4">
      <c r="A18" s="239" t="s">
        <v>182</v>
      </c>
      <c r="B18" s="24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43.583333333333371</v>
      </c>
      <c r="F18" s="209">
        <v>42.783333333333275</v>
      </c>
      <c r="G18" s="136" t="s">
        <v>61</v>
      </c>
      <c r="H18" s="209">
        <v>31.666666666666686</v>
      </c>
      <c r="I18" s="136" t="s">
        <v>57</v>
      </c>
      <c r="J18" s="209">
        <v>72.500000000000014</v>
      </c>
      <c r="K18" s="136" t="s">
        <v>47</v>
      </c>
      <c r="L18" s="209"/>
      <c r="M18" s="136"/>
      <c r="N18" s="209">
        <v>91.666666666666714</v>
      </c>
      <c r="O18" s="136" t="s">
        <v>48</v>
      </c>
      <c r="P18" s="209">
        <v>6.6666666666667034</v>
      </c>
      <c r="Q18" s="136" t="s">
        <v>67</v>
      </c>
      <c r="R18" s="209"/>
      <c r="S18" s="136"/>
      <c r="T18" s="209"/>
      <c r="U18" s="136"/>
      <c r="V18" s="209">
        <v>88.666666666666714</v>
      </c>
      <c r="W18" s="136" t="s">
        <v>48</v>
      </c>
      <c r="X18" s="209">
        <v>26.666666666666742</v>
      </c>
      <c r="Y18" s="136" t="s">
        <v>233</v>
      </c>
      <c r="Z18" s="209">
        <v>38.333333333333314</v>
      </c>
      <c r="AA18" s="136" t="s">
        <v>70</v>
      </c>
      <c r="AB18" s="209">
        <v>28.333333333333407</v>
      </c>
      <c r="AC18" s="286" t="s">
        <v>233</v>
      </c>
      <c r="AD18" s="209">
        <v>28.333333333333393</v>
      </c>
      <c r="AE18" s="110" t="s">
        <v>60</v>
      </c>
      <c r="AF18" s="215"/>
      <c r="AG18" s="110"/>
      <c r="AH18" s="209">
        <v>15.000000000000007</v>
      </c>
      <c r="AI18" s="112" t="s">
        <v>62</v>
      </c>
    </row>
    <row r="19" spans="1:35" ht="14.5" customHeight="1" x14ac:dyDescent="0.4">
      <c r="A19" s="239" t="s">
        <v>8</v>
      </c>
      <c r="B19" s="24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43.520833333333385</v>
      </c>
      <c r="F19" s="209">
        <v>43.816666666666677</v>
      </c>
      <c r="G19" s="136" t="s">
        <v>69</v>
      </c>
      <c r="H19" s="209">
        <v>30.000000000000085</v>
      </c>
      <c r="I19" s="136" t="s">
        <v>57</v>
      </c>
      <c r="J19" s="209">
        <v>70</v>
      </c>
      <c r="K19" s="136" t="s">
        <v>68</v>
      </c>
      <c r="L19" s="209"/>
      <c r="M19" s="136"/>
      <c r="N19" s="209">
        <v>92.500000000000028</v>
      </c>
      <c r="O19" s="136" t="s">
        <v>48</v>
      </c>
      <c r="P19" s="209">
        <v>20.000000000000064</v>
      </c>
      <c r="Q19" s="136" t="s">
        <v>47</v>
      </c>
      <c r="R19" s="209"/>
      <c r="S19" s="136"/>
      <c r="T19" s="209"/>
      <c r="U19" s="136"/>
      <c r="V19" s="209">
        <v>72.333333333333385</v>
      </c>
      <c r="W19" s="136" t="s">
        <v>46</v>
      </c>
      <c r="X19" s="209">
        <v>25.000000000000071</v>
      </c>
      <c r="Y19" s="136" t="s">
        <v>245</v>
      </c>
      <c r="Z19" s="209">
        <v>35.000000000000028</v>
      </c>
      <c r="AA19" s="136" t="s">
        <v>70</v>
      </c>
      <c r="AB19" s="209">
        <v>35.000000000000064</v>
      </c>
      <c r="AC19" s="286" t="s">
        <v>53</v>
      </c>
      <c r="AD19" s="209">
        <v>16.666666666666757</v>
      </c>
      <c r="AE19" s="110" t="s">
        <v>233</v>
      </c>
      <c r="AF19" s="215"/>
      <c r="AG19" s="110"/>
      <c r="AH19" s="209">
        <v>41.6666666666667</v>
      </c>
      <c r="AI19" s="112" t="s">
        <v>249</v>
      </c>
    </row>
    <row r="20" spans="1:35" ht="14.5" customHeight="1" x14ac:dyDescent="0.4">
      <c r="A20" s="239" t="s">
        <v>35</v>
      </c>
      <c r="B20" s="24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18.416666666666664</v>
      </c>
      <c r="F20" s="209">
        <v>21.483333333333281</v>
      </c>
      <c r="G20" s="136" t="s">
        <v>230</v>
      </c>
      <c r="H20" s="209">
        <v>7.3333333333333286</v>
      </c>
      <c r="I20" s="136" t="s">
        <v>69</v>
      </c>
      <c r="J20" s="209">
        <v>62.499999999999993</v>
      </c>
      <c r="K20" s="136" t="s">
        <v>61</v>
      </c>
      <c r="L20" s="209"/>
      <c r="M20" s="136"/>
      <c r="N20" s="209">
        <v>9.9999999999999716</v>
      </c>
      <c r="O20" s="136" t="s">
        <v>69</v>
      </c>
      <c r="P20" s="209">
        <v>5.0000000000000195</v>
      </c>
      <c r="Q20" s="136" t="s">
        <v>230</v>
      </c>
      <c r="R20" s="209"/>
      <c r="S20" s="136"/>
      <c r="T20" s="209"/>
      <c r="U20" s="136"/>
      <c r="V20" s="209">
        <v>46.6666666666667</v>
      </c>
      <c r="W20" s="136" t="s">
        <v>61</v>
      </c>
      <c r="X20" s="209">
        <v>16.666666666666671</v>
      </c>
      <c r="Y20" s="136" t="s">
        <v>231</v>
      </c>
      <c r="Z20" s="209">
        <v>13.333333333333243</v>
      </c>
      <c r="AA20" s="136" t="s">
        <v>57</v>
      </c>
      <c r="AB20" s="209">
        <v>13.333333333333357</v>
      </c>
      <c r="AC20" s="286" t="s">
        <v>231</v>
      </c>
      <c r="AD20" s="209">
        <v>28.333333333333371</v>
      </c>
      <c r="AE20" s="110" t="s">
        <v>60</v>
      </c>
      <c r="AF20" s="215"/>
      <c r="AG20" s="110"/>
      <c r="AH20" s="209">
        <v>11.6666666666667</v>
      </c>
      <c r="AI20" s="112" t="s">
        <v>61</v>
      </c>
    </row>
    <row r="21" spans="1:35" ht="14.5" customHeight="1" x14ac:dyDescent="0.4">
      <c r="A21" s="239" t="s">
        <v>168</v>
      </c>
      <c r="B21" s="24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17.625000000000032</v>
      </c>
      <c r="F21" s="209">
        <v>18.09999999999993</v>
      </c>
      <c r="G21" s="137" t="s">
        <v>231</v>
      </c>
      <c r="H21" s="209">
        <v>13.3333333333334</v>
      </c>
      <c r="I21" s="137" t="s">
        <v>68</v>
      </c>
      <c r="J21" s="209">
        <v>35.000000000000007</v>
      </c>
      <c r="K21" s="137" t="s">
        <v>231</v>
      </c>
      <c r="L21" s="209"/>
      <c r="M21" s="137"/>
      <c r="N21" s="209">
        <v>38.333333333333343</v>
      </c>
      <c r="O21" s="137" t="s">
        <v>51</v>
      </c>
      <c r="P21" s="209">
        <v>5.0000000000000355</v>
      </c>
      <c r="Q21" s="137" t="s">
        <v>230</v>
      </c>
      <c r="R21" s="209"/>
      <c r="S21" s="137"/>
      <c r="T21" s="209"/>
      <c r="U21" s="137"/>
      <c r="V21" s="209">
        <v>22.666666666666732</v>
      </c>
      <c r="W21" s="137" t="s">
        <v>65</v>
      </c>
      <c r="X21" s="209">
        <v>15.000000000000021</v>
      </c>
      <c r="Y21" s="137" t="s">
        <v>231</v>
      </c>
      <c r="Z21" s="209">
        <v>9.9999999999999858</v>
      </c>
      <c r="AA21" s="137" t="s">
        <v>57</v>
      </c>
      <c r="AB21" s="209">
        <v>10.000000000000028</v>
      </c>
      <c r="AC21" s="287" t="s">
        <v>229</v>
      </c>
      <c r="AD21" s="209">
        <v>15.000000000000064</v>
      </c>
      <c r="AE21" s="111" t="s">
        <v>67</v>
      </c>
      <c r="AF21" s="215"/>
      <c r="AG21" s="111"/>
      <c r="AH21" s="209">
        <v>16.666666666666675</v>
      </c>
      <c r="AI21" s="113" t="s">
        <v>232</v>
      </c>
    </row>
    <row r="22" spans="1:35" ht="14.5" customHeight="1" x14ac:dyDescent="0.4">
      <c r="A22" s="239" t="s">
        <v>36</v>
      </c>
      <c r="B22" s="24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22.375000000000007</v>
      </c>
      <c r="F22" s="210">
        <v>21.483333333333274</v>
      </c>
      <c r="G22" s="136" t="s">
        <v>230</v>
      </c>
      <c r="H22" s="210">
        <v>7.3333333333333428</v>
      </c>
      <c r="I22" s="136" t="s">
        <v>69</v>
      </c>
      <c r="J22" s="210">
        <v>27.500000000000014</v>
      </c>
      <c r="K22" s="136" t="s">
        <v>229</v>
      </c>
      <c r="L22" s="210"/>
      <c r="M22" s="136"/>
      <c r="N22" s="210">
        <v>28.333333333333385</v>
      </c>
      <c r="O22" s="136" t="s">
        <v>68</v>
      </c>
      <c r="P22" s="210">
        <v>8.333333333333357</v>
      </c>
      <c r="Q22" s="136" t="s">
        <v>67</v>
      </c>
      <c r="R22" s="210"/>
      <c r="S22" s="136"/>
      <c r="T22" s="210"/>
      <c r="U22" s="136"/>
      <c r="V22" s="210">
        <v>16.666666666666714</v>
      </c>
      <c r="W22" s="136" t="s">
        <v>65</v>
      </c>
      <c r="X22" s="210">
        <v>15.000000000000028</v>
      </c>
      <c r="Y22" s="136" t="s">
        <v>231</v>
      </c>
      <c r="Z22" s="210">
        <v>11.666666666666657</v>
      </c>
      <c r="AA22" s="136" t="s">
        <v>57</v>
      </c>
      <c r="AB22" s="210">
        <v>28.333333333333385</v>
      </c>
      <c r="AC22" s="286" t="s">
        <v>233</v>
      </c>
      <c r="AD22" s="210">
        <v>15.000000000000043</v>
      </c>
      <c r="AE22" s="110" t="s">
        <v>67</v>
      </c>
      <c r="AF22" s="216"/>
      <c r="AG22" s="110"/>
      <c r="AH22" s="210">
        <v>56.666666666666508</v>
      </c>
      <c r="AI22" s="112" t="s">
        <v>50</v>
      </c>
    </row>
    <row r="23" spans="1:35" ht="14.5" customHeight="1" x14ac:dyDescent="0.4">
      <c r="A23" s="239" t="s">
        <v>73</v>
      </c>
      <c r="B23" s="24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40.937500000000036</v>
      </c>
      <c r="F23" s="209">
        <v>38.166666666666629</v>
      </c>
      <c r="G23" s="137" t="s">
        <v>53</v>
      </c>
      <c r="H23" s="209">
        <v>73.333333333333371</v>
      </c>
      <c r="I23" s="137" t="s">
        <v>70</v>
      </c>
      <c r="J23" s="209">
        <v>42.5</v>
      </c>
      <c r="K23" s="137" t="s">
        <v>67</v>
      </c>
      <c r="L23" s="209"/>
      <c r="M23" s="137"/>
      <c r="N23" s="209">
        <v>80.000000000000028</v>
      </c>
      <c r="O23" s="137" t="s">
        <v>50</v>
      </c>
      <c r="P23" s="209">
        <v>11.666666666666728</v>
      </c>
      <c r="Q23" s="137" t="s">
        <v>233</v>
      </c>
      <c r="R23" s="209"/>
      <c r="S23" s="137"/>
      <c r="T23" s="209"/>
      <c r="U23" s="137"/>
      <c r="V23" s="209">
        <v>40.000000000000057</v>
      </c>
      <c r="W23" s="137" t="s">
        <v>60</v>
      </c>
      <c r="X23" s="209">
        <v>13.3333333333334</v>
      </c>
      <c r="Y23" s="137" t="s">
        <v>229</v>
      </c>
      <c r="Z23" s="209">
        <v>45.000000000000014</v>
      </c>
      <c r="AA23" s="137" t="s">
        <v>70</v>
      </c>
      <c r="AB23" s="209">
        <v>18.333333333333385</v>
      </c>
      <c r="AC23" s="287" t="s">
        <v>245</v>
      </c>
      <c r="AD23" s="209">
        <v>12.500000000000114</v>
      </c>
      <c r="AE23" s="111" t="s">
        <v>67</v>
      </c>
      <c r="AF23" s="215"/>
      <c r="AG23" s="111"/>
      <c r="AH23" s="209">
        <v>44.99999999999995</v>
      </c>
      <c r="AI23" s="113" t="s">
        <v>59</v>
      </c>
    </row>
    <row r="24" spans="1:35" ht="14.5" customHeight="1" x14ac:dyDescent="0.4">
      <c r="A24" s="242" t="s">
        <v>78</v>
      </c>
      <c r="B24" s="24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61.666666666666721</v>
      </c>
      <c r="F24" s="209">
        <v>58.4166666666666</v>
      </c>
      <c r="G24" s="136" t="s">
        <v>63</v>
      </c>
      <c r="H24" s="209">
        <v>88.3333333333334</v>
      </c>
      <c r="I24" s="136" t="s">
        <v>52</v>
      </c>
      <c r="J24" s="209">
        <v>82.500000000000014</v>
      </c>
      <c r="K24" s="136" t="s">
        <v>55</v>
      </c>
      <c r="L24" s="209"/>
      <c r="M24" s="136"/>
      <c r="N24" s="209">
        <v>99.000000000000043</v>
      </c>
      <c r="O24" s="136" t="s">
        <v>48</v>
      </c>
      <c r="P24" s="209">
        <v>8.3333333333333783</v>
      </c>
      <c r="Q24" s="136" t="s">
        <v>67</v>
      </c>
      <c r="R24" s="209"/>
      <c r="S24" s="136"/>
      <c r="T24" s="209"/>
      <c r="U24" s="136"/>
      <c r="V24" s="209">
        <v>86.000000000000057</v>
      </c>
      <c r="W24" s="136" t="s">
        <v>50</v>
      </c>
      <c r="X24" s="209">
        <v>38.333333333333414</v>
      </c>
      <c r="Y24" s="136" t="s">
        <v>61</v>
      </c>
      <c r="Z24" s="209">
        <v>75.000000000000028</v>
      </c>
      <c r="AA24" s="136" t="s">
        <v>52</v>
      </c>
      <c r="AB24" s="209">
        <v>60.000000000000043</v>
      </c>
      <c r="AC24" s="286" t="s">
        <v>54</v>
      </c>
      <c r="AD24" s="209">
        <v>28.333333333333407</v>
      </c>
      <c r="AE24" s="110" t="s">
        <v>60</v>
      </c>
      <c r="AF24" s="215"/>
      <c r="AG24" s="110"/>
      <c r="AH24" s="209">
        <v>18.333333333333332</v>
      </c>
      <c r="AI24" s="112" t="s">
        <v>232</v>
      </c>
    </row>
    <row r="25" spans="1:35" ht="15" customHeight="1" x14ac:dyDescent="0.35">
      <c r="A25" s="237"/>
      <c r="B25" s="238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67"/>
      <c r="V25" s="69"/>
      <c r="W25" s="211"/>
      <c r="X25" s="212"/>
      <c r="Y25" s="212"/>
      <c r="Z25" s="211"/>
      <c r="AA25" s="211"/>
      <c r="AB25" s="211"/>
      <c r="AC25" s="211"/>
      <c r="AD25" s="69"/>
      <c r="AE25" s="211"/>
      <c r="AF25" s="211"/>
      <c r="AG25" s="67"/>
      <c r="AH25" s="217"/>
      <c r="AI25" s="218"/>
    </row>
    <row r="26" spans="1:35" s="57" customFormat="1" x14ac:dyDescent="0.35">
      <c r="A26" s="244"/>
      <c r="B26" s="27" t="s">
        <v>26</v>
      </c>
      <c r="C26" s="31"/>
      <c r="D26" s="32"/>
      <c r="E26" s="31"/>
      <c r="F26" s="154">
        <f>AVERAGE(F5:F24)</f>
        <v>50.320833333333283</v>
      </c>
      <c r="G26" s="155"/>
      <c r="H26" s="156">
        <f>AVERAGE(H5:H24)</f>
        <v>61.900000000000048</v>
      </c>
      <c r="I26" s="155"/>
      <c r="J26" s="156">
        <f>AVERAGE(J5:J24)</f>
        <v>70.624999999999986</v>
      </c>
      <c r="K26" s="155"/>
      <c r="L26" s="157"/>
      <c r="M26" s="155"/>
      <c r="N26" s="156">
        <f>AVERAGE(N5:N24)</f>
        <v>72.475000000000023</v>
      </c>
      <c r="O26" s="155"/>
      <c r="P26" s="156">
        <f>AVERAGE(P5:P24)</f>
        <v>16.916666666666693</v>
      </c>
      <c r="Q26" s="155"/>
      <c r="R26" s="156" t="e">
        <f>AVERAGE(R5:R24)</f>
        <v>#DIV/0!</v>
      </c>
      <c r="S26" s="155"/>
      <c r="T26" s="156" t="e">
        <f>AVERAGE(T5:T24)</f>
        <v>#DIV/0!</v>
      </c>
      <c r="U26" s="155"/>
      <c r="V26" s="156">
        <f>AVERAGE(V5:V24)</f>
        <v>56.166666666666721</v>
      </c>
      <c r="W26" s="155"/>
      <c r="X26" s="156">
        <f>AVERAGE(X5:X24)</f>
        <v>41.333333333333364</v>
      </c>
      <c r="Y26" s="155"/>
      <c r="Z26" s="156">
        <f>AVERAGE(Z5:Z24)</f>
        <v>64.333333333333329</v>
      </c>
      <c r="AA26" s="155"/>
      <c r="AB26" s="156">
        <f>AVERAGE(AB5:AB24)</f>
        <v>41.750000000000014</v>
      </c>
      <c r="AC26" s="157"/>
      <c r="AD26" s="98">
        <f>AVERAGE(AD5:AD24)</f>
        <v>44.875000000000028</v>
      </c>
      <c r="AE26" s="97"/>
      <c r="AF26" s="98" t="e">
        <f>AVERAGE(AF5:AF24)</f>
        <v>#DIV/0!</v>
      </c>
      <c r="AG26" s="97"/>
      <c r="AH26" s="99">
        <f>AVERAGE(AH5:AH24)</f>
        <v>32.833333333333371</v>
      </c>
      <c r="AI26" s="97"/>
    </row>
    <row r="27" spans="1:35" s="57" customFormat="1" x14ac:dyDescent="0.35">
      <c r="A27" s="244"/>
      <c r="B27" s="245" t="s">
        <v>30</v>
      </c>
      <c r="C27" s="33"/>
      <c r="D27" s="34"/>
      <c r="E27" s="33"/>
      <c r="F27" s="159">
        <v>2.1</v>
      </c>
      <c r="G27" s="183"/>
      <c r="H27" s="161">
        <v>4</v>
      </c>
      <c r="I27" s="162"/>
      <c r="J27" s="161">
        <v>5</v>
      </c>
      <c r="K27" s="162"/>
      <c r="L27" s="183"/>
      <c r="M27" s="162"/>
      <c r="N27" s="161">
        <v>9</v>
      </c>
      <c r="O27" s="183"/>
      <c r="P27" s="161">
        <v>3</v>
      </c>
      <c r="Q27" s="183"/>
      <c r="R27" s="161"/>
      <c r="S27" s="162"/>
      <c r="T27" s="161"/>
      <c r="U27" s="183"/>
      <c r="V27" s="161">
        <v>5</v>
      </c>
      <c r="W27" s="162"/>
      <c r="X27" s="161">
        <v>5</v>
      </c>
      <c r="Y27" s="183"/>
      <c r="Z27" s="161">
        <v>4</v>
      </c>
      <c r="AA27" s="162"/>
      <c r="AB27" s="161">
        <v>8</v>
      </c>
      <c r="AC27" s="183"/>
      <c r="AD27" s="101">
        <v>5</v>
      </c>
      <c r="AE27" s="102"/>
      <c r="AF27" s="101"/>
      <c r="AG27" s="102"/>
      <c r="AH27" s="126">
        <v>10</v>
      </c>
      <c r="AI27" s="102"/>
    </row>
    <row r="28" spans="1:35" s="57" customFormat="1" x14ac:dyDescent="0.35">
      <c r="A28" s="244"/>
      <c r="B28" s="246" t="s">
        <v>27</v>
      </c>
      <c r="C28" s="35"/>
      <c r="D28" s="36"/>
      <c r="E28" s="35"/>
      <c r="F28" s="164">
        <f>MIN(F5:F24)</f>
        <v>13.049999999999967</v>
      </c>
      <c r="G28" s="214"/>
      <c r="H28" s="166">
        <f>MIN(H5:H24)</f>
        <v>4.6666666666666856</v>
      </c>
      <c r="I28" s="167"/>
      <c r="J28" s="166">
        <f>MIN(J5:J24)</f>
        <v>27.500000000000014</v>
      </c>
      <c r="K28" s="167"/>
      <c r="L28" s="214"/>
      <c r="M28" s="214"/>
      <c r="N28" s="166">
        <f>MIN(N5:N24)</f>
        <v>2.5000000000000426</v>
      </c>
      <c r="O28" s="167"/>
      <c r="P28" s="166">
        <f>MIN(P5:P24)</f>
        <v>5.0000000000000195</v>
      </c>
      <c r="Q28" s="167"/>
      <c r="R28" s="166">
        <f>MIN(R5:R24)</f>
        <v>0</v>
      </c>
      <c r="S28" s="214"/>
      <c r="T28" s="166">
        <f>MIN(T5:T24)</f>
        <v>0</v>
      </c>
      <c r="U28" s="167"/>
      <c r="V28" s="166">
        <f>MIN(V5:V24)</f>
        <v>16.666666666666714</v>
      </c>
      <c r="W28" s="214"/>
      <c r="X28" s="166">
        <f>MIN(X5:X24)</f>
        <v>13.333333333333364</v>
      </c>
      <c r="Y28" s="167"/>
      <c r="Z28" s="166">
        <f>MIN(Z5:Z24)</f>
        <v>5.0000000000000284</v>
      </c>
      <c r="AA28" s="214"/>
      <c r="AB28" s="166">
        <f>MIN(AB5:AB24)</f>
        <v>6.6666666666666856</v>
      </c>
      <c r="AC28" s="214"/>
      <c r="AD28" s="104">
        <f>MIN(AD5:AD24)</f>
        <v>6.6666666666666714</v>
      </c>
      <c r="AE28" s="127"/>
      <c r="AF28" s="104">
        <f>MIN(AF5:AF24)</f>
        <v>0</v>
      </c>
      <c r="AG28" s="105"/>
      <c r="AH28" s="104">
        <f>MIN(AH5:AH24)</f>
        <v>8.3333333333332398</v>
      </c>
      <c r="AI28" s="105"/>
    </row>
    <row r="29" spans="1:35" s="57" customFormat="1" x14ac:dyDescent="0.35">
      <c r="A29" s="244"/>
      <c r="B29" s="245" t="s">
        <v>28</v>
      </c>
      <c r="C29" s="33"/>
      <c r="D29" s="34"/>
      <c r="E29" s="33"/>
      <c r="F29" s="159">
        <f>MAX(F5:F24)</f>
        <v>75.266666666666609</v>
      </c>
      <c r="G29" s="183"/>
      <c r="H29" s="161">
        <f>MAX(H5:H24)</f>
        <v>100.00000000000001</v>
      </c>
      <c r="I29" s="162"/>
      <c r="J29" s="161">
        <f>MAX(J5:J24)</f>
        <v>100</v>
      </c>
      <c r="K29" s="162"/>
      <c r="L29" s="183"/>
      <c r="M29" s="183"/>
      <c r="N29" s="161">
        <f>MAX(N5:N24)</f>
        <v>99.000000000000043</v>
      </c>
      <c r="O29" s="162"/>
      <c r="P29" s="161">
        <f>MAX(P5:P24)</f>
        <v>38.333333333333094</v>
      </c>
      <c r="Q29" s="162"/>
      <c r="R29" s="161">
        <f>MAX(R5:R24)</f>
        <v>0</v>
      </c>
      <c r="S29" s="183"/>
      <c r="T29" s="161">
        <f>MAX(T5:T24)</f>
        <v>0</v>
      </c>
      <c r="U29" s="162"/>
      <c r="V29" s="161">
        <f>MAX(V5:V24)</f>
        <v>88.666666666666714</v>
      </c>
      <c r="W29" s="183"/>
      <c r="X29" s="161">
        <f>MAX(X5:X24)</f>
        <v>88.3333333333334</v>
      </c>
      <c r="Y29" s="162"/>
      <c r="Z29" s="161">
        <f>MAX(Z5:Z24)</f>
        <v>100</v>
      </c>
      <c r="AA29" s="183"/>
      <c r="AB29" s="161">
        <f>MAX(AB5:AB24)</f>
        <v>78.333333333333343</v>
      </c>
      <c r="AC29" s="183"/>
      <c r="AD29" s="101">
        <f>MAX(AD5:AD24)</f>
        <v>83.33333333333286</v>
      </c>
      <c r="AE29" s="126"/>
      <c r="AF29" s="101">
        <f>MAX(AF5:AF24)</f>
        <v>0</v>
      </c>
      <c r="AG29" s="102"/>
      <c r="AH29" s="101">
        <f>MAX(AH5:AH24)</f>
        <v>68.333333333333385</v>
      </c>
      <c r="AI29" s="102"/>
    </row>
    <row r="30" spans="1:35" s="57" customFormat="1" ht="14.6" thickBot="1" x14ac:dyDescent="0.4">
      <c r="A30" s="244"/>
      <c r="B30" s="28" t="s">
        <v>29</v>
      </c>
      <c r="C30" s="37"/>
      <c r="D30" s="38"/>
      <c r="E30" s="37"/>
      <c r="F30" s="169">
        <f>F29-F28</f>
        <v>62.21666666666664</v>
      </c>
      <c r="G30" s="170"/>
      <c r="H30" s="171">
        <f>H29-H28</f>
        <v>95.333333333333329</v>
      </c>
      <c r="I30" s="172"/>
      <c r="J30" s="171">
        <f>J29-J28</f>
        <v>72.499999999999986</v>
      </c>
      <c r="K30" s="172"/>
      <c r="L30" s="170"/>
      <c r="M30" s="170"/>
      <c r="N30" s="171">
        <f>N29-N28</f>
        <v>96.5</v>
      </c>
      <c r="O30" s="172"/>
      <c r="P30" s="171">
        <f>P29-P28</f>
        <v>33.333333333333073</v>
      </c>
      <c r="Q30" s="172"/>
      <c r="R30" s="171">
        <f>R29-R28</f>
        <v>0</v>
      </c>
      <c r="S30" s="170"/>
      <c r="T30" s="171">
        <f>T29-T28</f>
        <v>0</v>
      </c>
      <c r="U30" s="172"/>
      <c r="V30" s="171">
        <f>V29-V28</f>
        <v>72</v>
      </c>
      <c r="W30" s="170"/>
      <c r="X30" s="171">
        <f>X29-X28</f>
        <v>75.000000000000028</v>
      </c>
      <c r="Y30" s="172"/>
      <c r="Z30" s="171">
        <f>Z29-Z28</f>
        <v>94.999999999999972</v>
      </c>
      <c r="AA30" s="170"/>
      <c r="AB30" s="171">
        <f>AB29-AB28</f>
        <v>71.666666666666657</v>
      </c>
      <c r="AC30" s="170"/>
      <c r="AD30" s="108">
        <f>AD29-AD28</f>
        <v>76.666666666666188</v>
      </c>
      <c r="AE30" s="107"/>
      <c r="AF30" s="108">
        <f>AF29-AF28</f>
        <v>0</v>
      </c>
      <c r="AG30" s="109"/>
      <c r="AH30" s="108">
        <f>AH29-AH28</f>
        <v>60.000000000000142</v>
      </c>
      <c r="AI30" s="109"/>
    </row>
    <row r="31" spans="1:35" x14ac:dyDescent="0.35">
      <c r="A31" s="237"/>
      <c r="B31" s="29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68"/>
      <c r="V31" s="70"/>
      <c r="W31" s="17"/>
      <c r="X31" s="17"/>
      <c r="Y31" s="17"/>
      <c r="Z31" s="17"/>
      <c r="AA31" s="17"/>
      <c r="AB31" s="17"/>
      <c r="AC31" s="17"/>
      <c r="AD31" s="70"/>
      <c r="AE31" s="17"/>
      <c r="AF31" s="17"/>
      <c r="AG31" s="68"/>
      <c r="AH31" s="70"/>
      <c r="AI31" s="68"/>
    </row>
    <row r="32" spans="1:35" x14ac:dyDescent="0.35">
      <c r="A32" s="237"/>
      <c r="B32" s="24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/>
      <c r="M32" s="367"/>
      <c r="N32" s="392" t="s">
        <v>71</v>
      </c>
      <c r="O32" s="391"/>
      <c r="P32" s="367" t="s">
        <v>71</v>
      </c>
      <c r="Q32" s="367"/>
      <c r="R32" s="367" t="s">
        <v>71</v>
      </c>
      <c r="S32" s="367"/>
      <c r="T32" s="367" t="s">
        <v>71</v>
      </c>
      <c r="U32" s="367"/>
      <c r="V32" s="392" t="s">
        <v>71</v>
      </c>
      <c r="W32" s="391"/>
      <c r="X32" s="392" t="s">
        <v>71</v>
      </c>
      <c r="Y32" s="391"/>
      <c r="Z32" s="367" t="s">
        <v>71</v>
      </c>
      <c r="AA32" s="367"/>
      <c r="AB32" s="392" t="s">
        <v>71</v>
      </c>
      <c r="AC32" s="403"/>
      <c r="AD32" s="367" t="s">
        <v>71</v>
      </c>
      <c r="AE32" s="367"/>
      <c r="AF32" s="367" t="s">
        <v>71</v>
      </c>
      <c r="AG32" s="367"/>
      <c r="AH32" s="367">
        <v>2E-3</v>
      </c>
      <c r="AI32" s="367"/>
    </row>
    <row r="33" spans="1:35" x14ac:dyDescent="0.35">
      <c r="A33" s="237"/>
      <c r="B33" s="24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8"/>
      <c r="AD33" s="368"/>
      <c r="AE33" s="369"/>
      <c r="AF33" s="368"/>
      <c r="AG33" s="369"/>
      <c r="AH33" s="368"/>
      <c r="AI33" s="369"/>
    </row>
    <row r="34" spans="1:35" ht="14.6" thickBot="1" x14ac:dyDescent="0.4">
      <c r="A34" s="237"/>
      <c r="B34" s="26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99"/>
      <c r="AD34" s="370"/>
      <c r="AE34" s="371"/>
      <c r="AF34" s="370"/>
      <c r="AG34" s="371"/>
      <c r="AH34" s="370"/>
      <c r="AI34" s="371"/>
    </row>
    <row r="35" spans="1:35" s="2" customFormat="1" ht="48.75" customHeight="1" x14ac:dyDescent="0.3">
      <c r="B35" s="401" t="s">
        <v>271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1:35" x14ac:dyDescent="0.35">
      <c r="D36" s="2"/>
    </row>
    <row r="37" spans="1:35" x14ac:dyDescent="0.35">
      <c r="D37" s="2"/>
    </row>
    <row r="38" spans="1:35" x14ac:dyDescent="0.35">
      <c r="D38" s="2"/>
    </row>
    <row r="39" spans="1:35" x14ac:dyDescent="0.35">
      <c r="D39" s="2"/>
    </row>
    <row r="40" spans="1:35" x14ac:dyDescent="0.35">
      <c r="D40" s="2"/>
    </row>
    <row r="41" spans="1:35" x14ac:dyDescent="0.35">
      <c r="D41" s="2"/>
    </row>
    <row r="42" spans="1:35" x14ac:dyDescent="0.35">
      <c r="D42" s="2"/>
    </row>
    <row r="43" spans="1:35" x14ac:dyDescent="0.35">
      <c r="D43" s="2"/>
    </row>
  </sheetData>
  <sortState xmlns:xlrd2="http://schemas.microsoft.com/office/spreadsheetml/2017/richdata2" ref="A5:AI24">
    <sortCondition ref="D5:D24"/>
    <sortCondition ref="C5:C24"/>
    <sortCondition ref="B5:B24"/>
  </sortState>
  <mergeCells count="80">
    <mergeCell ref="AB34:AC34"/>
    <mergeCell ref="AD34:AE34"/>
    <mergeCell ref="AF34:AG34"/>
    <mergeCell ref="AH34:AI34"/>
    <mergeCell ref="B35:U35"/>
    <mergeCell ref="P34:Q34"/>
    <mergeCell ref="J34:K34"/>
    <mergeCell ref="AH33:AI33"/>
    <mergeCell ref="F34:G34"/>
    <mergeCell ref="H34:I34"/>
    <mergeCell ref="L34:M34"/>
    <mergeCell ref="N34:O34"/>
    <mergeCell ref="R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F33:G33"/>
    <mergeCell ref="H33:I33"/>
    <mergeCell ref="L33:M33"/>
    <mergeCell ref="N33:O33"/>
    <mergeCell ref="R33:S33"/>
    <mergeCell ref="P33:Q33"/>
    <mergeCell ref="J33:K33"/>
    <mergeCell ref="T33:U33"/>
    <mergeCell ref="X32:Y32"/>
    <mergeCell ref="Z32:AA32"/>
    <mergeCell ref="AB32:AC32"/>
    <mergeCell ref="AD32:AE32"/>
    <mergeCell ref="T32:U32"/>
    <mergeCell ref="V32:W32"/>
    <mergeCell ref="AF32:AG32"/>
    <mergeCell ref="AH32:AI32"/>
    <mergeCell ref="AD4:AE4"/>
    <mergeCell ref="AF4:AG4"/>
    <mergeCell ref="AH4:AI4"/>
    <mergeCell ref="F32:G32"/>
    <mergeCell ref="H32:I32"/>
    <mergeCell ref="L32:M32"/>
    <mergeCell ref="N32:O32"/>
    <mergeCell ref="R32:S32"/>
    <mergeCell ref="P32:Q32"/>
    <mergeCell ref="J32:K32"/>
    <mergeCell ref="V4:W4"/>
    <mergeCell ref="X4:Y4"/>
    <mergeCell ref="Z4:AA4"/>
    <mergeCell ref="AB4:AC4"/>
    <mergeCell ref="V3:W3"/>
    <mergeCell ref="X3:Y3"/>
    <mergeCell ref="Z3:AA3"/>
    <mergeCell ref="AB3:AC3"/>
    <mergeCell ref="H4:I4"/>
    <mergeCell ref="L4:M4"/>
    <mergeCell ref="N4:O4"/>
    <mergeCell ref="R4:S4"/>
    <mergeCell ref="T4:U4"/>
    <mergeCell ref="P4:Q4"/>
    <mergeCell ref="J4:K4"/>
    <mergeCell ref="B1:AI1"/>
    <mergeCell ref="B2:B3"/>
    <mergeCell ref="C2:C3"/>
    <mergeCell ref="F2:AI2"/>
    <mergeCell ref="F3:G3"/>
    <mergeCell ref="H3:I3"/>
    <mergeCell ref="L3:M3"/>
    <mergeCell ref="N3:O3"/>
    <mergeCell ref="R3:S3"/>
    <mergeCell ref="T3:U3"/>
    <mergeCell ref="AH3:AI3"/>
    <mergeCell ref="AD3:AE3"/>
    <mergeCell ref="AF3:AG3"/>
    <mergeCell ref="D2:D3"/>
    <mergeCell ref="P3:Q3"/>
    <mergeCell ref="J3:K3"/>
  </mergeCells>
  <conditionalFormatting sqref="B5:AI24">
    <cfRule type="expression" dxfId="65" priority="40">
      <formula>MOD(ROW(),2)=0</formula>
    </cfRule>
  </conditionalFormatting>
  <conditionalFormatting sqref="F5:AI24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25" right="0.25" top="0.75" bottom="0.75" header="0.3" footer="0.3"/>
  <pageSetup scale="64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66B5-EB95-4D1A-9542-B6CF1133A886}">
  <sheetPr>
    <pageSetUpPr fitToPage="1"/>
  </sheetPr>
  <dimension ref="A1:AI43"/>
  <sheetViews>
    <sheetView zoomScaleNormal="100" zoomScaleSheetLayoutView="100" workbookViewId="0">
      <pane xSplit="4" ySplit="3" topLeftCell="E4" activePane="bottomRight" state="frozen"/>
      <selection activeCell="A4" sqref="A4:A26"/>
      <selection pane="topRight" activeCell="A4" sqref="A4:A26"/>
      <selection pane="bottomLeft" activeCell="A4" sqref="A4:A26"/>
      <selection pane="bottomRight" activeCell="AL30" sqref="AL30"/>
    </sheetView>
  </sheetViews>
  <sheetFormatPr defaultColWidth="8.84375" defaultRowHeight="14.15" x14ac:dyDescent="0.35"/>
  <cols>
    <col min="1" max="1" width="11.230468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1" width="7.23046875" style="9" customWidth="1"/>
    <col min="12" max="13" width="7.23046875" style="9" hidden="1" customWidth="1"/>
    <col min="14" max="17" width="7.23046875" style="9" customWidth="1"/>
    <col min="18" max="21" width="7.23046875" style="9" hidden="1" customWidth="1"/>
    <col min="22" max="31" width="7.23046875" style="9" customWidth="1"/>
    <col min="32" max="33" width="7.23046875" style="9" hidden="1" customWidth="1"/>
    <col min="34" max="34" width="7.23046875" style="9" customWidth="1"/>
    <col min="35" max="35" width="9.15234375" style="9" customWidth="1"/>
    <col min="36" max="16384" width="8.84375" style="55"/>
  </cols>
  <sheetData>
    <row r="1" spans="1:35" ht="47.05" customHeight="1" thickBot="1" x14ac:dyDescent="0.4">
      <c r="B1" s="372" t="s">
        <v>291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5" ht="14.5" customHeight="1" x14ac:dyDescent="0.35">
      <c r="B2" s="373" t="s">
        <v>25</v>
      </c>
      <c r="C2" s="375" t="s">
        <v>1</v>
      </c>
      <c r="D2" s="404" t="s">
        <v>0</v>
      </c>
      <c r="E2" s="65"/>
      <c r="F2" s="377" t="s">
        <v>151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9"/>
    </row>
    <row r="3" spans="1:35" ht="15" customHeight="1" thickBot="1" x14ac:dyDescent="0.4">
      <c r="B3" s="374"/>
      <c r="C3" s="376"/>
      <c r="D3" s="40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80</v>
      </c>
      <c r="S3" s="381"/>
      <c r="T3" s="382" t="s">
        <v>81</v>
      </c>
      <c r="U3" s="381"/>
      <c r="V3" s="382" t="s">
        <v>82</v>
      </c>
      <c r="W3" s="381"/>
      <c r="X3" s="382" t="s">
        <v>89</v>
      </c>
      <c r="Y3" s="381"/>
      <c r="Z3" s="382" t="s">
        <v>85</v>
      </c>
      <c r="AA3" s="381"/>
      <c r="AB3" s="382" t="s">
        <v>84</v>
      </c>
      <c r="AC3" s="389"/>
      <c r="AD3" s="382" t="s">
        <v>83</v>
      </c>
      <c r="AE3" s="381"/>
      <c r="AF3" s="382" t="s">
        <v>86</v>
      </c>
      <c r="AG3" s="381"/>
      <c r="AH3" s="382" t="s">
        <v>87</v>
      </c>
      <c r="AI3" s="383"/>
    </row>
    <row r="4" spans="1:35" ht="15" customHeight="1" x14ac:dyDescent="0.35">
      <c r="B4" s="189"/>
      <c r="C4" s="66"/>
      <c r="D4" s="53"/>
      <c r="E4" s="83"/>
      <c r="F4" s="54"/>
      <c r="G4" s="84"/>
      <c r="H4" s="386">
        <v>45329</v>
      </c>
      <c r="I4" s="387"/>
      <c r="J4" s="386">
        <v>45329</v>
      </c>
      <c r="K4" s="387"/>
      <c r="L4" s="386"/>
      <c r="M4" s="387"/>
      <c r="N4" s="386">
        <v>45336</v>
      </c>
      <c r="O4" s="387"/>
      <c r="P4" s="386">
        <v>45324</v>
      </c>
      <c r="Q4" s="387"/>
      <c r="R4" s="386"/>
      <c r="S4" s="387"/>
      <c r="T4" s="386"/>
      <c r="U4" s="387"/>
      <c r="V4" s="386">
        <v>45323</v>
      </c>
      <c r="W4" s="387"/>
      <c r="X4" s="386">
        <v>45338</v>
      </c>
      <c r="Y4" s="387"/>
      <c r="Z4" s="386">
        <v>45330</v>
      </c>
      <c r="AA4" s="387"/>
      <c r="AB4" s="386">
        <v>45328</v>
      </c>
      <c r="AC4" s="388"/>
      <c r="AD4" s="386">
        <v>45328</v>
      </c>
      <c r="AE4" s="387"/>
      <c r="AF4" s="386"/>
      <c r="AG4" s="387"/>
      <c r="AH4" s="386">
        <v>45337</v>
      </c>
      <c r="AI4" s="394"/>
    </row>
    <row r="5" spans="1:35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AVERAGE(H5,L5,N5,R5,T5,V5,X5,Z5,AB5,AD5,AF5,AH5)</f>
        <v>26.583333333333343</v>
      </c>
      <c r="F5" s="314">
        <v>26.016666666666676</v>
      </c>
      <c r="G5" s="315" t="s">
        <v>67</v>
      </c>
      <c r="H5" s="314">
        <v>4.0000000000000018</v>
      </c>
      <c r="I5" s="315" t="s">
        <v>69</v>
      </c>
      <c r="J5" s="314">
        <v>7.499999999999992</v>
      </c>
      <c r="K5" s="315" t="s">
        <v>66</v>
      </c>
      <c r="L5" s="314"/>
      <c r="M5" s="316"/>
      <c r="N5" s="314">
        <v>1.0000000000000062</v>
      </c>
      <c r="O5" s="315" t="s">
        <v>69</v>
      </c>
      <c r="P5" s="314">
        <v>40.000000000000014</v>
      </c>
      <c r="Q5" s="315" t="s">
        <v>54</v>
      </c>
      <c r="R5" s="314"/>
      <c r="S5" s="315"/>
      <c r="T5" s="314"/>
      <c r="U5" s="315"/>
      <c r="V5" s="314">
        <v>16.000000000000021</v>
      </c>
      <c r="W5" s="315" t="s">
        <v>49</v>
      </c>
      <c r="X5" s="314">
        <v>65</v>
      </c>
      <c r="Y5" s="315" t="s">
        <v>64</v>
      </c>
      <c r="Z5" s="314">
        <v>1.6666666666666565</v>
      </c>
      <c r="AA5" s="315" t="s">
        <v>63</v>
      </c>
      <c r="AB5" s="314">
        <v>41.666666666666643</v>
      </c>
      <c r="AC5" s="342" t="s">
        <v>48</v>
      </c>
      <c r="AD5" s="314">
        <v>15.000000000000034</v>
      </c>
      <c r="AE5" s="305" t="s">
        <v>47</v>
      </c>
      <c r="AF5" s="293"/>
      <c r="AG5" s="305"/>
      <c r="AH5" s="314">
        <v>68.333333333333385</v>
      </c>
      <c r="AI5" s="307" t="s">
        <v>253</v>
      </c>
    </row>
    <row r="6" spans="1:35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15.609470355056949</v>
      </c>
      <c r="F6" s="209">
        <v>14.150000000000011</v>
      </c>
      <c r="G6" s="137" t="s">
        <v>240</v>
      </c>
      <c r="H6" s="209">
        <v>0.66666666666667851</v>
      </c>
      <c r="I6" s="137" t="s">
        <v>69</v>
      </c>
      <c r="J6" s="209">
        <v>-6.2172489379008766E-15</v>
      </c>
      <c r="K6" s="137" t="s">
        <v>65</v>
      </c>
      <c r="L6" s="209"/>
      <c r="M6" s="137"/>
      <c r="N6" s="209">
        <v>7.5424295071221596</v>
      </c>
      <c r="O6" s="137" t="s">
        <v>47</v>
      </c>
      <c r="P6" s="209">
        <v>16.666666666666671</v>
      </c>
      <c r="Q6" s="137" t="s">
        <v>69</v>
      </c>
      <c r="R6" s="209"/>
      <c r="S6" s="137"/>
      <c r="T6" s="209"/>
      <c r="U6" s="137"/>
      <c r="V6" s="209">
        <v>6.3333333333333819</v>
      </c>
      <c r="W6" s="137" t="s">
        <v>57</v>
      </c>
      <c r="X6" s="209">
        <v>11.666666666666664</v>
      </c>
      <c r="Y6" s="137" t="s">
        <v>234</v>
      </c>
      <c r="Z6" s="209">
        <v>-1.0658141036401503E-14</v>
      </c>
      <c r="AA6" s="137" t="s">
        <v>63</v>
      </c>
      <c r="AB6" s="209">
        <v>8.3333333333333393</v>
      </c>
      <c r="AC6" s="287" t="s">
        <v>63</v>
      </c>
      <c r="AD6" s="209">
        <v>7.0000000000000426</v>
      </c>
      <c r="AE6" s="111" t="s">
        <v>69</v>
      </c>
      <c r="AF6" s="215"/>
      <c r="AG6" s="111"/>
      <c r="AH6" s="209">
        <v>83.333333333333329</v>
      </c>
      <c r="AI6" s="113" t="s">
        <v>59</v>
      </c>
    </row>
    <row r="7" spans="1:35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19.375000000000014</v>
      </c>
      <c r="F7" s="209">
        <v>17.166666666666679</v>
      </c>
      <c r="G7" s="137" t="s">
        <v>256</v>
      </c>
      <c r="H7" s="209">
        <v>-8.8817841970012523E-15</v>
      </c>
      <c r="I7" s="137" t="s">
        <v>69</v>
      </c>
      <c r="J7" s="209">
        <v>-2.6645352591003757E-15</v>
      </c>
      <c r="K7" s="137" t="s">
        <v>65</v>
      </c>
      <c r="L7" s="209"/>
      <c r="M7" s="137"/>
      <c r="N7" s="209">
        <v>36.6666666666667</v>
      </c>
      <c r="O7" s="137" t="s">
        <v>54</v>
      </c>
      <c r="P7" s="209">
        <v>16.666666666666671</v>
      </c>
      <c r="Q7" s="137" t="s">
        <v>69</v>
      </c>
      <c r="R7" s="209"/>
      <c r="S7" s="137"/>
      <c r="T7" s="209"/>
      <c r="U7" s="137"/>
      <c r="V7" s="209">
        <v>10.000000000000018</v>
      </c>
      <c r="W7" s="137" t="s">
        <v>57</v>
      </c>
      <c r="X7" s="209">
        <v>26.666666666666632</v>
      </c>
      <c r="Y7" s="137" t="s">
        <v>245</v>
      </c>
      <c r="Z7" s="209">
        <v>3.5527136788005009E-15</v>
      </c>
      <c r="AA7" s="137" t="s">
        <v>63</v>
      </c>
      <c r="AB7" s="209">
        <v>18.333333333333325</v>
      </c>
      <c r="AC7" s="287" t="s">
        <v>55</v>
      </c>
      <c r="AD7" s="209">
        <v>11.666666666666686</v>
      </c>
      <c r="AE7" s="111" t="s">
        <v>69</v>
      </c>
      <c r="AF7" s="215"/>
      <c r="AG7" s="111"/>
      <c r="AH7" s="209">
        <v>51.666666666666742</v>
      </c>
      <c r="AI7" s="113" t="s">
        <v>62</v>
      </c>
    </row>
    <row r="8" spans="1:35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21.625000000000021</v>
      </c>
      <c r="F8" s="209">
        <v>21.300000000000018</v>
      </c>
      <c r="G8" s="136" t="s">
        <v>242</v>
      </c>
      <c r="H8" s="209">
        <v>6.666666666666667</v>
      </c>
      <c r="I8" s="136" t="s">
        <v>68</v>
      </c>
      <c r="J8" s="209">
        <v>9.9999999999999947</v>
      </c>
      <c r="K8" s="136" t="s">
        <v>53</v>
      </c>
      <c r="L8" s="209"/>
      <c r="M8" s="136"/>
      <c r="N8" s="209">
        <v>35</v>
      </c>
      <c r="O8" s="136" t="s">
        <v>55</v>
      </c>
      <c r="P8" s="209">
        <v>30.000000000000007</v>
      </c>
      <c r="Q8" s="136" t="s">
        <v>51</v>
      </c>
      <c r="R8" s="209"/>
      <c r="S8" s="136"/>
      <c r="T8" s="209"/>
      <c r="U8" s="136"/>
      <c r="V8" s="209">
        <v>10.333333333333369</v>
      </c>
      <c r="W8" s="136" t="s">
        <v>57</v>
      </c>
      <c r="X8" s="209">
        <v>19.999999999999986</v>
      </c>
      <c r="Y8" s="136" t="s">
        <v>241</v>
      </c>
      <c r="Z8" s="209">
        <v>-1.9539925233402755E-14</v>
      </c>
      <c r="AA8" s="136" t="s">
        <v>63</v>
      </c>
      <c r="AB8" s="209">
        <v>12.666666666666664</v>
      </c>
      <c r="AC8" s="286" t="s">
        <v>51</v>
      </c>
      <c r="AD8" s="209">
        <v>11.666666666666719</v>
      </c>
      <c r="AE8" s="110" t="s">
        <v>69</v>
      </c>
      <c r="AF8" s="215"/>
      <c r="AG8" s="110"/>
      <c r="AH8" s="209">
        <v>76.666666666666757</v>
      </c>
      <c r="AI8" s="112" t="s">
        <v>249</v>
      </c>
    </row>
    <row r="9" spans="1:35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15.958333333333606</v>
      </c>
      <c r="F9" s="209">
        <v>13.966666666666665</v>
      </c>
      <c r="G9" s="136" t="s">
        <v>240</v>
      </c>
      <c r="H9" s="209">
        <v>0.66666666666712615</v>
      </c>
      <c r="I9" s="136" t="s">
        <v>69</v>
      </c>
      <c r="J9" s="209">
        <v>1.9999999999999591</v>
      </c>
      <c r="K9" s="136" t="s">
        <v>66</v>
      </c>
      <c r="L9" s="209"/>
      <c r="M9" s="136"/>
      <c r="N9" s="209">
        <v>4.3333333333333144</v>
      </c>
      <c r="O9" s="136" t="s">
        <v>69</v>
      </c>
      <c r="P9" s="209">
        <v>10.000000000000483</v>
      </c>
      <c r="Q9" s="136" t="s">
        <v>69</v>
      </c>
      <c r="R9" s="209"/>
      <c r="S9" s="136"/>
      <c r="T9" s="209"/>
      <c r="U9" s="136"/>
      <c r="V9" s="209">
        <v>7.6666666666672185</v>
      </c>
      <c r="W9" s="136" t="s">
        <v>57</v>
      </c>
      <c r="X9" s="209">
        <v>21.666666666667226</v>
      </c>
      <c r="Y9" s="136" t="s">
        <v>242</v>
      </c>
      <c r="Z9" s="209">
        <v>9.9475983006414026E-14</v>
      </c>
      <c r="AA9" s="136" t="s">
        <v>63</v>
      </c>
      <c r="AB9" s="209">
        <v>15.00000000000059</v>
      </c>
      <c r="AC9" s="286" t="s">
        <v>64</v>
      </c>
      <c r="AD9" s="209">
        <v>11.666666666667147</v>
      </c>
      <c r="AE9" s="110" t="s">
        <v>69</v>
      </c>
      <c r="AF9" s="215"/>
      <c r="AG9" s="110"/>
      <c r="AH9" s="209">
        <v>66.666666666666117</v>
      </c>
      <c r="AI9" s="112" t="s">
        <v>253</v>
      </c>
    </row>
    <row r="10" spans="1:35" ht="14.6" x14ac:dyDescent="0.4">
      <c r="A10" s="64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22.708333333333353</v>
      </c>
      <c r="F10" s="209">
        <v>21.000000000000025</v>
      </c>
      <c r="G10" s="136" t="s">
        <v>242</v>
      </c>
      <c r="H10" s="209">
        <v>3.0000000000000213</v>
      </c>
      <c r="I10" s="136" t="s">
        <v>69</v>
      </c>
      <c r="J10" s="209">
        <v>14.999999999999991</v>
      </c>
      <c r="K10" s="136" t="s">
        <v>62</v>
      </c>
      <c r="L10" s="209"/>
      <c r="M10" s="136"/>
      <c r="N10" s="209">
        <v>5.0000000000000071</v>
      </c>
      <c r="O10" s="136" t="s">
        <v>69</v>
      </c>
      <c r="P10" s="209">
        <v>13.333333333333343</v>
      </c>
      <c r="Q10" s="136" t="s">
        <v>69</v>
      </c>
      <c r="R10" s="209"/>
      <c r="S10" s="136"/>
      <c r="T10" s="209"/>
      <c r="U10" s="136"/>
      <c r="V10" s="209">
        <v>15.333333333333361</v>
      </c>
      <c r="W10" s="136" t="s">
        <v>49</v>
      </c>
      <c r="X10" s="209">
        <v>43.33333333333335</v>
      </c>
      <c r="Y10" s="136" t="s">
        <v>61</v>
      </c>
      <c r="Z10" s="209">
        <v>3.5527136788005009E-15</v>
      </c>
      <c r="AA10" s="136" t="s">
        <v>63</v>
      </c>
      <c r="AB10" s="209">
        <v>14.999999999999986</v>
      </c>
      <c r="AC10" s="286" t="s">
        <v>64</v>
      </c>
      <c r="AD10" s="209">
        <v>8.333333333333389</v>
      </c>
      <c r="AE10" s="110" t="s">
        <v>69</v>
      </c>
      <c r="AF10" s="215"/>
      <c r="AG10" s="110"/>
      <c r="AH10" s="209">
        <v>91.666666666666714</v>
      </c>
      <c r="AI10" s="112" t="s">
        <v>48</v>
      </c>
    </row>
    <row r="11" spans="1:35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19.833333333333346</v>
      </c>
      <c r="F11" s="209">
        <v>18.366666666666681</v>
      </c>
      <c r="G11" s="136" t="s">
        <v>262</v>
      </c>
      <c r="H11" s="209">
        <v>1.9999999999999538</v>
      </c>
      <c r="I11" s="136" t="s">
        <v>69</v>
      </c>
      <c r="J11" s="209">
        <v>9.9999999999999929</v>
      </c>
      <c r="K11" s="136" t="s">
        <v>53</v>
      </c>
      <c r="L11" s="209"/>
      <c r="M11" s="136"/>
      <c r="N11" s="209">
        <v>20.666666666666671</v>
      </c>
      <c r="O11" s="136" t="s">
        <v>47</v>
      </c>
      <c r="P11" s="209">
        <v>14.999999999999975</v>
      </c>
      <c r="Q11" s="136" t="s">
        <v>69</v>
      </c>
      <c r="R11" s="209"/>
      <c r="S11" s="136"/>
      <c r="T11" s="209"/>
      <c r="U11" s="136"/>
      <c r="V11" s="209">
        <v>4.3333333333333286</v>
      </c>
      <c r="W11" s="136" t="s">
        <v>57</v>
      </c>
      <c r="X11" s="209">
        <v>59.999999999999972</v>
      </c>
      <c r="Y11" s="136" t="s">
        <v>63</v>
      </c>
      <c r="Z11" s="209">
        <v>1.6666666666666536</v>
      </c>
      <c r="AA11" s="136" t="s">
        <v>63</v>
      </c>
      <c r="AB11" s="209">
        <v>16.666666666666661</v>
      </c>
      <c r="AC11" s="286" t="s">
        <v>55</v>
      </c>
      <c r="AD11" s="209">
        <v>8.3333333333333535</v>
      </c>
      <c r="AE11" s="110" t="s">
        <v>69</v>
      </c>
      <c r="AF11" s="215"/>
      <c r="AG11" s="110"/>
      <c r="AH11" s="209">
        <v>45.000000000000171</v>
      </c>
      <c r="AI11" s="112" t="s">
        <v>61</v>
      </c>
    </row>
    <row r="12" spans="1:35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15.499334086058507</v>
      </c>
      <c r="F12" s="209">
        <v>14.816666666666659</v>
      </c>
      <c r="G12" s="136" t="s">
        <v>240</v>
      </c>
      <c r="H12" s="209">
        <v>1.9999999999999858</v>
      </c>
      <c r="I12" s="136" t="s">
        <v>69</v>
      </c>
      <c r="J12" s="209">
        <v>7.4999999999999911</v>
      </c>
      <c r="K12" s="136" t="s">
        <v>66</v>
      </c>
      <c r="L12" s="209"/>
      <c r="M12" s="136"/>
      <c r="N12" s="209">
        <v>5.6666666666666714</v>
      </c>
      <c r="O12" s="136" t="s">
        <v>69</v>
      </c>
      <c r="P12" s="209">
        <v>16.6666666666666</v>
      </c>
      <c r="Q12" s="136" t="s">
        <v>69</v>
      </c>
      <c r="R12" s="209"/>
      <c r="S12" s="136"/>
      <c r="T12" s="209"/>
      <c r="U12" s="136"/>
      <c r="V12" s="209">
        <v>9.6666666666666998</v>
      </c>
      <c r="W12" s="136" t="s">
        <v>57</v>
      </c>
      <c r="X12" s="209">
        <v>53.333333333333321</v>
      </c>
      <c r="Y12" s="136" t="s">
        <v>68</v>
      </c>
      <c r="Z12" s="209">
        <v>-5.3273115322554077E-3</v>
      </c>
      <c r="AA12" s="136" t="s">
        <v>63</v>
      </c>
      <c r="AB12" s="209">
        <v>10.000000000000039</v>
      </c>
      <c r="AC12" s="286" t="s">
        <v>63</v>
      </c>
      <c r="AD12" s="209">
        <v>11.6666666666667</v>
      </c>
      <c r="AE12" s="110" t="s">
        <v>69</v>
      </c>
      <c r="AF12" s="215"/>
      <c r="AG12" s="110"/>
      <c r="AH12" s="209">
        <v>31.666666666666877</v>
      </c>
      <c r="AI12" s="112" t="s">
        <v>60</v>
      </c>
    </row>
    <row r="13" spans="1:35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17.162028892217961</v>
      </c>
      <c r="F13" s="209">
        <v>16.73333333333332</v>
      </c>
      <c r="G13" s="136" t="s">
        <v>256</v>
      </c>
      <c r="H13" s="209">
        <v>1.3333333333333295</v>
      </c>
      <c r="I13" s="136" t="s">
        <v>69</v>
      </c>
      <c r="J13" s="209">
        <v>14.999999999999991</v>
      </c>
      <c r="K13" s="136" t="s">
        <v>62</v>
      </c>
      <c r="L13" s="209"/>
      <c r="M13" s="136"/>
      <c r="N13" s="209">
        <v>4.000000000000008</v>
      </c>
      <c r="O13" s="136" t="s">
        <v>69</v>
      </c>
      <c r="P13" s="209">
        <v>14.99999999999998</v>
      </c>
      <c r="Q13" s="136" t="s">
        <v>69</v>
      </c>
      <c r="R13" s="209"/>
      <c r="S13" s="136"/>
      <c r="T13" s="209"/>
      <c r="U13" s="136"/>
      <c r="V13" s="209">
        <v>13.666666666666686</v>
      </c>
      <c r="W13" s="136" t="s">
        <v>49</v>
      </c>
      <c r="X13" s="209">
        <v>36.666666666666664</v>
      </c>
      <c r="Y13" s="136" t="s">
        <v>66</v>
      </c>
      <c r="Z13" s="209">
        <v>-3.7102195589827858E-2</v>
      </c>
      <c r="AA13" s="136" t="s">
        <v>63</v>
      </c>
      <c r="AB13" s="209">
        <v>11.666666666666666</v>
      </c>
      <c r="AC13" s="286" t="s">
        <v>51</v>
      </c>
      <c r="AD13" s="209">
        <v>8.3333333333333712</v>
      </c>
      <c r="AE13" s="110" t="s">
        <v>69</v>
      </c>
      <c r="AF13" s="215"/>
      <c r="AG13" s="110"/>
      <c r="AH13" s="209">
        <v>61.666666666666771</v>
      </c>
      <c r="AI13" s="112" t="s">
        <v>250</v>
      </c>
    </row>
    <row r="14" spans="1:35" ht="15" thickBot="1" x14ac:dyDescent="0.45">
      <c r="A14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23.708333333333357</v>
      </c>
      <c r="F14" s="209">
        <v>23.216666666666669</v>
      </c>
      <c r="G14" s="137" t="s">
        <v>231</v>
      </c>
      <c r="H14" s="209">
        <v>2.3333333333333375</v>
      </c>
      <c r="I14" s="137" t="s">
        <v>69</v>
      </c>
      <c r="J14" s="209">
        <v>22.499999999999993</v>
      </c>
      <c r="K14" s="137" t="s">
        <v>47</v>
      </c>
      <c r="L14" s="209"/>
      <c r="M14" s="137"/>
      <c r="N14" s="209">
        <v>26.6666666666667</v>
      </c>
      <c r="O14" s="137" t="s">
        <v>56</v>
      </c>
      <c r="P14" s="209">
        <v>20.000000000000021</v>
      </c>
      <c r="Q14" s="137" t="s">
        <v>68</v>
      </c>
      <c r="R14" s="209"/>
      <c r="S14" s="137"/>
      <c r="T14" s="209"/>
      <c r="U14" s="137"/>
      <c r="V14" s="209">
        <v>14.000000000000052</v>
      </c>
      <c r="W14" s="137" t="s">
        <v>49</v>
      </c>
      <c r="X14" s="209">
        <v>33.333333333333364</v>
      </c>
      <c r="Y14" s="137" t="s">
        <v>233</v>
      </c>
      <c r="Z14" s="209">
        <v>-3.5527136788005009E-15</v>
      </c>
      <c r="AA14" s="137" t="s">
        <v>63</v>
      </c>
      <c r="AB14" s="209">
        <v>18.333333333333336</v>
      </c>
      <c r="AC14" s="287" t="s">
        <v>55</v>
      </c>
      <c r="AD14" s="209">
        <v>13.333333333333384</v>
      </c>
      <c r="AE14" s="111" t="s">
        <v>68</v>
      </c>
      <c r="AF14" s="215"/>
      <c r="AG14" s="111"/>
      <c r="AH14" s="209">
        <v>81.666666666666657</v>
      </c>
      <c r="AI14" s="113" t="s">
        <v>59</v>
      </c>
    </row>
    <row r="15" spans="1:35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56.255303688390271</v>
      </c>
      <c r="F15" s="345">
        <v>54.5</v>
      </c>
      <c r="G15" s="346" t="s">
        <v>48</v>
      </c>
      <c r="H15" s="345">
        <v>58.333333333333343</v>
      </c>
      <c r="I15" s="346" t="s">
        <v>48</v>
      </c>
      <c r="J15" s="345">
        <v>44.999999999999993</v>
      </c>
      <c r="K15" s="346" t="s">
        <v>58</v>
      </c>
      <c r="L15" s="345"/>
      <c r="M15" s="346"/>
      <c r="N15" s="345">
        <v>70.042429507122108</v>
      </c>
      <c r="O15" s="346" t="s">
        <v>48</v>
      </c>
      <c r="P15" s="345">
        <v>50.000000000000021</v>
      </c>
      <c r="Q15" s="346" t="s">
        <v>50</v>
      </c>
      <c r="R15" s="345"/>
      <c r="S15" s="346"/>
      <c r="T15" s="345"/>
      <c r="U15" s="346"/>
      <c r="V15" s="345">
        <v>50.000000000000057</v>
      </c>
      <c r="W15" s="346" t="s">
        <v>48</v>
      </c>
      <c r="X15" s="345">
        <v>86.666666666666671</v>
      </c>
      <c r="Y15" s="346" t="s">
        <v>48</v>
      </c>
      <c r="Z15" s="345">
        <v>13.333333333333337</v>
      </c>
      <c r="AA15" s="346" t="s">
        <v>49</v>
      </c>
      <c r="AB15" s="345">
        <v>43.333333333333343</v>
      </c>
      <c r="AC15" s="348" t="s">
        <v>48</v>
      </c>
      <c r="AD15" s="345">
        <v>43.333333333333407</v>
      </c>
      <c r="AE15" s="302" t="s">
        <v>58</v>
      </c>
      <c r="AF15" s="301"/>
      <c r="AG15" s="302"/>
      <c r="AH15" s="345">
        <v>84.999999999999972</v>
      </c>
      <c r="AI15" s="304" t="s">
        <v>58</v>
      </c>
    </row>
    <row r="16" spans="1:35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38.833333333333385</v>
      </c>
      <c r="F16" s="209">
        <v>39.483333333333405</v>
      </c>
      <c r="G16" s="136" t="s">
        <v>68</v>
      </c>
      <c r="H16" s="209">
        <v>55.000000000000099</v>
      </c>
      <c r="I16" s="136" t="s">
        <v>48</v>
      </c>
      <c r="J16" s="209">
        <v>32.499999999999993</v>
      </c>
      <c r="K16" s="136" t="s">
        <v>49</v>
      </c>
      <c r="L16" s="209"/>
      <c r="M16" s="137"/>
      <c r="N16" s="209">
        <v>8.3333333333333819</v>
      </c>
      <c r="O16" s="136" t="s">
        <v>68</v>
      </c>
      <c r="P16" s="209">
        <v>51.666666666666671</v>
      </c>
      <c r="Q16" s="136" t="s">
        <v>48</v>
      </c>
      <c r="R16" s="209"/>
      <c r="S16" s="136"/>
      <c r="T16" s="209"/>
      <c r="U16" s="136"/>
      <c r="V16" s="209">
        <v>39.000000000000021</v>
      </c>
      <c r="W16" s="136" t="s">
        <v>50</v>
      </c>
      <c r="X16" s="209">
        <v>81.666666666666643</v>
      </c>
      <c r="Y16" s="136" t="s">
        <v>50</v>
      </c>
      <c r="Z16" s="209">
        <v>26.6666666666667</v>
      </c>
      <c r="AA16" s="136" t="s">
        <v>52</v>
      </c>
      <c r="AB16" s="209">
        <v>25.000000000000014</v>
      </c>
      <c r="AC16" s="286" t="s">
        <v>54</v>
      </c>
      <c r="AD16" s="209">
        <v>35.000000000000043</v>
      </c>
      <c r="AE16" s="110" t="s">
        <v>58</v>
      </c>
      <c r="AF16" s="215"/>
      <c r="AG16" s="110"/>
      <c r="AH16" s="209">
        <v>40.000000000000142</v>
      </c>
      <c r="AI16" s="112" t="s">
        <v>61</v>
      </c>
    </row>
    <row r="17" spans="1:35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40.416666666666686</v>
      </c>
      <c r="F17" s="209">
        <v>41.416666666666664</v>
      </c>
      <c r="G17" s="137" t="s">
        <v>47</v>
      </c>
      <c r="H17" s="209">
        <v>48.333333333333307</v>
      </c>
      <c r="I17" s="137" t="s">
        <v>58</v>
      </c>
      <c r="J17" s="209">
        <v>42.499999999999979</v>
      </c>
      <c r="K17" s="137" t="s">
        <v>58</v>
      </c>
      <c r="L17" s="209"/>
      <c r="M17" s="137"/>
      <c r="N17" s="209">
        <v>4.000000000000016</v>
      </c>
      <c r="O17" s="137" t="s">
        <v>69</v>
      </c>
      <c r="P17" s="209">
        <v>48.33333333333335</v>
      </c>
      <c r="Q17" s="137" t="s">
        <v>58</v>
      </c>
      <c r="R17" s="209"/>
      <c r="S17" s="137"/>
      <c r="T17" s="209"/>
      <c r="U17" s="137"/>
      <c r="V17" s="209">
        <v>37.6666666666667</v>
      </c>
      <c r="W17" s="137" t="s">
        <v>50</v>
      </c>
      <c r="X17" s="209">
        <v>78.333333333333343</v>
      </c>
      <c r="Y17" s="137" t="s">
        <v>50</v>
      </c>
      <c r="Z17" s="209">
        <v>19.999999999999996</v>
      </c>
      <c r="AA17" s="137" t="s">
        <v>54</v>
      </c>
      <c r="AB17" s="209">
        <v>26.666666666666654</v>
      </c>
      <c r="AC17" s="287" t="s">
        <v>46</v>
      </c>
      <c r="AD17" s="209">
        <v>43.333333333333364</v>
      </c>
      <c r="AE17" s="111" t="s">
        <v>58</v>
      </c>
      <c r="AF17" s="215"/>
      <c r="AG17" s="111"/>
      <c r="AH17" s="209">
        <v>65.000000000000099</v>
      </c>
      <c r="AI17" s="113" t="s">
        <v>253</v>
      </c>
    </row>
    <row r="18" spans="1:35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35.375000000000036</v>
      </c>
      <c r="F18" s="209">
        <v>35.800000000000011</v>
      </c>
      <c r="G18" s="136" t="s">
        <v>61</v>
      </c>
      <c r="H18" s="209">
        <v>40</v>
      </c>
      <c r="I18" s="136" t="s">
        <v>54</v>
      </c>
      <c r="J18" s="209">
        <v>24.999999999999993</v>
      </c>
      <c r="K18" s="136" t="s">
        <v>51</v>
      </c>
      <c r="L18" s="209"/>
      <c r="M18" s="136"/>
      <c r="N18" s="209">
        <v>8.3333333333333783</v>
      </c>
      <c r="O18" s="136" t="s">
        <v>68</v>
      </c>
      <c r="P18" s="209">
        <v>50.000000000000036</v>
      </c>
      <c r="Q18" s="136" t="s">
        <v>50</v>
      </c>
      <c r="R18" s="209"/>
      <c r="S18" s="136"/>
      <c r="T18" s="209"/>
      <c r="U18" s="136"/>
      <c r="V18" s="209">
        <v>6.3333333333333641</v>
      </c>
      <c r="W18" s="136" t="s">
        <v>57</v>
      </c>
      <c r="X18" s="209">
        <v>73.333333333333371</v>
      </c>
      <c r="Y18" s="136" t="s">
        <v>54</v>
      </c>
      <c r="Z18" s="209">
        <v>11.666666666666696</v>
      </c>
      <c r="AA18" s="136" t="s">
        <v>57</v>
      </c>
      <c r="AB18" s="209">
        <v>21.666666666666668</v>
      </c>
      <c r="AC18" s="286" t="s">
        <v>55</v>
      </c>
      <c r="AD18" s="209">
        <v>36.666666666666728</v>
      </c>
      <c r="AE18" s="110" t="s">
        <v>58</v>
      </c>
      <c r="AF18" s="215"/>
      <c r="AG18" s="110"/>
      <c r="AH18" s="209">
        <v>85.000000000000114</v>
      </c>
      <c r="AI18" s="112" t="s">
        <v>58</v>
      </c>
    </row>
    <row r="19" spans="1:35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30.749334086058489</v>
      </c>
      <c r="F19" s="209">
        <v>30.850000000000005</v>
      </c>
      <c r="G19" s="136" t="s">
        <v>66</v>
      </c>
      <c r="H19" s="209">
        <v>35.000000000000028</v>
      </c>
      <c r="I19" s="136" t="s">
        <v>57</v>
      </c>
      <c r="J19" s="209">
        <v>24.999999999999993</v>
      </c>
      <c r="K19" s="136" t="s">
        <v>51</v>
      </c>
      <c r="L19" s="209"/>
      <c r="M19" s="136"/>
      <c r="N19" s="209">
        <v>4.9946726884677428</v>
      </c>
      <c r="O19" s="136" t="s">
        <v>68</v>
      </c>
      <c r="P19" s="209">
        <v>37.542429507122193</v>
      </c>
      <c r="Q19" s="136" t="s">
        <v>49</v>
      </c>
      <c r="R19" s="209"/>
      <c r="S19" s="136"/>
      <c r="T19" s="209"/>
      <c r="U19" s="136"/>
      <c r="V19" s="209">
        <v>17.666666666666696</v>
      </c>
      <c r="W19" s="136" t="s">
        <v>49</v>
      </c>
      <c r="X19" s="209">
        <v>75</v>
      </c>
      <c r="Y19" s="136" t="s">
        <v>58</v>
      </c>
      <c r="Z19" s="209">
        <v>13.333333333333329</v>
      </c>
      <c r="AA19" s="136" t="s">
        <v>49</v>
      </c>
      <c r="AB19" s="209">
        <v>14.999999999999986</v>
      </c>
      <c r="AC19" s="286" t="s">
        <v>64</v>
      </c>
      <c r="AD19" s="209">
        <v>26.666666666666689</v>
      </c>
      <c r="AE19" s="110" t="s">
        <v>56</v>
      </c>
      <c r="AF19" s="215"/>
      <c r="AG19" s="110"/>
      <c r="AH19" s="209">
        <v>58.333333333333428</v>
      </c>
      <c r="AI19" s="112" t="s">
        <v>252</v>
      </c>
    </row>
    <row r="20" spans="1:35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52.499334086058482</v>
      </c>
      <c r="F20" s="209">
        <v>50.499999999999993</v>
      </c>
      <c r="G20" s="136" t="s">
        <v>58</v>
      </c>
      <c r="H20" s="209">
        <v>53.3333333333334</v>
      </c>
      <c r="I20" s="136" t="s">
        <v>48</v>
      </c>
      <c r="J20" s="209">
        <v>34.999999999999993</v>
      </c>
      <c r="K20" s="136" t="s">
        <v>54</v>
      </c>
      <c r="L20" s="209"/>
      <c r="M20" s="136"/>
      <c r="N20" s="209">
        <v>79.994672688467688</v>
      </c>
      <c r="O20" s="136" t="s">
        <v>48</v>
      </c>
      <c r="P20" s="209">
        <v>50.000000000000014</v>
      </c>
      <c r="Q20" s="136" t="s">
        <v>50</v>
      </c>
      <c r="R20" s="209"/>
      <c r="S20" s="136"/>
      <c r="T20" s="209"/>
      <c r="U20" s="136"/>
      <c r="V20" s="209">
        <v>30.000000000000057</v>
      </c>
      <c r="W20" s="136" t="s">
        <v>46</v>
      </c>
      <c r="X20" s="209">
        <v>83.333333333333357</v>
      </c>
      <c r="Y20" s="136" t="s">
        <v>50</v>
      </c>
      <c r="Z20" s="209">
        <v>21.666666666666664</v>
      </c>
      <c r="AA20" s="136" t="s">
        <v>46</v>
      </c>
      <c r="AB20" s="209">
        <v>30.000000000000018</v>
      </c>
      <c r="AC20" s="286" t="s">
        <v>50</v>
      </c>
      <c r="AD20" s="209">
        <v>33.3333333333334</v>
      </c>
      <c r="AE20" s="110" t="s">
        <v>54</v>
      </c>
      <c r="AF20" s="215"/>
      <c r="AG20" s="110"/>
      <c r="AH20" s="209">
        <v>88.333333333333286</v>
      </c>
      <c r="AI20" s="112" t="s">
        <v>50</v>
      </c>
    </row>
    <row r="21" spans="1:35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50.749999999999993</v>
      </c>
      <c r="F21" s="209">
        <v>50.516666666666701</v>
      </c>
      <c r="G21" s="137" t="s">
        <v>50</v>
      </c>
      <c r="H21" s="209">
        <v>49.999999999999979</v>
      </c>
      <c r="I21" s="137" t="s">
        <v>50</v>
      </c>
      <c r="J21" s="209">
        <v>47.499999999999993</v>
      </c>
      <c r="K21" s="137" t="s">
        <v>50</v>
      </c>
      <c r="L21" s="209"/>
      <c r="M21" s="137"/>
      <c r="N21" s="209">
        <v>60.000000000000014</v>
      </c>
      <c r="O21" s="137" t="s">
        <v>50</v>
      </c>
      <c r="P21" s="209">
        <v>51.666666666666636</v>
      </c>
      <c r="Q21" s="137" t="s">
        <v>48</v>
      </c>
      <c r="R21" s="209"/>
      <c r="S21" s="137"/>
      <c r="T21" s="209"/>
      <c r="U21" s="137"/>
      <c r="V21" s="209">
        <v>54.333333333333329</v>
      </c>
      <c r="W21" s="137" t="s">
        <v>48</v>
      </c>
      <c r="X21" s="209">
        <v>84.999999999999972</v>
      </c>
      <c r="Y21" s="137" t="s">
        <v>50</v>
      </c>
      <c r="Z21" s="209">
        <v>21.666666666666625</v>
      </c>
      <c r="AA21" s="137" t="s">
        <v>46</v>
      </c>
      <c r="AB21" s="209">
        <v>19.999999999999986</v>
      </c>
      <c r="AC21" s="287" t="s">
        <v>55</v>
      </c>
      <c r="AD21" s="209">
        <v>31.666666666666682</v>
      </c>
      <c r="AE21" s="111" t="s">
        <v>55</v>
      </c>
      <c r="AF21" s="215"/>
      <c r="AG21" s="111"/>
      <c r="AH21" s="209">
        <v>83.333333333333371</v>
      </c>
      <c r="AI21" s="113" t="s">
        <v>59</v>
      </c>
    </row>
    <row r="22" spans="1:35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46.250000000000028</v>
      </c>
      <c r="F22" s="210">
        <v>46.916666666666693</v>
      </c>
      <c r="G22" s="136" t="s">
        <v>54</v>
      </c>
      <c r="H22" s="210">
        <v>36.666666666666707</v>
      </c>
      <c r="I22" s="136" t="s">
        <v>49</v>
      </c>
      <c r="J22" s="210">
        <v>52.499999999999986</v>
      </c>
      <c r="K22" s="136" t="s">
        <v>48</v>
      </c>
      <c r="L22" s="210"/>
      <c r="M22" s="136"/>
      <c r="N22" s="210">
        <v>50.000000000000043</v>
      </c>
      <c r="O22" s="136" t="s">
        <v>58</v>
      </c>
      <c r="P22" s="210">
        <v>46.666666666666657</v>
      </c>
      <c r="Q22" s="136" t="s">
        <v>58</v>
      </c>
      <c r="R22" s="210"/>
      <c r="S22" s="136"/>
      <c r="T22" s="210"/>
      <c r="U22" s="136"/>
      <c r="V22" s="210">
        <v>50.000000000000064</v>
      </c>
      <c r="W22" s="136" t="s">
        <v>48</v>
      </c>
      <c r="X22" s="210">
        <v>84.999999999999986</v>
      </c>
      <c r="Y22" s="136" t="s">
        <v>50</v>
      </c>
      <c r="Z22" s="210">
        <v>21.666666666666643</v>
      </c>
      <c r="AA22" s="136" t="s">
        <v>46</v>
      </c>
      <c r="AB22" s="210">
        <v>30.000000000000021</v>
      </c>
      <c r="AC22" s="286" t="s">
        <v>50</v>
      </c>
      <c r="AD22" s="210">
        <v>53.333333333333321</v>
      </c>
      <c r="AE22" s="110" t="s">
        <v>48</v>
      </c>
      <c r="AF22" s="216"/>
      <c r="AG22" s="110"/>
      <c r="AH22" s="210">
        <v>43.333333333333471</v>
      </c>
      <c r="AI22" s="112" t="s">
        <v>61</v>
      </c>
    </row>
    <row r="23" spans="1:35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44.483804441115424</v>
      </c>
      <c r="F23" s="209">
        <v>44.4166666666667</v>
      </c>
      <c r="G23" s="137" t="s">
        <v>64</v>
      </c>
      <c r="H23" s="209">
        <v>18.333333333333382</v>
      </c>
      <c r="I23" s="137" t="s">
        <v>63</v>
      </c>
      <c r="J23" s="209">
        <v>44.999999999999993</v>
      </c>
      <c r="K23" s="137" t="s">
        <v>58</v>
      </c>
      <c r="L23" s="209"/>
      <c r="M23" s="137"/>
      <c r="N23" s="209">
        <v>20.000000000000028</v>
      </c>
      <c r="O23" s="137" t="s">
        <v>47</v>
      </c>
      <c r="P23" s="209">
        <v>43.333333333333343</v>
      </c>
      <c r="Q23" s="137" t="s">
        <v>58</v>
      </c>
      <c r="R23" s="209"/>
      <c r="S23" s="137"/>
      <c r="T23" s="209"/>
      <c r="U23" s="137"/>
      <c r="V23" s="209">
        <v>48.333333333333428</v>
      </c>
      <c r="W23" s="137" t="s">
        <v>50</v>
      </c>
      <c r="X23" s="209">
        <v>86.666666666666771</v>
      </c>
      <c r="Y23" s="137" t="s">
        <v>48</v>
      </c>
      <c r="Z23" s="209">
        <v>40.042429507122151</v>
      </c>
      <c r="AA23" s="137" t="s">
        <v>48</v>
      </c>
      <c r="AB23" s="209">
        <v>30.000000000000039</v>
      </c>
      <c r="AC23" s="287" t="s">
        <v>50</v>
      </c>
      <c r="AD23" s="209">
        <v>57.494672688467766</v>
      </c>
      <c r="AE23" s="111" t="s">
        <v>50</v>
      </c>
      <c r="AF23" s="215"/>
      <c r="AG23" s="111"/>
      <c r="AH23" s="209">
        <v>54.999999999999858</v>
      </c>
      <c r="AI23" s="113" t="s">
        <v>232</v>
      </c>
    </row>
    <row r="24" spans="1:35" ht="14.5" customHeight="1" x14ac:dyDescent="0.4">
      <c r="A24" s="63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28.984470355056953</v>
      </c>
      <c r="F24" s="209">
        <v>29.683333333333337</v>
      </c>
      <c r="G24" s="136" t="s">
        <v>65</v>
      </c>
      <c r="H24" s="209">
        <v>6.3333333333333375</v>
      </c>
      <c r="I24" s="136" t="s">
        <v>68</v>
      </c>
      <c r="J24" s="209">
        <v>14.999999999999991</v>
      </c>
      <c r="K24" s="136" t="s">
        <v>62</v>
      </c>
      <c r="L24" s="209"/>
      <c r="M24" s="136"/>
      <c r="N24" s="209">
        <v>1.5424295071221792</v>
      </c>
      <c r="O24" s="136" t="s">
        <v>69</v>
      </c>
      <c r="P24" s="209">
        <v>50.000000000000028</v>
      </c>
      <c r="Q24" s="136" t="s">
        <v>50</v>
      </c>
      <c r="R24" s="209"/>
      <c r="S24" s="136"/>
      <c r="T24" s="209"/>
      <c r="U24" s="136"/>
      <c r="V24" s="209">
        <v>9.0000000000000391</v>
      </c>
      <c r="W24" s="136" t="s">
        <v>57</v>
      </c>
      <c r="X24" s="209">
        <v>61.666666666666671</v>
      </c>
      <c r="Y24" s="136" t="s">
        <v>51</v>
      </c>
      <c r="Z24" s="209">
        <v>18.33333333333335</v>
      </c>
      <c r="AA24" s="136" t="s">
        <v>54</v>
      </c>
      <c r="AB24" s="209">
        <v>20.000000000000025</v>
      </c>
      <c r="AC24" s="286" t="s">
        <v>55</v>
      </c>
      <c r="AD24" s="209">
        <v>33.333333333333378</v>
      </c>
      <c r="AE24" s="110" t="s">
        <v>54</v>
      </c>
      <c r="AF24" s="215"/>
      <c r="AG24" s="110"/>
      <c r="AH24" s="209">
        <v>81.666666666666657</v>
      </c>
      <c r="AI24" s="112" t="s">
        <v>59</v>
      </c>
    </row>
    <row r="25" spans="1:35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67"/>
      <c r="V25" s="69"/>
      <c r="W25" s="211"/>
      <c r="X25" s="212"/>
      <c r="Y25" s="212"/>
      <c r="Z25" s="211"/>
      <c r="AA25" s="211"/>
      <c r="AB25" s="211"/>
      <c r="AC25" s="211"/>
      <c r="AD25" s="69"/>
      <c r="AE25" s="211"/>
      <c r="AF25" s="211"/>
      <c r="AG25" s="67"/>
      <c r="AH25" s="288"/>
      <c r="AI25" s="218"/>
    </row>
    <row r="26" spans="1:35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30.540833333333353</v>
      </c>
      <c r="G26" s="155"/>
      <c r="H26" s="156">
        <f>AVERAGE(H5:H24)</f>
        <v>21.200000000000028</v>
      </c>
      <c r="I26" s="155"/>
      <c r="J26" s="156">
        <f>AVERAGE(J5:J24)</f>
        <v>22.724999999999991</v>
      </c>
      <c r="K26" s="155"/>
      <c r="L26" s="157"/>
      <c r="M26" s="155"/>
      <c r="N26" s="156">
        <f>AVERAGE(N5:N24)</f>
        <v>22.689165028248443</v>
      </c>
      <c r="O26" s="155"/>
      <c r="P26" s="156">
        <f>AVERAGE(P5:P24)</f>
        <v>33.627121475356134</v>
      </c>
      <c r="Q26" s="155"/>
      <c r="R26" s="156" t="e">
        <f>AVERAGE(R5:R24)</f>
        <v>#DIV/0!</v>
      </c>
      <c r="S26" s="155"/>
      <c r="T26" s="156" t="e">
        <f>AVERAGE(T5:T24)</f>
        <v>#DIV/0!</v>
      </c>
      <c r="U26" s="155"/>
      <c r="V26" s="156">
        <f>AVERAGE(V5:V24)</f>
        <v>22.483333333333395</v>
      </c>
      <c r="W26" s="155"/>
      <c r="X26" s="156">
        <f>AVERAGE(X5:X24)</f>
        <v>58.416666666666707</v>
      </c>
      <c r="Y26" s="155"/>
      <c r="Z26" s="156">
        <f>AVERAGE(Z5:Z24)</f>
        <v>10.583333333333341</v>
      </c>
      <c r="AA26" s="155"/>
      <c r="AB26" s="156">
        <f>AVERAGE(AB5:AB24)</f>
        <v>21.466666666666701</v>
      </c>
      <c r="AC26" s="157"/>
      <c r="AD26" s="98">
        <f>AVERAGE(AD5:AD24)</f>
        <v>25.05806696775678</v>
      </c>
      <c r="AE26" s="97"/>
      <c r="AF26" s="98" t="e">
        <f>AVERAGE(AF5:AF24)</f>
        <v>#DIV/0!</v>
      </c>
      <c r="AG26" s="97"/>
      <c r="AH26" s="98">
        <f>AVERAGE(AH5:AH24)</f>
        <v>67.1666666666667</v>
      </c>
      <c r="AI26" s="114"/>
    </row>
    <row r="27" spans="1:35" s="57" customFormat="1" x14ac:dyDescent="0.35">
      <c r="A27" s="58"/>
      <c r="B27" s="193" t="s">
        <v>30</v>
      </c>
      <c r="C27" s="33"/>
      <c r="D27" s="34"/>
      <c r="E27" s="33"/>
      <c r="F27" s="159">
        <v>2.2999999999999998</v>
      </c>
      <c r="G27" s="183"/>
      <c r="H27" s="161">
        <v>4</v>
      </c>
      <c r="I27" s="162"/>
      <c r="J27" s="161">
        <v>6</v>
      </c>
      <c r="K27" s="162"/>
      <c r="L27" s="183"/>
      <c r="M27" s="162"/>
      <c r="N27" s="161">
        <v>10</v>
      </c>
      <c r="O27" s="183"/>
      <c r="P27" s="161">
        <v>4</v>
      </c>
      <c r="Q27" s="183"/>
      <c r="R27" s="161"/>
      <c r="S27" s="162"/>
      <c r="T27" s="161"/>
      <c r="U27" s="183"/>
      <c r="V27" s="161">
        <v>7</v>
      </c>
      <c r="W27" s="162"/>
      <c r="X27" s="161">
        <v>5</v>
      </c>
      <c r="Y27" s="183"/>
      <c r="Z27" s="161">
        <v>4</v>
      </c>
      <c r="AA27" s="162"/>
      <c r="AB27" s="161">
        <v>5</v>
      </c>
      <c r="AC27" s="183"/>
      <c r="AD27" s="101">
        <v>8</v>
      </c>
      <c r="AE27" s="102"/>
      <c r="AF27" s="101"/>
      <c r="AG27" s="102"/>
      <c r="AH27" s="101">
        <v>10</v>
      </c>
      <c r="AI27" s="115"/>
    </row>
    <row r="28" spans="1:35" s="57" customFormat="1" x14ac:dyDescent="0.35">
      <c r="A28" s="58"/>
      <c r="B28" s="194" t="s">
        <v>27</v>
      </c>
      <c r="C28" s="35"/>
      <c r="D28" s="36"/>
      <c r="E28" s="35"/>
      <c r="F28" s="164">
        <f>MIN(F5:F24)</f>
        <v>13.966666666666665</v>
      </c>
      <c r="G28" s="214"/>
      <c r="H28" s="166">
        <f>MIN(H5:H24)</f>
        <v>-8.8817841970012523E-15</v>
      </c>
      <c r="I28" s="167"/>
      <c r="J28" s="166">
        <f>MIN(J5:J24)</f>
        <v>-6.2172489379008766E-15</v>
      </c>
      <c r="K28" s="167"/>
      <c r="L28" s="214"/>
      <c r="M28" s="214"/>
      <c r="N28" s="166">
        <f>MIN(N5:N24)</f>
        <v>1.0000000000000062</v>
      </c>
      <c r="O28" s="167"/>
      <c r="P28" s="166">
        <f>MIN(P5:P24)</f>
        <v>10.000000000000483</v>
      </c>
      <c r="Q28" s="167"/>
      <c r="R28" s="166">
        <f>MIN(R5:R24)</f>
        <v>0</v>
      </c>
      <c r="S28" s="214"/>
      <c r="T28" s="166">
        <f>MIN(T5:T24)</f>
        <v>0</v>
      </c>
      <c r="U28" s="167"/>
      <c r="V28" s="166">
        <f>MIN(V5:V24)</f>
        <v>4.3333333333333286</v>
      </c>
      <c r="W28" s="214"/>
      <c r="X28" s="166">
        <f>MIN(X5:X24)</f>
        <v>11.666666666666664</v>
      </c>
      <c r="Y28" s="167"/>
      <c r="Z28" s="166">
        <f>MIN(Z5:Z24)</f>
        <v>-3.7102195589827858E-2</v>
      </c>
      <c r="AA28" s="214"/>
      <c r="AB28" s="166">
        <f>MIN(AB5:AB24)</f>
        <v>8.3333333333333393</v>
      </c>
      <c r="AC28" s="214"/>
      <c r="AD28" s="104">
        <f>MIN(AD5:AD24)</f>
        <v>7.0000000000000426</v>
      </c>
      <c r="AE28" s="127"/>
      <c r="AF28" s="104">
        <f>MIN(AF5:AF24)</f>
        <v>0</v>
      </c>
      <c r="AG28" s="105"/>
      <c r="AH28" s="104">
        <f>MIN(AH5:AH24)</f>
        <v>31.666666666666877</v>
      </c>
      <c r="AI28" s="116"/>
    </row>
    <row r="29" spans="1:35" s="57" customFormat="1" x14ac:dyDescent="0.35">
      <c r="A29" s="58"/>
      <c r="B29" s="193" t="s">
        <v>28</v>
      </c>
      <c r="C29" s="33"/>
      <c r="D29" s="34"/>
      <c r="E29" s="33"/>
      <c r="F29" s="159">
        <f>MAX(F5:F24)</f>
        <v>54.5</v>
      </c>
      <c r="G29" s="183"/>
      <c r="H29" s="161">
        <f>MAX(H5:H24)</f>
        <v>58.333333333333343</v>
      </c>
      <c r="I29" s="162"/>
      <c r="J29" s="161">
        <f>MAX(J5:J24)</f>
        <v>52.499999999999986</v>
      </c>
      <c r="K29" s="162"/>
      <c r="L29" s="183"/>
      <c r="M29" s="183"/>
      <c r="N29" s="161">
        <f>MAX(N5:N24)</f>
        <v>79.994672688467688</v>
      </c>
      <c r="O29" s="162"/>
      <c r="P29" s="161">
        <f>MAX(P5:P24)</f>
        <v>51.666666666666671</v>
      </c>
      <c r="Q29" s="162"/>
      <c r="R29" s="161">
        <f>MAX(R5:R24)</f>
        <v>0</v>
      </c>
      <c r="S29" s="183"/>
      <c r="T29" s="161">
        <f>MAX(T5:T24)</f>
        <v>0</v>
      </c>
      <c r="U29" s="162"/>
      <c r="V29" s="161">
        <f>MAX(V5:V24)</f>
        <v>54.333333333333329</v>
      </c>
      <c r="W29" s="183"/>
      <c r="X29" s="161">
        <f>MAX(X5:X24)</f>
        <v>86.666666666666771</v>
      </c>
      <c r="Y29" s="162"/>
      <c r="Z29" s="161">
        <f>MAX(Z5:Z24)</f>
        <v>40.042429507122151</v>
      </c>
      <c r="AA29" s="183"/>
      <c r="AB29" s="161">
        <f>MAX(AB5:AB24)</f>
        <v>43.333333333333343</v>
      </c>
      <c r="AC29" s="183"/>
      <c r="AD29" s="101">
        <f>MAX(AD5:AD24)</f>
        <v>57.494672688467766</v>
      </c>
      <c r="AE29" s="126"/>
      <c r="AF29" s="101">
        <f>MAX(AF5:AF24)</f>
        <v>0</v>
      </c>
      <c r="AG29" s="102"/>
      <c r="AH29" s="101">
        <f>MAX(AH5:AH24)</f>
        <v>91.666666666666714</v>
      </c>
      <c r="AI29" s="115"/>
    </row>
    <row r="30" spans="1:35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40.533333333333331</v>
      </c>
      <c r="G30" s="170"/>
      <c r="H30" s="171">
        <f>H29-H28</f>
        <v>58.33333333333335</v>
      </c>
      <c r="I30" s="172"/>
      <c r="J30" s="171">
        <f>J29-J28</f>
        <v>52.499999999999993</v>
      </c>
      <c r="K30" s="172"/>
      <c r="L30" s="170"/>
      <c r="M30" s="170"/>
      <c r="N30" s="171">
        <f>N29-N28</f>
        <v>78.994672688467688</v>
      </c>
      <c r="O30" s="172"/>
      <c r="P30" s="171">
        <f>P29-P28</f>
        <v>41.666666666666188</v>
      </c>
      <c r="Q30" s="172"/>
      <c r="R30" s="171">
        <f>R29-R28</f>
        <v>0</v>
      </c>
      <c r="S30" s="170"/>
      <c r="T30" s="171">
        <f>T29-T28</f>
        <v>0</v>
      </c>
      <c r="U30" s="172"/>
      <c r="V30" s="171">
        <f>V29-V28</f>
        <v>50</v>
      </c>
      <c r="W30" s="170"/>
      <c r="X30" s="171">
        <f>X29-X28</f>
        <v>75.000000000000114</v>
      </c>
      <c r="Y30" s="172"/>
      <c r="Z30" s="171">
        <f>Z29-Z28</f>
        <v>40.079531702711975</v>
      </c>
      <c r="AA30" s="170"/>
      <c r="AB30" s="171">
        <f>AB29-AB28</f>
        <v>35</v>
      </c>
      <c r="AC30" s="170"/>
      <c r="AD30" s="108">
        <f>AD29-AD28</f>
        <v>50.494672688467723</v>
      </c>
      <c r="AE30" s="107"/>
      <c r="AF30" s="108">
        <f>AF29-AF28</f>
        <v>0</v>
      </c>
      <c r="AG30" s="109"/>
      <c r="AH30" s="108">
        <f>AH29-AH28</f>
        <v>59.999999999999837</v>
      </c>
      <c r="AI30" s="117"/>
    </row>
    <row r="31" spans="1:35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68"/>
      <c r="V31" s="70"/>
      <c r="W31" s="17"/>
      <c r="X31" s="17"/>
      <c r="Y31" s="17"/>
      <c r="Z31" s="17"/>
      <c r="AA31" s="17"/>
      <c r="AB31" s="17"/>
      <c r="AC31" s="17"/>
      <c r="AD31" s="70"/>
      <c r="AE31" s="17"/>
      <c r="AF31" s="17"/>
      <c r="AG31" s="68"/>
      <c r="AH31" s="70"/>
      <c r="AI31" s="25"/>
    </row>
    <row r="32" spans="1:35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/>
      <c r="M32" s="392"/>
      <c r="N32" s="392" t="s">
        <v>71</v>
      </c>
      <c r="O32" s="391"/>
      <c r="P32" s="403" t="s">
        <v>71</v>
      </c>
      <c r="Q32" s="391"/>
      <c r="R32" s="367" t="s">
        <v>71</v>
      </c>
      <c r="S32" s="367"/>
      <c r="T32" s="367" t="s">
        <v>71</v>
      </c>
      <c r="U32" s="367"/>
      <c r="V32" s="392" t="s">
        <v>71</v>
      </c>
      <c r="W32" s="391"/>
      <c r="X32" s="367" t="s">
        <v>71</v>
      </c>
      <c r="Y32" s="367"/>
      <c r="Z32" s="367" t="s">
        <v>71</v>
      </c>
      <c r="AA32" s="367"/>
      <c r="AB32" s="367" t="s">
        <v>71</v>
      </c>
      <c r="AC32" s="367"/>
      <c r="AD32" s="367" t="s">
        <v>71</v>
      </c>
      <c r="AE32" s="367"/>
      <c r="AF32" s="367" t="s">
        <v>71</v>
      </c>
      <c r="AG32" s="367"/>
      <c r="AH32" s="367">
        <v>2E-3</v>
      </c>
      <c r="AI32" s="402"/>
    </row>
    <row r="33" spans="2:35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8"/>
      <c r="AD33" s="368"/>
      <c r="AE33" s="369"/>
      <c r="AF33" s="368"/>
      <c r="AG33" s="369"/>
      <c r="AH33" s="368"/>
      <c r="AI33" s="396"/>
    </row>
    <row r="34" spans="2:35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99"/>
      <c r="AD34" s="370"/>
      <c r="AE34" s="371"/>
      <c r="AF34" s="370"/>
      <c r="AG34" s="371"/>
      <c r="AH34" s="370"/>
      <c r="AI34" s="400"/>
    </row>
    <row r="35" spans="2:35" s="2" customFormat="1" ht="49.5" customHeight="1" x14ac:dyDescent="0.3">
      <c r="B35" s="401" t="s">
        <v>272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2:35" x14ac:dyDescent="0.35">
      <c r="D36" s="2"/>
    </row>
    <row r="37" spans="2:35" x14ac:dyDescent="0.35">
      <c r="D37" s="2"/>
    </row>
    <row r="38" spans="2:35" x14ac:dyDescent="0.35">
      <c r="D38" s="2"/>
    </row>
    <row r="39" spans="2:35" x14ac:dyDescent="0.35">
      <c r="D39" s="2"/>
    </row>
    <row r="40" spans="2:35" x14ac:dyDescent="0.35">
      <c r="D40" s="2"/>
    </row>
    <row r="41" spans="2:35" x14ac:dyDescent="0.35">
      <c r="D41" s="2"/>
    </row>
    <row r="42" spans="2:35" x14ac:dyDescent="0.35">
      <c r="D42" s="2"/>
    </row>
    <row r="43" spans="2:35" x14ac:dyDescent="0.35">
      <c r="D43" s="2"/>
    </row>
  </sheetData>
  <sortState xmlns:xlrd2="http://schemas.microsoft.com/office/spreadsheetml/2017/richdata2" ref="A5:AI24">
    <sortCondition ref="D5:D24"/>
    <sortCondition ref="C5:C24"/>
    <sortCondition ref="B5:B24"/>
  </sortState>
  <mergeCells count="80">
    <mergeCell ref="AB34:AC34"/>
    <mergeCell ref="AD34:AE34"/>
    <mergeCell ref="AF34:AG34"/>
    <mergeCell ref="AH34:AI34"/>
    <mergeCell ref="B35:U35"/>
    <mergeCell ref="P34:Q34"/>
    <mergeCell ref="J34:K34"/>
    <mergeCell ref="AH33:AI33"/>
    <mergeCell ref="F34:G34"/>
    <mergeCell ref="H34:I34"/>
    <mergeCell ref="L34:M34"/>
    <mergeCell ref="N34:O34"/>
    <mergeCell ref="R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F33:G33"/>
    <mergeCell ref="H33:I33"/>
    <mergeCell ref="L33:M33"/>
    <mergeCell ref="N33:O33"/>
    <mergeCell ref="R33:S33"/>
    <mergeCell ref="P33:Q33"/>
    <mergeCell ref="J33:K33"/>
    <mergeCell ref="T33:U33"/>
    <mergeCell ref="X32:Y32"/>
    <mergeCell ref="Z32:AA32"/>
    <mergeCell ref="AB32:AC32"/>
    <mergeCell ref="AD32:AE32"/>
    <mergeCell ref="T32:U32"/>
    <mergeCell ref="V32:W32"/>
    <mergeCell ref="AF32:AG32"/>
    <mergeCell ref="AH32:AI32"/>
    <mergeCell ref="AD4:AE4"/>
    <mergeCell ref="AF4:AG4"/>
    <mergeCell ref="AH4:AI4"/>
    <mergeCell ref="F32:G32"/>
    <mergeCell ref="H32:I32"/>
    <mergeCell ref="L32:M32"/>
    <mergeCell ref="N32:O32"/>
    <mergeCell ref="R32:S32"/>
    <mergeCell ref="P32:Q32"/>
    <mergeCell ref="J32:K32"/>
    <mergeCell ref="V4:W4"/>
    <mergeCell ref="X4:Y4"/>
    <mergeCell ref="Z4:AA4"/>
    <mergeCell ref="AB4:AC4"/>
    <mergeCell ref="V3:W3"/>
    <mergeCell ref="X3:Y3"/>
    <mergeCell ref="Z3:AA3"/>
    <mergeCell ref="AB3:AC3"/>
    <mergeCell ref="H4:I4"/>
    <mergeCell ref="L4:M4"/>
    <mergeCell ref="N4:O4"/>
    <mergeCell ref="R4:S4"/>
    <mergeCell ref="T4:U4"/>
    <mergeCell ref="P4:Q4"/>
    <mergeCell ref="J4:K4"/>
    <mergeCell ref="B1:AI1"/>
    <mergeCell ref="B2:B3"/>
    <mergeCell ref="C2:C3"/>
    <mergeCell ref="F2:AI2"/>
    <mergeCell ref="F3:G3"/>
    <mergeCell ref="H3:I3"/>
    <mergeCell ref="L3:M3"/>
    <mergeCell ref="N3:O3"/>
    <mergeCell ref="R3:S3"/>
    <mergeCell ref="T3:U3"/>
    <mergeCell ref="AH3:AI3"/>
    <mergeCell ref="AD3:AE3"/>
    <mergeCell ref="AF3:AG3"/>
    <mergeCell ref="D2:D3"/>
    <mergeCell ref="P3:Q3"/>
    <mergeCell ref="J3:K3"/>
  </mergeCells>
  <conditionalFormatting sqref="B5:AI24">
    <cfRule type="expression" dxfId="64" priority="41">
      <formula>MOD(ROW(),2)=0</formula>
    </cfRule>
  </conditionalFormatting>
  <conditionalFormatting sqref="F5:AI24">
    <cfRule type="colorScale" priority="1">
      <colorScale>
        <cfvo type="num" val="0"/>
        <cfvo type="num" val="50"/>
        <cfvo type="num" val="100"/>
        <color rgb="FF63BE7B"/>
        <color rgb="FFFFEB84"/>
        <color rgb="FFF8696B"/>
      </colorScale>
    </cfRule>
  </conditionalFormatting>
  <pageMargins left="0.25" right="0.25" top="0.75" bottom="0.75" header="0.3" footer="0.3"/>
  <pageSetup scale="64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C31E-C8ED-4D32-8FB1-C88A5D28E9C7}">
  <sheetPr>
    <pageSetUpPr fitToPage="1"/>
  </sheetPr>
  <dimension ref="A1:AK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V9" sqref="V9"/>
    </sheetView>
  </sheetViews>
  <sheetFormatPr defaultColWidth="8.84375" defaultRowHeight="14.15" x14ac:dyDescent="0.35"/>
  <cols>
    <col min="1" max="1" width="15.84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22" width="7.23046875" style="9" customWidth="1"/>
    <col min="23" max="23" width="8.3828125" style="9" customWidth="1"/>
    <col min="24" max="32" width="7.23046875" style="9" customWidth="1"/>
    <col min="33" max="33" width="9.921875" style="9" customWidth="1"/>
    <col min="34" max="37" width="7.23046875" style="9" customWidth="1"/>
    <col min="38" max="16384" width="8.84375" style="55"/>
  </cols>
  <sheetData>
    <row r="1" spans="1:37" ht="47.05" customHeight="1" thickBot="1" x14ac:dyDescent="0.4">
      <c r="B1" s="372" t="s">
        <v>293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145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1"/>
      <c r="AF3" s="382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ht="15" customHeight="1" x14ac:dyDescent="0.35">
      <c r="B4" s="189"/>
      <c r="C4" s="66"/>
      <c r="D4" s="207"/>
      <c r="E4" s="83"/>
      <c r="F4" s="54"/>
      <c r="G4" s="84"/>
      <c r="H4" s="386">
        <v>45372</v>
      </c>
      <c r="I4" s="387"/>
      <c r="J4" s="386">
        <v>45365</v>
      </c>
      <c r="K4" s="387"/>
      <c r="L4" s="386">
        <v>45376</v>
      </c>
      <c r="M4" s="387"/>
      <c r="N4" s="386">
        <v>45384</v>
      </c>
      <c r="O4" s="387"/>
      <c r="P4" s="386">
        <v>45359</v>
      </c>
      <c r="Q4" s="387"/>
      <c r="R4" s="386">
        <v>45378</v>
      </c>
      <c r="S4" s="387"/>
      <c r="T4" s="386">
        <v>45384</v>
      </c>
      <c r="U4" s="387"/>
      <c r="V4" s="386">
        <v>45391</v>
      </c>
      <c r="W4" s="387"/>
      <c r="X4" s="386">
        <v>45391</v>
      </c>
      <c r="Y4" s="387"/>
      <c r="Z4" s="386">
        <v>45366</v>
      </c>
      <c r="AA4" s="387"/>
      <c r="AB4" s="386">
        <v>45383</v>
      </c>
      <c r="AC4" s="387"/>
      <c r="AD4" s="386">
        <v>45387</v>
      </c>
      <c r="AE4" s="387"/>
      <c r="AF4" s="386">
        <v>45394</v>
      </c>
      <c r="AG4" s="387"/>
      <c r="AH4" s="386">
        <v>45337</v>
      </c>
      <c r="AI4" s="387"/>
      <c r="AJ4" s="386">
        <v>45420</v>
      </c>
      <c r="AK4" s="394"/>
    </row>
    <row r="5" spans="1:37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AVERAGE(H5,L5,N5,R5,V5,X5,Z5,AB5,AD5,AF5,AH5,AJ5)</f>
        <v>2012.6004019332743</v>
      </c>
      <c r="F5" s="314">
        <v>2034.4930170141017</v>
      </c>
      <c r="G5" s="315" t="s">
        <v>233</v>
      </c>
      <c r="H5" s="314">
        <v>5625.1689619324661</v>
      </c>
      <c r="I5" s="315" t="s">
        <v>70</v>
      </c>
      <c r="J5" s="314">
        <v>4094.7921119949547</v>
      </c>
      <c r="K5" s="315" t="s">
        <v>49</v>
      </c>
      <c r="L5" s="314">
        <v>219.21614336943139</v>
      </c>
      <c r="M5" s="316" t="s">
        <v>229</v>
      </c>
      <c r="N5" s="314">
        <v>4100.1342390071823</v>
      </c>
      <c r="O5" s="315" t="s">
        <v>48</v>
      </c>
      <c r="P5" s="314">
        <v>291.95335967340793</v>
      </c>
      <c r="Q5" s="315" t="s">
        <v>46</v>
      </c>
      <c r="R5" s="314">
        <v>1749.0021142142975</v>
      </c>
      <c r="S5" s="315" t="s">
        <v>237</v>
      </c>
      <c r="T5" s="314">
        <v>1979.4449603438807</v>
      </c>
      <c r="U5" s="315" t="s">
        <v>233</v>
      </c>
      <c r="V5" s="314">
        <v>4.8452085596497909</v>
      </c>
      <c r="W5" s="315" t="s">
        <v>230</v>
      </c>
      <c r="X5" s="314">
        <v>3128.7047955286121</v>
      </c>
      <c r="Y5" s="315" t="s">
        <v>233</v>
      </c>
      <c r="Z5" s="314">
        <v>788.5792402864663</v>
      </c>
      <c r="AA5" s="315" t="s">
        <v>252</v>
      </c>
      <c r="AB5" s="314">
        <v>4207.46664241906</v>
      </c>
      <c r="AC5" s="315" t="s">
        <v>63</v>
      </c>
      <c r="AD5" s="314">
        <v>152.81355844137465</v>
      </c>
      <c r="AE5" s="315" t="s">
        <v>61</v>
      </c>
      <c r="AF5" s="314">
        <v>1971.2949038936783</v>
      </c>
      <c r="AG5" s="315" t="s">
        <v>251</v>
      </c>
      <c r="AH5" s="314">
        <v>348.61866465758112</v>
      </c>
      <c r="AI5" s="315" t="s">
        <v>56</v>
      </c>
      <c r="AJ5" s="314">
        <v>1855.3603508894907</v>
      </c>
      <c r="AK5" s="317" t="s">
        <v>252</v>
      </c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3721.5553615731192</v>
      </c>
      <c r="F6" s="209">
        <v>4050.8912965550635</v>
      </c>
      <c r="G6" s="137" t="s">
        <v>50</v>
      </c>
      <c r="H6" s="209">
        <v>5571.9898435948735</v>
      </c>
      <c r="I6" s="137" t="s">
        <v>70</v>
      </c>
      <c r="J6" s="209">
        <v>6372.6310141220183</v>
      </c>
      <c r="K6" s="137" t="s">
        <v>50</v>
      </c>
      <c r="L6" s="209">
        <v>2063.9406705913975</v>
      </c>
      <c r="M6" s="137" t="s">
        <v>230</v>
      </c>
      <c r="N6" s="209">
        <v>2623.2227268090105</v>
      </c>
      <c r="O6" s="137" t="s">
        <v>249</v>
      </c>
      <c r="P6" s="209">
        <v>626.6272777446834</v>
      </c>
      <c r="Q6" s="137" t="s">
        <v>48</v>
      </c>
      <c r="R6" s="209">
        <v>1967.6273784910886</v>
      </c>
      <c r="S6" s="137" t="s">
        <v>244</v>
      </c>
      <c r="T6" s="209">
        <v>9105.4468175818602</v>
      </c>
      <c r="U6" s="137" t="s">
        <v>48</v>
      </c>
      <c r="V6" s="209">
        <v>772.16079826191094</v>
      </c>
      <c r="W6" s="137" t="s">
        <v>50</v>
      </c>
      <c r="X6" s="209">
        <v>6558.1670492109679</v>
      </c>
      <c r="Y6" s="137" t="s">
        <v>46</v>
      </c>
      <c r="Z6" s="209">
        <v>6073.1708245164991</v>
      </c>
      <c r="AA6" s="137" t="s">
        <v>48</v>
      </c>
      <c r="AB6" s="209">
        <v>5093.7852813790041</v>
      </c>
      <c r="AC6" s="137" t="s">
        <v>51</v>
      </c>
      <c r="AD6" s="209">
        <v>3922.214666661841</v>
      </c>
      <c r="AE6" s="137" t="s">
        <v>48</v>
      </c>
      <c r="AF6" s="209">
        <v>3002.7864233729251</v>
      </c>
      <c r="AG6" s="137" t="s">
        <v>249</v>
      </c>
      <c r="AH6" s="209">
        <v>1039.9472030463382</v>
      </c>
      <c r="AI6" s="137" t="s">
        <v>50</v>
      </c>
      <c r="AJ6" s="209">
        <v>5969.6514729415703</v>
      </c>
      <c r="AK6" s="139" t="s">
        <v>48</v>
      </c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3867.0328734355185</v>
      </c>
      <c r="F7" s="209">
        <v>4250.2090954879286</v>
      </c>
      <c r="G7" s="137" t="s">
        <v>50</v>
      </c>
      <c r="H7" s="209">
        <v>7917.7798413755299</v>
      </c>
      <c r="I7" s="137" t="s">
        <v>48</v>
      </c>
      <c r="J7" s="209">
        <v>7139.2966368223706</v>
      </c>
      <c r="K7" s="137" t="s">
        <v>48</v>
      </c>
      <c r="L7" s="209">
        <v>4942.7036099333081</v>
      </c>
      <c r="M7" s="137" t="s">
        <v>64</v>
      </c>
      <c r="N7" s="209">
        <v>1430.587188515352</v>
      </c>
      <c r="O7" s="137" t="s">
        <v>62</v>
      </c>
      <c r="P7" s="209">
        <v>584.02489516534047</v>
      </c>
      <c r="Q7" s="137" t="s">
        <v>48</v>
      </c>
      <c r="R7" s="209">
        <v>2570.324052983849</v>
      </c>
      <c r="S7" s="137" t="s">
        <v>250</v>
      </c>
      <c r="T7" s="209">
        <v>9625.4204191050212</v>
      </c>
      <c r="U7" s="137" t="s">
        <v>48</v>
      </c>
      <c r="V7" s="209">
        <v>448.83175876932114</v>
      </c>
      <c r="W7" s="137" t="s">
        <v>252</v>
      </c>
      <c r="X7" s="209">
        <v>5737.4359895340549</v>
      </c>
      <c r="Y7" s="137" t="s">
        <v>55</v>
      </c>
      <c r="Z7" s="209">
        <v>4011.7580499048386</v>
      </c>
      <c r="AA7" s="137" t="s">
        <v>52</v>
      </c>
      <c r="AB7" s="209">
        <v>6092.1671965292926</v>
      </c>
      <c r="AC7" s="137" t="s">
        <v>54</v>
      </c>
      <c r="AD7" s="209">
        <v>3112.3028069225761</v>
      </c>
      <c r="AE7" s="137" t="s">
        <v>52</v>
      </c>
      <c r="AF7" s="209">
        <v>3428.1174943680726</v>
      </c>
      <c r="AG7" s="137" t="s">
        <v>48</v>
      </c>
      <c r="AH7" s="209">
        <v>886.31863895995002</v>
      </c>
      <c r="AI7" s="137" t="s">
        <v>50</v>
      </c>
      <c r="AJ7" s="209">
        <v>5826.067853430066</v>
      </c>
      <c r="AK7" s="139" t="s">
        <v>48</v>
      </c>
    </row>
    <row r="8" spans="1:37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3278.9471063570759</v>
      </c>
      <c r="F8" s="209">
        <v>3220.3040353015585</v>
      </c>
      <c r="G8" s="136" t="s">
        <v>49</v>
      </c>
      <c r="H8" s="209">
        <v>5365.1821611708801</v>
      </c>
      <c r="I8" s="136" t="s">
        <v>70</v>
      </c>
      <c r="J8" s="209">
        <v>3279.3789641518047</v>
      </c>
      <c r="K8" s="136" t="s">
        <v>47</v>
      </c>
      <c r="L8" s="209">
        <v>7976.8677506395215</v>
      </c>
      <c r="M8" s="136" t="s">
        <v>48</v>
      </c>
      <c r="N8" s="209">
        <v>601.92847915811262</v>
      </c>
      <c r="O8" s="136" t="s">
        <v>60</v>
      </c>
      <c r="P8" s="209">
        <v>117.64402734461652</v>
      </c>
      <c r="Q8" s="136" t="s">
        <v>70</v>
      </c>
      <c r="R8" s="209">
        <v>2298.519670369466</v>
      </c>
      <c r="S8" s="136" t="s">
        <v>250</v>
      </c>
      <c r="T8" s="209">
        <v>5560.1722617420673</v>
      </c>
      <c r="U8" s="136" t="s">
        <v>55</v>
      </c>
      <c r="V8" s="209">
        <v>286.04456874700958</v>
      </c>
      <c r="W8" s="136" t="s">
        <v>243</v>
      </c>
      <c r="X8" s="209">
        <v>5203.2812897875283</v>
      </c>
      <c r="Y8" s="136" t="s">
        <v>56</v>
      </c>
      <c r="Z8" s="209">
        <v>1128.4457858906821</v>
      </c>
      <c r="AA8" s="136" t="s">
        <v>64</v>
      </c>
      <c r="AB8" s="209">
        <v>7442.0202960947299</v>
      </c>
      <c r="AC8" s="136" t="s">
        <v>52</v>
      </c>
      <c r="AD8" s="209">
        <v>1624.9175047599063</v>
      </c>
      <c r="AE8" s="136" t="s">
        <v>49</v>
      </c>
      <c r="AF8" s="209">
        <v>3453.5864207749692</v>
      </c>
      <c r="AG8" s="136" t="s">
        <v>48</v>
      </c>
      <c r="AH8" s="209">
        <v>330.89229187838191</v>
      </c>
      <c r="AI8" s="136" t="s">
        <v>47</v>
      </c>
      <c r="AJ8" s="209">
        <v>3635.6790570137259</v>
      </c>
      <c r="AK8" s="138" t="s">
        <v>52</v>
      </c>
    </row>
    <row r="9" spans="1:37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2377.1397882493352</v>
      </c>
      <c r="F9" s="209">
        <v>2620.5162467960304</v>
      </c>
      <c r="G9" s="136" t="s">
        <v>68</v>
      </c>
      <c r="H9" s="209">
        <v>2850.9916219878246</v>
      </c>
      <c r="I9" s="136" t="s">
        <v>57</v>
      </c>
      <c r="J9" s="209">
        <v>3403.4635736062082</v>
      </c>
      <c r="K9" s="136" t="s">
        <v>47</v>
      </c>
      <c r="L9" s="209">
        <v>2.7739588404074311E-11</v>
      </c>
      <c r="M9" s="136" t="s">
        <v>229</v>
      </c>
      <c r="N9" s="209">
        <v>3199.5433500182226</v>
      </c>
      <c r="O9" s="136" t="s">
        <v>59</v>
      </c>
      <c r="P9" s="209">
        <v>471.22607638038744</v>
      </c>
      <c r="Q9" s="136" t="s">
        <v>50</v>
      </c>
      <c r="R9" s="209">
        <v>3184.8383093294055</v>
      </c>
      <c r="S9" s="136" t="s">
        <v>59</v>
      </c>
      <c r="T9" s="209">
        <v>6907.3765929612164</v>
      </c>
      <c r="U9" s="136" t="s">
        <v>59</v>
      </c>
      <c r="V9" s="209">
        <v>258.33233930221559</v>
      </c>
      <c r="W9" s="136" t="s">
        <v>235</v>
      </c>
      <c r="X9" s="209">
        <v>4510.7709932135422</v>
      </c>
      <c r="Y9" s="136" t="s">
        <v>232</v>
      </c>
      <c r="Z9" s="209">
        <v>988.50073781890887</v>
      </c>
      <c r="AA9" s="136" t="s">
        <v>56</v>
      </c>
      <c r="AB9" s="209">
        <v>5022.472287439703</v>
      </c>
      <c r="AC9" s="136" t="s">
        <v>51</v>
      </c>
      <c r="AD9" s="209">
        <v>1426.2598787861471</v>
      </c>
      <c r="AE9" s="136" t="s">
        <v>64</v>
      </c>
      <c r="AF9" s="209">
        <v>2526.51749956399</v>
      </c>
      <c r="AG9" s="136" t="s">
        <v>253</v>
      </c>
      <c r="AH9" s="209">
        <v>809.50435691679559</v>
      </c>
      <c r="AI9" s="136" t="s">
        <v>58</v>
      </c>
      <c r="AJ9" s="209">
        <v>3747.9460846152392</v>
      </c>
      <c r="AK9" s="138" t="s">
        <v>52</v>
      </c>
    </row>
    <row r="10" spans="1:37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3212.0484438786057</v>
      </c>
      <c r="F10" s="209">
        <v>3208.3593582769308</v>
      </c>
      <c r="G10" s="136" t="s">
        <v>49</v>
      </c>
      <c r="H10" s="209">
        <v>7190.998557428371</v>
      </c>
      <c r="I10" s="136" t="s">
        <v>50</v>
      </c>
      <c r="J10" s="209">
        <v>3465.505878333393</v>
      </c>
      <c r="K10" s="136" t="s">
        <v>47</v>
      </c>
      <c r="L10" s="209">
        <v>5333.2746901683195</v>
      </c>
      <c r="M10" s="136" t="s">
        <v>49</v>
      </c>
      <c r="N10" s="209">
        <v>3401.8166391425884</v>
      </c>
      <c r="O10" s="136" t="s">
        <v>59</v>
      </c>
      <c r="P10" s="209">
        <v>283.32652492086174</v>
      </c>
      <c r="Q10" s="136" t="s">
        <v>46</v>
      </c>
      <c r="R10" s="209">
        <v>2328.0636250014613</v>
      </c>
      <c r="S10" s="136" t="s">
        <v>250</v>
      </c>
      <c r="T10" s="209">
        <v>5831.9766443564495</v>
      </c>
      <c r="U10" s="136" t="s">
        <v>55</v>
      </c>
      <c r="V10" s="209">
        <v>245.68752671969946</v>
      </c>
      <c r="W10" s="136" t="s">
        <v>233</v>
      </c>
      <c r="X10" s="209">
        <v>4523.179454158927</v>
      </c>
      <c r="Y10" s="136" t="s">
        <v>232</v>
      </c>
      <c r="Z10" s="209">
        <v>1095.125536272401</v>
      </c>
      <c r="AA10" s="136" t="s">
        <v>64</v>
      </c>
      <c r="AB10" s="209">
        <v>6453.8259515072032</v>
      </c>
      <c r="AC10" s="136" t="s">
        <v>54</v>
      </c>
      <c r="AD10" s="209">
        <v>1467.0101610371578</v>
      </c>
      <c r="AE10" s="136" t="s">
        <v>64</v>
      </c>
      <c r="AF10" s="209">
        <v>2322.7660883088288</v>
      </c>
      <c r="AG10" s="136" t="s">
        <v>253</v>
      </c>
      <c r="AH10" s="209">
        <v>1075.3999486047378</v>
      </c>
      <c r="AI10" s="136" t="s">
        <v>50</v>
      </c>
      <c r="AJ10" s="209">
        <v>3107.4331481935769</v>
      </c>
      <c r="AK10" s="138" t="s">
        <v>54</v>
      </c>
    </row>
    <row r="11" spans="1:37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3026.1731673838244</v>
      </c>
      <c r="F11" s="209">
        <v>3052.198303738041</v>
      </c>
      <c r="G11" s="136" t="s">
        <v>49</v>
      </c>
      <c r="H11" s="209">
        <v>6260.3639865204268</v>
      </c>
      <c r="I11" s="136" t="s">
        <v>46</v>
      </c>
      <c r="J11" s="209">
        <v>4156.8344167221512</v>
      </c>
      <c r="K11" s="136" t="s">
        <v>49</v>
      </c>
      <c r="L11" s="209">
        <v>4985.8377836960235</v>
      </c>
      <c r="M11" s="136" t="s">
        <v>64</v>
      </c>
      <c r="N11" s="209">
        <v>2004.8937106948802</v>
      </c>
      <c r="O11" s="136" t="s">
        <v>232</v>
      </c>
      <c r="P11" s="209">
        <v>319.13379793484614</v>
      </c>
      <c r="Q11" s="136" t="s">
        <v>46</v>
      </c>
      <c r="R11" s="209">
        <v>2020.8064968286828</v>
      </c>
      <c r="S11" s="136" t="s">
        <v>232</v>
      </c>
      <c r="T11" s="209">
        <v>4992.9283328077026</v>
      </c>
      <c r="U11" s="136" t="s">
        <v>56</v>
      </c>
      <c r="V11" s="209">
        <v>490.07511943558848</v>
      </c>
      <c r="W11" s="136" t="s">
        <v>254</v>
      </c>
      <c r="X11" s="209">
        <v>4548.5872551424482</v>
      </c>
      <c r="Y11" s="136" t="s">
        <v>252</v>
      </c>
      <c r="Z11" s="209">
        <v>992.94343770890146</v>
      </c>
      <c r="AA11" s="136" t="s">
        <v>56</v>
      </c>
      <c r="AB11" s="209">
        <v>7146.5807497747464</v>
      </c>
      <c r="AC11" s="136" t="s">
        <v>52</v>
      </c>
      <c r="AD11" s="209">
        <v>1497.5728727254309</v>
      </c>
      <c r="AE11" s="136" t="s">
        <v>64</v>
      </c>
      <c r="AF11" s="209">
        <v>3048.6304909053401</v>
      </c>
      <c r="AG11" s="136" t="s">
        <v>59</v>
      </c>
      <c r="AH11" s="209">
        <v>1022.2208302671395</v>
      </c>
      <c r="AI11" s="136" t="s">
        <v>50</v>
      </c>
      <c r="AJ11" s="209">
        <v>2295.565274906282</v>
      </c>
      <c r="AK11" s="138" t="s">
        <v>250</v>
      </c>
    </row>
    <row r="12" spans="1:37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3192.9491099840202</v>
      </c>
      <c r="F12" s="209">
        <v>3124.9121398403659</v>
      </c>
      <c r="G12" s="136" t="s">
        <v>49</v>
      </c>
      <c r="H12" s="209">
        <v>6283.9991502260254</v>
      </c>
      <c r="I12" s="136" t="s">
        <v>46</v>
      </c>
      <c r="J12" s="209">
        <v>3997.2970617093611</v>
      </c>
      <c r="K12" s="136" t="s">
        <v>64</v>
      </c>
      <c r="L12" s="209">
        <v>6024.60322855708</v>
      </c>
      <c r="M12" s="136" t="s">
        <v>46</v>
      </c>
      <c r="N12" s="209">
        <v>2386.4219914614423</v>
      </c>
      <c r="O12" s="136" t="s">
        <v>55</v>
      </c>
      <c r="P12" s="209">
        <v>448.47723131373334</v>
      </c>
      <c r="Q12" s="136" t="s">
        <v>50</v>
      </c>
      <c r="R12" s="209">
        <v>2983.9394178318234</v>
      </c>
      <c r="S12" s="136" t="s">
        <v>249</v>
      </c>
      <c r="T12" s="209">
        <v>4112.518484774153</v>
      </c>
      <c r="U12" s="136" t="s">
        <v>62</v>
      </c>
      <c r="V12" s="209">
        <v>344.8370384646862</v>
      </c>
      <c r="W12" s="136" t="s">
        <v>244</v>
      </c>
      <c r="X12" s="209">
        <v>4376.6414391842163</v>
      </c>
      <c r="Y12" s="136" t="s">
        <v>232</v>
      </c>
      <c r="Z12" s="209">
        <v>717.49604110080043</v>
      </c>
      <c r="AA12" s="136" t="s">
        <v>244</v>
      </c>
      <c r="AB12" s="209">
        <v>5643.9140917679397</v>
      </c>
      <c r="AC12" s="136" t="s">
        <v>64</v>
      </c>
      <c r="AD12" s="209">
        <v>2098.6395359281537</v>
      </c>
      <c r="AE12" s="136" t="s">
        <v>70</v>
      </c>
      <c r="AF12" s="209">
        <v>3077.6650670091976</v>
      </c>
      <c r="AG12" s="136" t="s">
        <v>58</v>
      </c>
      <c r="AH12" s="209">
        <v>1057.6735758255372</v>
      </c>
      <c r="AI12" s="136" t="s">
        <v>50</v>
      </c>
      <c r="AJ12" s="209">
        <v>3319.5587424513451</v>
      </c>
      <c r="AK12" s="138" t="s">
        <v>46</v>
      </c>
    </row>
    <row r="13" spans="1:37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3153.3356364249248</v>
      </c>
      <c r="F13" s="209">
        <v>3385.9468026808777</v>
      </c>
      <c r="G13" s="136" t="s">
        <v>49</v>
      </c>
      <c r="H13" s="209">
        <v>7205.7705347443707</v>
      </c>
      <c r="I13" s="136" t="s">
        <v>50</v>
      </c>
      <c r="J13" s="209">
        <v>5016.5634965132995</v>
      </c>
      <c r="K13" s="136" t="s">
        <v>46</v>
      </c>
      <c r="L13" s="209">
        <v>3590.181366880427</v>
      </c>
      <c r="M13" s="136" t="s">
        <v>237</v>
      </c>
      <c r="N13" s="209">
        <v>2119.9851981056099</v>
      </c>
      <c r="O13" s="136" t="s">
        <v>56</v>
      </c>
      <c r="P13" s="209">
        <v>457.99038470523737</v>
      </c>
      <c r="Q13" s="136" t="s">
        <v>50</v>
      </c>
      <c r="R13" s="209">
        <v>3462.5514828701953</v>
      </c>
      <c r="S13" s="136" t="s">
        <v>50</v>
      </c>
      <c r="T13" s="209">
        <v>7474.6205218955547</v>
      </c>
      <c r="U13" s="136" t="s">
        <v>58</v>
      </c>
      <c r="V13" s="209">
        <v>548.92667706252951</v>
      </c>
      <c r="W13" s="136" t="s">
        <v>250</v>
      </c>
      <c r="X13" s="209">
        <v>4657.3090081882001</v>
      </c>
      <c r="Y13" s="136" t="s">
        <v>252</v>
      </c>
      <c r="Z13" s="209">
        <v>1454.9842319430263</v>
      </c>
      <c r="AA13" s="136" t="s">
        <v>70</v>
      </c>
      <c r="AB13" s="209">
        <v>6917.3604121126946</v>
      </c>
      <c r="AC13" s="136" t="s">
        <v>46</v>
      </c>
      <c r="AD13" s="209">
        <v>1523.0417991323272</v>
      </c>
      <c r="AE13" s="136" t="s">
        <v>64</v>
      </c>
      <c r="AF13" s="209">
        <v>3270.2101506453255</v>
      </c>
      <c r="AG13" s="136" t="s">
        <v>50</v>
      </c>
      <c r="AH13" s="209">
        <v>703.14612024156008</v>
      </c>
      <c r="AI13" s="136" t="s">
        <v>54</v>
      </c>
      <c r="AJ13" s="209">
        <v>2386.5606551728288</v>
      </c>
      <c r="AK13" s="138" t="s">
        <v>55</v>
      </c>
    </row>
    <row r="14" spans="1:37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3858.8507665024154</v>
      </c>
      <c r="F14" s="314">
        <v>3955.1962369146181</v>
      </c>
      <c r="G14" s="316" t="s">
        <v>50</v>
      </c>
      <c r="H14" s="314">
        <v>8464.343002067495</v>
      </c>
      <c r="I14" s="316" t="s">
        <v>48</v>
      </c>
      <c r="J14" s="314">
        <v>4347.3929240985399</v>
      </c>
      <c r="K14" s="316" t="s">
        <v>49</v>
      </c>
      <c r="L14" s="314">
        <v>7162.0454818890121</v>
      </c>
      <c r="M14" s="316" t="s">
        <v>50</v>
      </c>
      <c r="N14" s="314">
        <v>1179.1122885229067</v>
      </c>
      <c r="O14" s="316" t="s">
        <v>62</v>
      </c>
      <c r="P14" s="314">
        <v>298.63029342024055</v>
      </c>
      <c r="Q14" s="316" t="s">
        <v>46</v>
      </c>
      <c r="R14" s="314">
        <v>2138.9823153566745</v>
      </c>
      <c r="S14" s="316" t="s">
        <v>56</v>
      </c>
      <c r="T14" s="314">
        <v>8375.711138171504</v>
      </c>
      <c r="U14" s="316" t="s">
        <v>50</v>
      </c>
      <c r="V14" s="314">
        <v>336.2692916214063</v>
      </c>
      <c r="W14" s="316" t="s">
        <v>244</v>
      </c>
      <c r="X14" s="314">
        <v>6325.360686710821</v>
      </c>
      <c r="Y14" s="316" t="s">
        <v>54</v>
      </c>
      <c r="Z14" s="314">
        <v>1339.4740332663182</v>
      </c>
      <c r="AA14" s="316" t="s">
        <v>49</v>
      </c>
      <c r="AB14" s="314">
        <v>9576.3163289925342</v>
      </c>
      <c r="AC14" s="316" t="s">
        <v>48</v>
      </c>
      <c r="AD14" s="314">
        <v>2022.2327567074685</v>
      </c>
      <c r="AE14" s="316" t="s">
        <v>70</v>
      </c>
      <c r="AF14" s="314">
        <v>3270.2101506453264</v>
      </c>
      <c r="AG14" s="316" t="s">
        <v>50</v>
      </c>
      <c r="AH14" s="314">
        <v>1087.2175304575367</v>
      </c>
      <c r="AI14" s="316" t="s">
        <v>50</v>
      </c>
      <c r="AJ14" s="314">
        <v>3404.6453317914852</v>
      </c>
      <c r="AK14" s="318" t="s">
        <v>46</v>
      </c>
    </row>
    <row r="15" spans="1:37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1023.8534481079597</v>
      </c>
      <c r="F15" s="209"/>
      <c r="G15" s="136"/>
      <c r="H15" s="209">
        <v>739.18974489259472</v>
      </c>
      <c r="I15" s="136" t="s">
        <v>61</v>
      </c>
      <c r="J15" s="209">
        <v>1750.4793119458964</v>
      </c>
      <c r="K15" s="136" t="s">
        <v>236</v>
      </c>
      <c r="L15" s="209">
        <v>2004.8527613273995</v>
      </c>
      <c r="M15" s="136" t="s">
        <v>230</v>
      </c>
      <c r="N15" s="209">
        <v>2888.2208765722112</v>
      </c>
      <c r="O15" s="136" t="s">
        <v>249</v>
      </c>
      <c r="P15" s="209"/>
      <c r="Q15" s="136"/>
      <c r="R15" s="209">
        <v>395.8889920687763</v>
      </c>
      <c r="S15" s="136" t="s">
        <v>230</v>
      </c>
      <c r="T15" s="209">
        <v>135.90219130718924</v>
      </c>
      <c r="U15" s="136" t="s">
        <v>230</v>
      </c>
      <c r="V15" s="209">
        <v>13.412955402927309</v>
      </c>
      <c r="W15" s="136" t="s">
        <v>230</v>
      </c>
      <c r="X15" s="209">
        <v>3664.6321325530594</v>
      </c>
      <c r="Y15" s="136" t="s">
        <v>53</v>
      </c>
      <c r="Z15" s="209">
        <v>4.4426999431948389</v>
      </c>
      <c r="AA15" s="136" t="s">
        <v>230</v>
      </c>
      <c r="AB15" s="209">
        <v>61.125423376547133</v>
      </c>
      <c r="AC15" s="136" t="s">
        <v>65</v>
      </c>
      <c r="AD15" s="209">
        <v>371.84632554067048</v>
      </c>
      <c r="AE15" s="136" t="s">
        <v>61</v>
      </c>
      <c r="AF15" s="209">
        <v>1642.7457532447293</v>
      </c>
      <c r="AG15" s="136" t="s">
        <v>254</v>
      </c>
      <c r="AH15" s="209">
        <v>47.270327411197741</v>
      </c>
      <c r="AI15" s="136" t="s">
        <v>69</v>
      </c>
      <c r="AJ15" s="209">
        <v>452.61338496220969</v>
      </c>
      <c r="AK15" s="138" t="s">
        <v>66</v>
      </c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1623.2110933573051</v>
      </c>
      <c r="F16" s="209">
        <v>1735.0906523584954</v>
      </c>
      <c r="G16" s="136" t="s">
        <v>67</v>
      </c>
      <c r="H16" s="209">
        <v>248.7600980014281</v>
      </c>
      <c r="I16" s="136" t="s">
        <v>60</v>
      </c>
      <c r="J16" s="209">
        <v>3204.0418798402088</v>
      </c>
      <c r="K16" s="136" t="s">
        <v>232</v>
      </c>
      <c r="L16" s="209">
        <v>2723.9526170702411</v>
      </c>
      <c r="M16" s="137" t="s">
        <v>235</v>
      </c>
      <c r="N16" s="209">
        <v>2380.6674170909091</v>
      </c>
      <c r="O16" s="136" t="s">
        <v>55</v>
      </c>
      <c r="P16" s="209">
        <v>40.77065739216232</v>
      </c>
      <c r="Q16" s="136" t="s">
        <v>70</v>
      </c>
      <c r="R16" s="209">
        <v>2676.6822896590465</v>
      </c>
      <c r="S16" s="136" t="s">
        <v>55</v>
      </c>
      <c r="T16" s="209">
        <v>3303.0141278574038</v>
      </c>
      <c r="U16" s="136" t="s">
        <v>237</v>
      </c>
      <c r="V16" s="209">
        <v>325.57438004463029</v>
      </c>
      <c r="W16" s="136" t="s">
        <v>237</v>
      </c>
      <c r="X16" s="209">
        <v>6213.0936591092295</v>
      </c>
      <c r="Y16" s="136" t="s">
        <v>54</v>
      </c>
      <c r="Z16" s="209">
        <v>122.17424848514338</v>
      </c>
      <c r="AA16" s="136" t="s">
        <v>233</v>
      </c>
      <c r="AB16" s="209">
        <v>626.53558960962346</v>
      </c>
      <c r="AC16" s="136" t="s">
        <v>66</v>
      </c>
      <c r="AD16" s="209">
        <v>397.31525194756659</v>
      </c>
      <c r="AE16" s="136" t="s">
        <v>61</v>
      </c>
      <c r="AF16" s="209">
        <v>3051.1773835460303</v>
      </c>
      <c r="AG16" s="136" t="s">
        <v>59</v>
      </c>
      <c r="AH16" s="209">
        <v>230.44284612958882</v>
      </c>
      <c r="AI16" s="136" t="s">
        <v>47</v>
      </c>
      <c r="AJ16" s="209">
        <v>482.15733959422687</v>
      </c>
      <c r="AK16" s="138" t="s">
        <v>66</v>
      </c>
    </row>
    <row r="17" spans="1:37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1791.9615002239273</v>
      </c>
      <c r="F17" s="209">
        <v>1920.284187174582</v>
      </c>
      <c r="G17" s="137" t="s">
        <v>233</v>
      </c>
      <c r="H17" s="209">
        <v>1239.6643363586441</v>
      </c>
      <c r="I17" s="137" t="s">
        <v>62</v>
      </c>
      <c r="J17" s="209">
        <v>2499.4185618670508</v>
      </c>
      <c r="K17" s="137" t="s">
        <v>53</v>
      </c>
      <c r="L17" s="209">
        <v>2875.8085438787075</v>
      </c>
      <c r="M17" s="137" t="s">
        <v>235</v>
      </c>
      <c r="N17" s="209">
        <v>3747.9542875303546</v>
      </c>
      <c r="O17" s="137" t="s">
        <v>50</v>
      </c>
      <c r="P17" s="209">
        <v>38.820756386449375</v>
      </c>
      <c r="Q17" s="137" t="s">
        <v>70</v>
      </c>
      <c r="R17" s="209">
        <v>2889.398763009433</v>
      </c>
      <c r="S17" s="137" t="s">
        <v>55</v>
      </c>
      <c r="T17" s="209">
        <v>4762.4854866781188</v>
      </c>
      <c r="U17" s="137" t="s">
        <v>56</v>
      </c>
      <c r="V17" s="209">
        <v>485.46626251299813</v>
      </c>
      <c r="W17" s="137" t="s">
        <v>254</v>
      </c>
      <c r="X17" s="209">
        <v>7674.9285343005004</v>
      </c>
      <c r="Y17" s="137" t="s">
        <v>50</v>
      </c>
      <c r="Z17" s="209">
        <v>222.1349972188541</v>
      </c>
      <c r="AA17" s="137" t="s">
        <v>233</v>
      </c>
      <c r="AB17" s="209">
        <v>1161.3830441544144</v>
      </c>
      <c r="AC17" s="137" t="s">
        <v>53</v>
      </c>
      <c r="AD17" s="209">
        <v>468.62824588687226</v>
      </c>
      <c r="AE17" s="137" t="s">
        <v>61</v>
      </c>
      <c r="AF17" s="209">
        <v>191.0169480517161</v>
      </c>
      <c r="AG17" s="137" t="s">
        <v>60</v>
      </c>
      <c r="AH17" s="209">
        <v>277.71317354078519</v>
      </c>
      <c r="AI17" s="137" t="s">
        <v>47</v>
      </c>
      <c r="AJ17" s="209">
        <v>269.44086624384636</v>
      </c>
      <c r="AK17" s="139" t="s">
        <v>65</v>
      </c>
    </row>
    <row r="18" spans="1:37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2206.8738219122156</v>
      </c>
      <c r="F18" s="209">
        <v>2322.7453122166712</v>
      </c>
      <c r="G18" s="136" t="s">
        <v>62</v>
      </c>
      <c r="H18" s="209">
        <v>1365.5215830909533</v>
      </c>
      <c r="I18" s="136" t="s">
        <v>62</v>
      </c>
      <c r="J18" s="209">
        <v>4272.0558397869445</v>
      </c>
      <c r="K18" s="136" t="s">
        <v>49</v>
      </c>
      <c r="L18" s="209">
        <v>3847.8046512714518</v>
      </c>
      <c r="M18" s="136" t="s">
        <v>232</v>
      </c>
      <c r="N18" s="209">
        <v>3475.187462366925</v>
      </c>
      <c r="O18" s="136" t="s">
        <v>59</v>
      </c>
      <c r="P18" s="209">
        <v>62.751359638365102</v>
      </c>
      <c r="Q18" s="136" t="s">
        <v>70</v>
      </c>
      <c r="R18" s="209">
        <v>3344.3756643422048</v>
      </c>
      <c r="S18" s="136" t="s">
        <v>58</v>
      </c>
      <c r="T18" s="209">
        <v>4023.8866208781592</v>
      </c>
      <c r="U18" s="136" t="s">
        <v>62</v>
      </c>
      <c r="V18" s="209">
        <v>573.50724731634955</v>
      </c>
      <c r="W18" s="136" t="s">
        <v>55</v>
      </c>
      <c r="X18" s="209">
        <v>8754.4646365537192</v>
      </c>
      <c r="Y18" s="136" t="s">
        <v>48</v>
      </c>
      <c r="Z18" s="209">
        <v>328.7597959087193</v>
      </c>
      <c r="AA18" s="136" t="s">
        <v>235</v>
      </c>
      <c r="AB18" s="209">
        <v>1940.732192205402</v>
      </c>
      <c r="AC18" s="136" t="s">
        <v>61</v>
      </c>
      <c r="AD18" s="209">
        <v>840.47457142753728</v>
      </c>
      <c r="AE18" s="136" t="s">
        <v>68</v>
      </c>
      <c r="AF18" s="209">
        <v>939.80338441442609</v>
      </c>
      <c r="AG18" s="136" t="s">
        <v>61</v>
      </c>
      <c r="AH18" s="209">
        <v>307.25712817278145</v>
      </c>
      <c r="AI18" s="136" t="s">
        <v>47</v>
      </c>
      <c r="AJ18" s="209">
        <v>764.59754587611496</v>
      </c>
      <c r="AK18" s="138" t="s">
        <v>53</v>
      </c>
    </row>
    <row r="19" spans="1:37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1827.4963982418096</v>
      </c>
      <c r="F19" s="209"/>
      <c r="G19" s="136"/>
      <c r="H19" s="209">
        <v>852.0476515868354</v>
      </c>
      <c r="I19" s="136" t="s">
        <v>62</v>
      </c>
      <c r="J19" s="209">
        <v>2623.503171321443</v>
      </c>
      <c r="K19" s="136" t="s">
        <v>237</v>
      </c>
      <c r="L19" s="209">
        <v>3188.9744629778907</v>
      </c>
      <c r="M19" s="136" t="s">
        <v>235</v>
      </c>
      <c r="N19" s="209">
        <v>3655.5933688832461</v>
      </c>
      <c r="O19" s="136" t="s">
        <v>58</v>
      </c>
      <c r="P19" s="209"/>
      <c r="Q19" s="136"/>
      <c r="R19" s="209">
        <v>2753.4965717022351</v>
      </c>
      <c r="S19" s="136" t="s">
        <v>55</v>
      </c>
      <c r="T19" s="209">
        <v>3698.9031199261794</v>
      </c>
      <c r="U19" s="136" t="s">
        <v>62</v>
      </c>
      <c r="V19" s="209">
        <v>630.88160721169561</v>
      </c>
      <c r="W19" s="136" t="s">
        <v>54</v>
      </c>
      <c r="X19" s="209">
        <v>5606.8517100606286</v>
      </c>
      <c r="Y19" s="136" t="s">
        <v>56</v>
      </c>
      <c r="Z19" s="209">
        <v>468.70484415778128</v>
      </c>
      <c r="AA19" s="136" t="s">
        <v>243</v>
      </c>
      <c r="AB19" s="209">
        <v>1405.88473766061</v>
      </c>
      <c r="AC19" s="136" t="s">
        <v>53</v>
      </c>
      <c r="AD19" s="209">
        <v>891.4124242413302</v>
      </c>
      <c r="AE19" s="136" t="s">
        <v>47</v>
      </c>
      <c r="AF19" s="209">
        <v>825.19321558340175</v>
      </c>
      <c r="AG19" s="136" t="s">
        <v>62</v>
      </c>
      <c r="AH19" s="209">
        <v>254.07800983518746</v>
      </c>
      <c r="AI19" s="136" t="s">
        <v>47</v>
      </c>
      <c r="AJ19" s="209">
        <v>1396.8381750008766</v>
      </c>
      <c r="AK19" s="138" t="s">
        <v>237</v>
      </c>
    </row>
    <row r="20" spans="1:37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1026.9081662861488</v>
      </c>
      <c r="F20" s="209"/>
      <c r="G20" s="136"/>
      <c r="H20" s="209">
        <v>396.47987116142122</v>
      </c>
      <c r="I20" s="136" t="s">
        <v>61</v>
      </c>
      <c r="J20" s="209">
        <v>1435.8361951151155</v>
      </c>
      <c r="K20" s="136" t="s">
        <v>245</v>
      </c>
      <c r="L20" s="209">
        <v>2138.3914362640376</v>
      </c>
      <c r="M20" s="136" t="s">
        <v>67</v>
      </c>
      <c r="N20" s="209">
        <v>1910.2309622995576</v>
      </c>
      <c r="O20" s="136" t="s">
        <v>252</v>
      </c>
      <c r="P20" s="209"/>
      <c r="Q20" s="136"/>
      <c r="R20" s="209">
        <v>839.04831154875251</v>
      </c>
      <c r="S20" s="136" t="s">
        <v>233</v>
      </c>
      <c r="T20" s="209">
        <v>868.59226618074672</v>
      </c>
      <c r="U20" s="136" t="s">
        <v>67</v>
      </c>
      <c r="V20" s="209">
        <v>71.850897665026878</v>
      </c>
      <c r="W20" s="136" t="s">
        <v>67</v>
      </c>
      <c r="X20" s="209">
        <v>3771.5812483208947</v>
      </c>
      <c r="Y20" s="136" t="s">
        <v>237</v>
      </c>
      <c r="Z20" s="209">
        <v>19.992149750289627</v>
      </c>
      <c r="AA20" s="136" t="s">
        <v>67</v>
      </c>
      <c r="AB20" s="209">
        <v>310.72090216412016</v>
      </c>
      <c r="AC20" s="136" t="s">
        <v>65</v>
      </c>
      <c r="AD20" s="209">
        <v>438.06553419859847</v>
      </c>
      <c r="AE20" s="136" t="s">
        <v>61</v>
      </c>
      <c r="AF20" s="209">
        <v>2032.4203272702239</v>
      </c>
      <c r="AG20" s="136" t="s">
        <v>251</v>
      </c>
      <c r="AH20" s="209">
        <v>70.905491116798657</v>
      </c>
      <c r="AI20" s="136" t="s">
        <v>69</v>
      </c>
      <c r="AJ20" s="209">
        <v>323.21086367406724</v>
      </c>
      <c r="AK20" s="138" t="s">
        <v>66</v>
      </c>
    </row>
    <row r="21" spans="1:37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685.01260979423239</v>
      </c>
      <c r="F21" s="209"/>
      <c r="G21" s="137"/>
      <c r="H21" s="209">
        <v>293.07602994942295</v>
      </c>
      <c r="I21" s="137" t="s">
        <v>60</v>
      </c>
      <c r="J21" s="209">
        <v>695.76013158356</v>
      </c>
      <c r="K21" s="137" t="s">
        <v>231</v>
      </c>
      <c r="L21" s="209">
        <v>1746.6385978437347</v>
      </c>
      <c r="M21" s="137" t="s">
        <v>230</v>
      </c>
      <c r="N21" s="209">
        <v>993.23953635457929</v>
      </c>
      <c r="O21" s="137" t="s">
        <v>62</v>
      </c>
      <c r="P21" s="209"/>
      <c r="Q21" s="137"/>
      <c r="R21" s="209">
        <v>1329.4779584399191</v>
      </c>
      <c r="S21" s="137" t="s">
        <v>235</v>
      </c>
      <c r="T21" s="209">
        <v>2440.3306526030483</v>
      </c>
      <c r="U21" s="137" t="s">
        <v>235</v>
      </c>
      <c r="V21" s="209">
        <v>131.11607065680982</v>
      </c>
      <c r="W21" s="137" t="s">
        <v>67</v>
      </c>
      <c r="X21" s="209">
        <v>1174.3721966219291</v>
      </c>
      <c r="Y21" s="137" t="s">
        <v>231</v>
      </c>
      <c r="Z21" s="209">
        <v>-1.3642420526593924E-12</v>
      </c>
      <c r="AA21" s="137" t="s">
        <v>230</v>
      </c>
      <c r="AB21" s="209">
        <v>269.97061991308692</v>
      </c>
      <c r="AC21" s="137" t="s">
        <v>65</v>
      </c>
      <c r="AD21" s="209">
        <v>259.78304935032929</v>
      </c>
      <c r="AE21" s="137" t="s">
        <v>61</v>
      </c>
      <c r="AF21" s="209">
        <v>1459.3694831150842</v>
      </c>
      <c r="AG21" s="137" t="s">
        <v>252</v>
      </c>
      <c r="AH21" s="209">
        <v>94.540654822394117</v>
      </c>
      <c r="AI21" s="137" t="s">
        <v>69</v>
      </c>
      <c r="AJ21" s="209">
        <v>468.5671204634973</v>
      </c>
      <c r="AK21" s="139" t="s">
        <v>66</v>
      </c>
    </row>
    <row r="22" spans="1:37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723.93270040594882</v>
      </c>
      <c r="F22" s="210">
        <v>750.34746862626071</v>
      </c>
      <c r="G22" s="136" t="s">
        <v>261</v>
      </c>
      <c r="H22" s="210">
        <v>112.85790669423363</v>
      </c>
      <c r="I22" s="136" t="s">
        <v>60</v>
      </c>
      <c r="J22" s="210">
        <v>611.55986088236477</v>
      </c>
      <c r="K22" s="136" t="s">
        <v>229</v>
      </c>
      <c r="L22" s="210">
        <v>2271.3392321080255</v>
      </c>
      <c r="M22" s="136" t="s">
        <v>67</v>
      </c>
      <c r="N22" s="210">
        <v>694.00166908669007</v>
      </c>
      <c r="O22" s="136" t="s">
        <v>61</v>
      </c>
      <c r="P22" s="210">
        <v>24.285130707503868</v>
      </c>
      <c r="Q22" s="136" t="s">
        <v>70</v>
      </c>
      <c r="R22" s="210">
        <v>2753.4965717022378</v>
      </c>
      <c r="S22" s="136" t="s">
        <v>55</v>
      </c>
      <c r="T22" s="210">
        <v>1932.1746329326854</v>
      </c>
      <c r="U22" s="136" t="s">
        <v>235</v>
      </c>
      <c r="V22" s="210">
        <v>65.528491373776887</v>
      </c>
      <c r="W22" s="136" t="s">
        <v>67</v>
      </c>
      <c r="X22" s="210">
        <v>800.64117052715278</v>
      </c>
      <c r="Y22" s="136" t="s">
        <v>229</v>
      </c>
      <c r="Z22" s="210">
        <v>2.2213499721924563</v>
      </c>
      <c r="AA22" s="136" t="s">
        <v>230</v>
      </c>
      <c r="AB22" s="210">
        <v>448.25310476135564</v>
      </c>
      <c r="AC22" s="136" t="s">
        <v>66</v>
      </c>
      <c r="AD22" s="210">
        <v>45.844067532415011</v>
      </c>
      <c r="AE22" s="136" t="s">
        <v>60</v>
      </c>
      <c r="AF22" s="210">
        <v>1023.8508415571837</v>
      </c>
      <c r="AG22" s="136" t="s">
        <v>61</v>
      </c>
      <c r="AH22" s="210">
        <v>218.62526427678722</v>
      </c>
      <c r="AI22" s="136" t="s">
        <v>68</v>
      </c>
      <c r="AJ22" s="210">
        <v>250.53273527933743</v>
      </c>
      <c r="AK22" s="138" t="s">
        <v>65</v>
      </c>
    </row>
    <row r="23" spans="1:37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1178.1611472665084</v>
      </c>
      <c r="F23" s="209">
        <v>1231.5909091266305</v>
      </c>
      <c r="G23" s="137" t="s">
        <v>241</v>
      </c>
      <c r="H23" s="209">
        <v>1783.2731015874162</v>
      </c>
      <c r="I23" s="137" t="s">
        <v>47</v>
      </c>
      <c r="J23" s="209">
        <v>1692.8686004134997</v>
      </c>
      <c r="K23" s="137" t="s">
        <v>245</v>
      </c>
      <c r="L23" s="209">
        <v>2351.6987887070627</v>
      </c>
      <c r="M23" s="137" t="s">
        <v>233</v>
      </c>
      <c r="N23" s="209">
        <v>1507.1230276434815</v>
      </c>
      <c r="O23" s="137" t="s">
        <v>62</v>
      </c>
      <c r="P23" s="209">
        <v>31.375679819181642</v>
      </c>
      <c r="Q23" s="137" t="s">
        <v>70</v>
      </c>
      <c r="R23" s="209">
        <v>720.87249302075747</v>
      </c>
      <c r="S23" s="137" t="s">
        <v>67</v>
      </c>
      <c r="T23" s="209">
        <v>2611.685589468641</v>
      </c>
      <c r="U23" s="137" t="s">
        <v>235</v>
      </c>
      <c r="V23" s="209">
        <v>657.23481474343316</v>
      </c>
      <c r="W23" s="137" t="s">
        <v>46</v>
      </c>
      <c r="X23" s="209">
        <v>1887.8587009846863</v>
      </c>
      <c r="Y23" s="137" t="s">
        <v>245</v>
      </c>
      <c r="Z23" s="209">
        <v>206.58554742653314</v>
      </c>
      <c r="AA23" s="137" t="s">
        <v>233</v>
      </c>
      <c r="AB23" s="209">
        <v>1069.6949090895932</v>
      </c>
      <c r="AC23" s="137" t="s">
        <v>53</v>
      </c>
      <c r="AD23" s="209">
        <v>366.75254025929098</v>
      </c>
      <c r="AE23" s="137" t="s">
        <v>61</v>
      </c>
      <c r="AF23" s="209">
        <v>1291.2745688295802</v>
      </c>
      <c r="AG23" s="137" t="s">
        <v>232</v>
      </c>
      <c r="AH23" s="209">
        <v>685.41974746235928</v>
      </c>
      <c r="AI23" s="137" t="s">
        <v>55</v>
      </c>
      <c r="AJ23" s="209">
        <v>1610.1455274439049</v>
      </c>
      <c r="AK23" s="139" t="s">
        <v>244</v>
      </c>
    </row>
    <row r="24" spans="1:37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2642.1603278935295</v>
      </c>
      <c r="F24" s="209">
        <v>2538.3142823161479</v>
      </c>
      <c r="G24" s="136" t="s">
        <v>68</v>
      </c>
      <c r="H24" s="209">
        <v>2242.386156568667</v>
      </c>
      <c r="I24" s="136" t="s">
        <v>51</v>
      </c>
      <c r="J24" s="209">
        <v>2078.4172083610774</v>
      </c>
      <c r="K24" s="136" t="s">
        <v>235</v>
      </c>
      <c r="L24" s="209">
        <v>3912.8013514618478</v>
      </c>
      <c r="M24" s="136" t="s">
        <v>47</v>
      </c>
      <c r="N24" s="209">
        <v>1614.1581109354565</v>
      </c>
      <c r="O24" s="136" t="s">
        <v>62</v>
      </c>
      <c r="P24" s="209">
        <v>30.134833724637474</v>
      </c>
      <c r="Q24" s="136" t="s">
        <v>70</v>
      </c>
      <c r="R24" s="209">
        <v>4195.2415577437487</v>
      </c>
      <c r="S24" s="136" t="s">
        <v>48</v>
      </c>
      <c r="T24" s="209">
        <v>4260.2382579341474</v>
      </c>
      <c r="U24" s="136" t="s">
        <v>232</v>
      </c>
      <c r="V24" s="209">
        <v>967.74177792573448</v>
      </c>
      <c r="W24" s="136" t="s">
        <v>48</v>
      </c>
      <c r="X24" s="209">
        <v>4386.0955046664576</v>
      </c>
      <c r="Y24" s="136" t="s">
        <v>232</v>
      </c>
      <c r="Z24" s="209">
        <v>793.02194020602451</v>
      </c>
      <c r="AA24" s="136" t="s">
        <v>252</v>
      </c>
      <c r="AB24" s="209">
        <v>2439.9231497805422</v>
      </c>
      <c r="AC24" s="136" t="s">
        <v>69</v>
      </c>
      <c r="AD24" s="209">
        <v>1731.8869956688643</v>
      </c>
      <c r="AE24" s="136" t="s">
        <v>70</v>
      </c>
      <c r="AF24" s="209">
        <v>2821.9570458839703</v>
      </c>
      <c r="AG24" s="136" t="s">
        <v>249</v>
      </c>
      <c r="AH24" s="209">
        <v>1270.3900491759255</v>
      </c>
      <c r="AI24" s="136" t="s">
        <v>48</v>
      </c>
      <c r="AJ24" s="209">
        <v>5330.3202947051159</v>
      </c>
      <c r="AK24" s="138" t="s">
        <v>48</v>
      </c>
    </row>
    <row r="25" spans="1:37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2"/>
      <c r="AA25" s="212"/>
      <c r="AB25" s="211"/>
      <c r="AC25" s="211"/>
      <c r="AD25" s="211"/>
      <c r="AE25" s="211"/>
      <c r="AF25" s="211"/>
      <c r="AG25" s="211"/>
      <c r="AH25" s="211"/>
      <c r="AI25" s="67"/>
      <c r="AJ25" s="212"/>
      <c r="AK25" s="213"/>
    </row>
    <row r="26" spans="1:37" s="57" customFormat="1" x14ac:dyDescent="0.35">
      <c r="A26" s="58"/>
      <c r="B26" s="319" t="s">
        <v>26</v>
      </c>
      <c r="C26" s="320"/>
      <c r="D26" s="321"/>
      <c r="E26" s="320"/>
      <c r="F26" s="322">
        <f>AVERAGE(F5:F24)</f>
        <v>2712.5874590265189</v>
      </c>
      <c r="G26" s="323"/>
      <c r="H26" s="324">
        <f>AVERAGE(H5:H24)</f>
        <v>3600.4922070469938</v>
      </c>
      <c r="I26" s="323"/>
      <c r="J26" s="324">
        <f>AVERAGE(J5:J24)</f>
        <v>3306.8548419595636</v>
      </c>
      <c r="K26" s="323"/>
      <c r="L26" s="324">
        <f>AVERAGE(L5:L24)</f>
        <v>3468.0466584317473</v>
      </c>
      <c r="M26" s="323"/>
      <c r="N26" s="324">
        <f>AVERAGE(N5:N24)</f>
        <v>2295.7011265099363</v>
      </c>
      <c r="O26" s="323"/>
      <c r="P26" s="324">
        <f>AVERAGE(P5:P24)</f>
        <v>257.94826789197833</v>
      </c>
      <c r="Q26" s="323"/>
      <c r="R26" s="324">
        <f>AVERAGE(R5:R24)</f>
        <v>2330.1317018257027</v>
      </c>
      <c r="S26" s="323"/>
      <c r="T26" s="324">
        <f>AVERAGE(T5:T24)</f>
        <v>4600.1414559752866</v>
      </c>
      <c r="U26" s="323"/>
      <c r="V26" s="324">
        <f>AVERAGE(V5:V24)</f>
        <v>382.91624158986997</v>
      </c>
      <c r="W26" s="323"/>
      <c r="X26" s="324">
        <f>AVERAGE(X5:X24)</f>
        <v>4675.1978727178785</v>
      </c>
      <c r="Y26" s="323"/>
      <c r="Z26" s="324">
        <f>AVERAGE(Z5:Z24)</f>
        <v>1037.9257745888785</v>
      </c>
      <c r="AA26" s="323"/>
      <c r="AB26" s="324">
        <f>AVERAGE(AB5:AB24)</f>
        <v>3666.5066455366104</v>
      </c>
      <c r="AC26" s="323"/>
      <c r="AD26" s="324">
        <f>AVERAGE(AD5:AD24)</f>
        <v>1232.9507273577931</v>
      </c>
      <c r="AE26" s="323"/>
      <c r="AF26" s="324">
        <f>AVERAGE(AF5:AF24)</f>
        <v>2232.5296820491999</v>
      </c>
      <c r="AG26" s="323"/>
      <c r="AH26" s="324">
        <f>AVERAGE(AH5:AH24)</f>
        <v>590.87909263996823</v>
      </c>
      <c r="AI26" s="323"/>
      <c r="AJ26" s="324">
        <f>AVERAGE(AJ5:AJ24)</f>
        <v>2344.844591232441</v>
      </c>
      <c r="AK26" s="325"/>
    </row>
    <row r="27" spans="1:37" s="57" customFormat="1" x14ac:dyDescent="0.35">
      <c r="A27" s="58"/>
      <c r="B27" s="193" t="s">
        <v>30</v>
      </c>
      <c r="C27" s="33"/>
      <c r="D27" s="34"/>
      <c r="E27" s="33"/>
      <c r="F27" s="159">
        <v>141</v>
      </c>
      <c r="G27" s="183"/>
      <c r="H27" s="161">
        <v>510</v>
      </c>
      <c r="I27" s="162"/>
      <c r="J27" s="161">
        <v>493</v>
      </c>
      <c r="K27" s="162"/>
      <c r="L27" s="161">
        <v>527</v>
      </c>
      <c r="M27" s="183"/>
      <c r="N27" s="161">
        <v>583</v>
      </c>
      <c r="O27" s="183"/>
      <c r="P27" s="161">
        <v>110</v>
      </c>
      <c r="Q27" s="183"/>
      <c r="R27" s="161">
        <v>521</v>
      </c>
      <c r="S27" s="162"/>
      <c r="T27" s="161">
        <v>998</v>
      </c>
      <c r="U27" s="162"/>
      <c r="V27" s="161">
        <v>105</v>
      </c>
      <c r="W27" s="183"/>
      <c r="X27" s="161">
        <v>712</v>
      </c>
      <c r="Y27" s="162"/>
      <c r="Z27" s="161">
        <v>248</v>
      </c>
      <c r="AA27" s="183"/>
      <c r="AB27" s="161">
        <v>524</v>
      </c>
      <c r="AC27" s="162"/>
      <c r="AD27" s="161">
        <v>275</v>
      </c>
      <c r="AE27" s="183"/>
      <c r="AF27" s="161">
        <v>656</v>
      </c>
      <c r="AG27" s="162"/>
      <c r="AH27" s="161">
        <v>167</v>
      </c>
      <c r="AI27" s="162"/>
      <c r="AJ27" s="161">
        <v>644</v>
      </c>
      <c r="AK27" s="163"/>
    </row>
    <row r="28" spans="1:37" s="57" customFormat="1" x14ac:dyDescent="0.35">
      <c r="A28" s="58"/>
      <c r="B28" s="326" t="s">
        <v>27</v>
      </c>
      <c r="C28" s="1"/>
      <c r="D28" s="327"/>
      <c r="E28" s="1"/>
      <c r="F28" s="328">
        <f>MIN(F5:F24)</f>
        <v>750.34746862626071</v>
      </c>
      <c r="G28" s="329"/>
      <c r="H28" s="330">
        <f>MIN(H5:H24)</f>
        <v>112.85790669423363</v>
      </c>
      <c r="I28" s="331"/>
      <c r="J28" s="330">
        <f>MIN(J5:J24)</f>
        <v>611.55986088236477</v>
      </c>
      <c r="K28" s="331"/>
      <c r="L28" s="330">
        <f>MIN(L5:L24)</f>
        <v>2.7739588404074311E-11</v>
      </c>
      <c r="M28" s="329"/>
      <c r="N28" s="330">
        <f>MIN(N5:N24)</f>
        <v>601.92847915811262</v>
      </c>
      <c r="O28" s="331"/>
      <c r="P28" s="330">
        <f>MIN(P5:P24)</f>
        <v>24.285130707503868</v>
      </c>
      <c r="Q28" s="331"/>
      <c r="R28" s="330">
        <f>MIN(R5:R24)</f>
        <v>395.8889920687763</v>
      </c>
      <c r="S28" s="329"/>
      <c r="T28" s="330">
        <f>MIN(T5:T24)</f>
        <v>135.90219130718924</v>
      </c>
      <c r="U28" s="329"/>
      <c r="V28" s="330">
        <f>MIN(V5:V24)</f>
        <v>4.8452085596497909</v>
      </c>
      <c r="W28" s="331"/>
      <c r="X28" s="330">
        <f>MIN(X5:X24)</f>
        <v>800.64117052715278</v>
      </c>
      <c r="Y28" s="329"/>
      <c r="Z28" s="330">
        <f>MIN(Z5:Z24)</f>
        <v>-1.3642420526593924E-12</v>
      </c>
      <c r="AA28" s="331"/>
      <c r="AB28" s="330">
        <f>MIN(AB5:AB24)</f>
        <v>61.125423376547133</v>
      </c>
      <c r="AC28" s="329"/>
      <c r="AD28" s="330">
        <f>MIN(AD5:AD24)</f>
        <v>45.844067532415011</v>
      </c>
      <c r="AE28" s="331"/>
      <c r="AF28" s="330">
        <f>MIN(AF5:AF24)</f>
        <v>191.0169480517161</v>
      </c>
      <c r="AG28" s="329"/>
      <c r="AH28" s="330">
        <f>MIN(AH5:AH24)</f>
        <v>47.270327411197741</v>
      </c>
      <c r="AI28" s="331"/>
      <c r="AJ28" s="330">
        <f>MIN(AJ5:AJ24)</f>
        <v>250.53273527933743</v>
      </c>
      <c r="AK28" s="332"/>
    </row>
    <row r="29" spans="1:37" s="57" customFormat="1" x14ac:dyDescent="0.35">
      <c r="A29" s="58"/>
      <c r="B29" s="193" t="s">
        <v>28</v>
      </c>
      <c r="C29" s="33"/>
      <c r="D29" s="34"/>
      <c r="E29" s="33"/>
      <c r="F29" s="159">
        <f>MAX(F5:F24)</f>
        <v>4250.2090954879286</v>
      </c>
      <c r="G29" s="183"/>
      <c r="H29" s="161">
        <f>MAX(H5:H24)</f>
        <v>8464.343002067495</v>
      </c>
      <c r="I29" s="162"/>
      <c r="J29" s="161">
        <f>MAX(J5:J24)</f>
        <v>7139.2966368223706</v>
      </c>
      <c r="K29" s="162"/>
      <c r="L29" s="161">
        <f>MAX(L5:L24)</f>
        <v>7976.8677506395215</v>
      </c>
      <c r="M29" s="183"/>
      <c r="N29" s="161">
        <f>MAX(N5:N24)</f>
        <v>4100.1342390071823</v>
      </c>
      <c r="O29" s="162"/>
      <c r="P29" s="161">
        <f>MAX(P5:P24)</f>
        <v>626.6272777446834</v>
      </c>
      <c r="Q29" s="162"/>
      <c r="R29" s="161">
        <f>MAX(R5:R24)</f>
        <v>4195.2415577437487</v>
      </c>
      <c r="S29" s="183"/>
      <c r="T29" s="161">
        <f>MAX(T5:T24)</f>
        <v>9625.4204191050212</v>
      </c>
      <c r="U29" s="183"/>
      <c r="V29" s="161">
        <f>MAX(V5:V24)</f>
        <v>967.74177792573448</v>
      </c>
      <c r="W29" s="162"/>
      <c r="X29" s="161">
        <f>MAX(X5:X24)</f>
        <v>8754.4646365537192</v>
      </c>
      <c r="Y29" s="183"/>
      <c r="Z29" s="161">
        <f>MAX(Z5:Z24)</f>
        <v>6073.1708245164991</v>
      </c>
      <c r="AA29" s="162"/>
      <c r="AB29" s="161">
        <f>MAX(AB5:AB24)</f>
        <v>9576.3163289925342</v>
      </c>
      <c r="AC29" s="183"/>
      <c r="AD29" s="161">
        <f>MAX(AD5:AD24)</f>
        <v>3922.214666661841</v>
      </c>
      <c r="AE29" s="162"/>
      <c r="AF29" s="161">
        <f>MAX(AF5:AF24)</f>
        <v>3453.5864207749692</v>
      </c>
      <c r="AG29" s="183"/>
      <c r="AH29" s="161">
        <f>MAX(AH5:AH24)</f>
        <v>1270.3900491759255</v>
      </c>
      <c r="AI29" s="162"/>
      <c r="AJ29" s="161">
        <f>MAX(AJ5:AJ24)</f>
        <v>5969.6514729415703</v>
      </c>
      <c r="AK29" s="163"/>
    </row>
    <row r="30" spans="1:37" s="57" customFormat="1" ht="14.6" thickBot="1" x14ac:dyDescent="0.4">
      <c r="A30" s="58"/>
      <c r="B30" s="333" t="s">
        <v>29</v>
      </c>
      <c r="C30" s="334"/>
      <c r="D30" s="335"/>
      <c r="E30" s="334"/>
      <c r="F30" s="336">
        <f>F29-F28</f>
        <v>3499.8616268616679</v>
      </c>
      <c r="G30" s="337"/>
      <c r="H30" s="338">
        <f>H29-H28</f>
        <v>8351.4850953732621</v>
      </c>
      <c r="I30" s="339"/>
      <c r="J30" s="338">
        <f>J29-J28</f>
        <v>6527.7367759400058</v>
      </c>
      <c r="K30" s="339"/>
      <c r="L30" s="338">
        <f>L29-L28</f>
        <v>7976.8677506394943</v>
      </c>
      <c r="M30" s="337"/>
      <c r="N30" s="338">
        <f>N29-N28</f>
        <v>3498.2057598490696</v>
      </c>
      <c r="O30" s="339"/>
      <c r="P30" s="338">
        <f>P29-P28</f>
        <v>602.34214703717953</v>
      </c>
      <c r="Q30" s="339"/>
      <c r="R30" s="338">
        <f>R29-R28</f>
        <v>3799.3525656749725</v>
      </c>
      <c r="S30" s="337"/>
      <c r="T30" s="338">
        <f>T29-T28</f>
        <v>9489.5182277978311</v>
      </c>
      <c r="U30" s="337"/>
      <c r="V30" s="338">
        <f>V29-V28</f>
        <v>962.89656936608469</v>
      </c>
      <c r="W30" s="339"/>
      <c r="X30" s="338">
        <f>X29-X28</f>
        <v>7953.8234660265662</v>
      </c>
      <c r="Y30" s="337"/>
      <c r="Z30" s="338">
        <f>Z29-Z28</f>
        <v>6073.1708245165009</v>
      </c>
      <c r="AA30" s="339"/>
      <c r="AB30" s="338">
        <f>AB29-AB28</f>
        <v>9515.1909056159875</v>
      </c>
      <c r="AC30" s="337"/>
      <c r="AD30" s="338">
        <f>AD29-AD28</f>
        <v>3876.370599129426</v>
      </c>
      <c r="AE30" s="339"/>
      <c r="AF30" s="338">
        <f>AF29-AF28</f>
        <v>3262.5694727232531</v>
      </c>
      <c r="AG30" s="337"/>
      <c r="AH30" s="338">
        <f>AH29-AH28</f>
        <v>1223.1197217647277</v>
      </c>
      <c r="AI30" s="339"/>
      <c r="AJ30" s="338">
        <f>AJ29-AJ28</f>
        <v>5719.1187376622329</v>
      </c>
      <c r="AK30" s="340"/>
    </row>
    <row r="31" spans="1:37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68"/>
      <c r="AJ31" s="70"/>
      <c r="AK31" s="25"/>
    </row>
    <row r="32" spans="1:37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 t="s">
        <v>71</v>
      </c>
      <c r="M32" s="367"/>
      <c r="N32" s="367" t="s">
        <v>71</v>
      </c>
      <c r="O32" s="367"/>
      <c r="P32" s="367">
        <v>4.0000000000000001E-3</v>
      </c>
      <c r="Q32" s="367"/>
      <c r="R32" s="367" t="s">
        <v>71</v>
      </c>
      <c r="S32" s="367"/>
      <c r="T32" s="367" t="s">
        <v>71</v>
      </c>
      <c r="U32" s="367"/>
      <c r="V32" s="367" t="s">
        <v>71</v>
      </c>
      <c r="W32" s="367"/>
      <c r="X32" s="392" t="s">
        <v>71</v>
      </c>
      <c r="Y32" s="391"/>
      <c r="Z32" s="367" t="s">
        <v>71</v>
      </c>
      <c r="AA32" s="367"/>
      <c r="AB32" s="367" t="s">
        <v>71</v>
      </c>
      <c r="AC32" s="367"/>
      <c r="AD32" s="392" t="s">
        <v>71</v>
      </c>
      <c r="AE32" s="391"/>
      <c r="AF32" s="367">
        <v>1.4E-2</v>
      </c>
      <c r="AG32" s="367"/>
      <c r="AH32" s="392" t="s">
        <v>71</v>
      </c>
      <c r="AI32" s="391"/>
      <c r="AJ32" s="367" t="s">
        <v>71</v>
      </c>
      <c r="AK32" s="402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371"/>
      <c r="AJ34" s="370"/>
      <c r="AK34" s="400"/>
    </row>
    <row r="35" spans="2:37" s="2" customFormat="1" ht="39.75" customHeight="1" x14ac:dyDescent="0.3">
      <c r="B35" s="401" t="s">
        <v>276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K24">
    <sortCondition ref="D5:D24"/>
    <sortCondition ref="C5:C24"/>
    <sortCondition ref="B5:B24"/>
  </sortState>
  <mergeCells count="85">
    <mergeCell ref="J3:K3"/>
    <mergeCell ref="J4:K4"/>
    <mergeCell ref="J32:K32"/>
    <mergeCell ref="J33:K33"/>
    <mergeCell ref="J34:K34"/>
    <mergeCell ref="N34:O34"/>
    <mergeCell ref="R32:S32"/>
    <mergeCell ref="AJ4:AK4"/>
    <mergeCell ref="R3:S3"/>
    <mergeCell ref="V3:W3"/>
    <mergeCell ref="X3:Y3"/>
    <mergeCell ref="AH3:AI3"/>
    <mergeCell ref="V4:W4"/>
    <mergeCell ref="X4:Y4"/>
    <mergeCell ref="Z4:AA4"/>
    <mergeCell ref="AB4:AC4"/>
    <mergeCell ref="AD4:AE4"/>
    <mergeCell ref="Z3:AA3"/>
    <mergeCell ref="AB3:AC3"/>
    <mergeCell ref="AD3:AE3"/>
    <mergeCell ref="AF3:AG3"/>
    <mergeCell ref="B35:W35"/>
    <mergeCell ref="F32:G32"/>
    <mergeCell ref="F33:G33"/>
    <mergeCell ref="F34:G34"/>
    <mergeCell ref="H33:I33"/>
    <mergeCell ref="H34:I34"/>
    <mergeCell ref="H32:I32"/>
    <mergeCell ref="R34:S34"/>
    <mergeCell ref="R33:S33"/>
    <mergeCell ref="L34:M34"/>
    <mergeCell ref="N32:O32"/>
    <mergeCell ref="N33:O33"/>
    <mergeCell ref="V34:W34"/>
    <mergeCell ref="V33:W33"/>
    <mergeCell ref="L32:M32"/>
    <mergeCell ref="L33:M33"/>
    <mergeCell ref="AH33:AI33"/>
    <mergeCell ref="V32:W32"/>
    <mergeCell ref="AF4:AG4"/>
    <mergeCell ref="AH4:AI4"/>
    <mergeCell ref="B2:B3"/>
    <mergeCell ref="C2:C3"/>
    <mergeCell ref="F3:G3"/>
    <mergeCell ref="H3:I3"/>
    <mergeCell ref="H4:I4"/>
    <mergeCell ref="L4:M4"/>
    <mergeCell ref="N4:O4"/>
    <mergeCell ref="R4:S4"/>
    <mergeCell ref="X33:Y33"/>
    <mergeCell ref="Z33:AA33"/>
    <mergeCell ref="AB33:AC33"/>
    <mergeCell ref="AD33:AE33"/>
    <mergeCell ref="AF33:AG33"/>
    <mergeCell ref="AD32:AE32"/>
    <mergeCell ref="L3:M3"/>
    <mergeCell ref="N3:O3"/>
    <mergeCell ref="AF32:AG32"/>
    <mergeCell ref="AB32:AC32"/>
    <mergeCell ref="P3:Q3"/>
    <mergeCell ref="P4:Q4"/>
    <mergeCell ref="P32:Q32"/>
    <mergeCell ref="P33:Q33"/>
    <mergeCell ref="AH32:AI32"/>
    <mergeCell ref="D2:D3"/>
    <mergeCell ref="F2:AK2"/>
    <mergeCell ref="B1:AK1"/>
    <mergeCell ref="X34:Y34"/>
    <mergeCell ref="Z34:AA34"/>
    <mergeCell ref="AB34:AC34"/>
    <mergeCell ref="AD34:AE34"/>
    <mergeCell ref="AF34:AG34"/>
    <mergeCell ref="AH34:AI34"/>
    <mergeCell ref="AJ3:AK3"/>
    <mergeCell ref="AJ32:AK32"/>
    <mergeCell ref="AJ33:AK33"/>
    <mergeCell ref="AJ34:AK34"/>
    <mergeCell ref="X32:Y32"/>
    <mergeCell ref="Z32:AA32"/>
    <mergeCell ref="P34:Q34"/>
    <mergeCell ref="T3:U3"/>
    <mergeCell ref="T4:U4"/>
    <mergeCell ref="T32:U32"/>
    <mergeCell ref="T33:U33"/>
    <mergeCell ref="T34:U34"/>
  </mergeCells>
  <conditionalFormatting sqref="B5:AK24">
    <cfRule type="expression" dxfId="63" priority="76">
      <formula>MOD(ROW(),2)=0</formula>
    </cfRule>
  </conditionalFormatting>
  <conditionalFormatting sqref="F5:F24">
    <cfRule type="colorScale" priority="1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H5:H24">
    <cfRule type="colorScale" priority="1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J5:J24">
    <cfRule type="colorScale" priority="1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L5:L24">
    <cfRule type="colorScale" priority="1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N5:N24">
    <cfRule type="colorScale" priority="1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P5:P24">
    <cfRule type="colorScale" priority="1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R5:R24">
    <cfRule type="colorScale" priority="10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T5:T24">
    <cfRule type="colorScale" priority="9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V5:V24">
    <cfRule type="colorScale" priority="8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X5:X24">
    <cfRule type="colorScale" priority="7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Z5:Z24">
    <cfRule type="colorScale" priority="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B5:AB24">
    <cfRule type="colorScale" priority="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D5:AD24"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F5:AF24"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H5:AH24">
    <cfRule type="colorScale" priority="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J5:AJ24">
    <cfRule type="colorScale" priority="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pageMargins left="0.25" right="0.25" top="0.75" bottom="0.75" header="0.3" footer="0.3"/>
  <pageSetup scale="47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AF82-71AF-4F42-BA1B-22D5C9046174}">
  <sheetPr>
    <pageSetUpPr fitToPage="1"/>
  </sheetPr>
  <dimension ref="A1:AK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AT20" sqref="AT20"/>
    </sheetView>
  </sheetViews>
  <sheetFormatPr defaultColWidth="9.4609375" defaultRowHeight="14.15" x14ac:dyDescent="0.35"/>
  <cols>
    <col min="1" max="1" width="0" style="12" hidden="1" customWidth="1"/>
    <col min="2" max="2" width="18.53515625" style="12" customWidth="1"/>
    <col min="3" max="3" width="17.15234375" style="2" customWidth="1"/>
    <col min="4" max="4" width="9.4609375" style="8"/>
    <col min="5" max="5" width="0" style="2" hidden="1" customWidth="1"/>
    <col min="6" max="18" width="7.23046875" style="9" customWidth="1"/>
    <col min="19" max="19" width="8.3828125" style="9" customWidth="1"/>
    <col min="20" max="20" width="7.23046875" style="9" customWidth="1"/>
    <col min="21" max="21" width="8.69140625" style="9" customWidth="1"/>
    <col min="22" max="37" width="7.23046875" style="9" customWidth="1"/>
    <col min="38" max="16384" width="9.4609375" style="55"/>
  </cols>
  <sheetData>
    <row r="1" spans="1:37" ht="47.05" customHeight="1" thickBot="1" x14ac:dyDescent="0.4">
      <c r="B1" s="372" t="s">
        <v>294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404" t="s">
        <v>0</v>
      </c>
      <c r="E2" s="65"/>
      <c r="F2" s="377" t="s">
        <v>150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5" customHeight="1" thickBot="1" x14ac:dyDescent="0.4">
      <c r="B3" s="374"/>
      <c r="C3" s="376"/>
      <c r="D3" s="40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1"/>
      <c r="AF3" s="382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ht="15" customHeight="1" x14ac:dyDescent="0.35">
      <c r="B4" s="189"/>
      <c r="C4" s="66"/>
      <c r="D4" s="53"/>
      <c r="E4" s="83"/>
      <c r="F4" s="54"/>
      <c r="G4" s="84"/>
      <c r="H4" s="386">
        <v>45372</v>
      </c>
      <c r="I4" s="387"/>
      <c r="J4" s="386">
        <v>45365</v>
      </c>
      <c r="K4" s="387"/>
      <c r="L4" s="386">
        <v>45376</v>
      </c>
      <c r="M4" s="387"/>
      <c r="N4" s="386">
        <v>45384</v>
      </c>
      <c r="O4" s="387"/>
      <c r="P4" s="386">
        <v>45359</v>
      </c>
      <c r="Q4" s="387"/>
      <c r="R4" s="386">
        <v>45378</v>
      </c>
      <c r="S4" s="387"/>
      <c r="T4" s="386">
        <v>45384</v>
      </c>
      <c r="U4" s="387"/>
      <c r="V4" s="386">
        <v>45391</v>
      </c>
      <c r="W4" s="387"/>
      <c r="X4" s="386">
        <v>45391</v>
      </c>
      <c r="Y4" s="387"/>
      <c r="Z4" s="386">
        <v>45366</v>
      </c>
      <c r="AA4" s="387"/>
      <c r="AB4" s="386">
        <v>45383</v>
      </c>
      <c r="AC4" s="387"/>
      <c r="AD4" s="386">
        <v>45387</v>
      </c>
      <c r="AE4" s="387"/>
      <c r="AF4" s="386">
        <v>45394</v>
      </c>
      <c r="AG4" s="387"/>
      <c r="AH4" s="386">
        <v>45337</v>
      </c>
      <c r="AI4" s="387"/>
      <c r="AJ4" s="386">
        <v>45420</v>
      </c>
      <c r="AK4" s="394"/>
    </row>
    <row r="5" spans="1:37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/>
      <c r="F5" s="314">
        <v>60.533333333333289</v>
      </c>
      <c r="G5" s="315" t="s">
        <v>60</v>
      </c>
      <c r="H5" s="314">
        <v>99.999999999999972</v>
      </c>
      <c r="I5" s="315" t="s">
        <v>48</v>
      </c>
      <c r="J5" s="314">
        <v>100</v>
      </c>
      <c r="K5" s="315" t="s">
        <v>48</v>
      </c>
      <c r="L5" s="314">
        <v>3.3333333333332718</v>
      </c>
      <c r="M5" s="315" t="s">
        <v>57</v>
      </c>
      <c r="N5" s="314">
        <v>94.999999999999929</v>
      </c>
      <c r="O5" s="315" t="s">
        <v>50</v>
      </c>
      <c r="P5" s="314">
        <v>21.666666666666607</v>
      </c>
      <c r="Q5" s="315" t="s">
        <v>61</v>
      </c>
      <c r="R5" s="314">
        <v>81.666666666666629</v>
      </c>
      <c r="S5" s="315" t="s">
        <v>58</v>
      </c>
      <c r="T5" s="314">
        <v>61.666666666666586</v>
      </c>
      <c r="U5" s="315" t="s">
        <v>66</v>
      </c>
      <c r="V5" s="314">
        <v>5</v>
      </c>
      <c r="W5" s="315" t="s">
        <v>65</v>
      </c>
      <c r="X5" s="314">
        <v>52.999999999999929</v>
      </c>
      <c r="Y5" s="315" t="s">
        <v>57</v>
      </c>
      <c r="Z5" s="314">
        <v>69.999999999999915</v>
      </c>
      <c r="AA5" s="315" t="s">
        <v>55</v>
      </c>
      <c r="AB5" s="314">
        <v>99.999999999999972</v>
      </c>
      <c r="AC5" s="315" t="s">
        <v>48</v>
      </c>
      <c r="AD5" s="314">
        <v>19.999999999999915</v>
      </c>
      <c r="AE5" s="315" t="s">
        <v>60</v>
      </c>
      <c r="AF5" s="314">
        <v>59.999999999999929</v>
      </c>
      <c r="AG5" s="315" t="s">
        <v>48</v>
      </c>
      <c r="AH5" s="314">
        <v>48.333333333333286</v>
      </c>
      <c r="AI5" s="315" t="s">
        <v>70</v>
      </c>
      <c r="AJ5" s="314">
        <v>88.333333333333641</v>
      </c>
      <c r="AK5" s="317" t="s">
        <v>48</v>
      </c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/>
      <c r="F6" s="209">
        <v>79.199999999999932</v>
      </c>
      <c r="G6" s="137" t="s">
        <v>52</v>
      </c>
      <c r="H6" s="209">
        <v>99.999999999999986</v>
      </c>
      <c r="I6" s="137" t="s">
        <v>48</v>
      </c>
      <c r="J6" s="209">
        <v>99.999999999999986</v>
      </c>
      <c r="K6" s="137" t="s">
        <v>48</v>
      </c>
      <c r="L6" s="209">
        <v>57.666666666666515</v>
      </c>
      <c r="M6" s="137" t="s">
        <v>70</v>
      </c>
      <c r="N6" s="209">
        <v>67.499999999999986</v>
      </c>
      <c r="O6" s="137" t="s">
        <v>55</v>
      </c>
      <c r="P6" s="209">
        <v>36.666666666666679</v>
      </c>
      <c r="Q6" s="137" t="s">
        <v>57</v>
      </c>
      <c r="R6" s="209">
        <v>69.999999999999972</v>
      </c>
      <c r="S6" s="137" t="s">
        <v>249</v>
      </c>
      <c r="T6" s="209">
        <v>90.999999999999943</v>
      </c>
      <c r="U6" s="137" t="s">
        <v>59</v>
      </c>
      <c r="V6" s="209">
        <v>56.666666666666643</v>
      </c>
      <c r="W6" s="137" t="s">
        <v>62</v>
      </c>
      <c r="X6" s="209">
        <v>60.999999999999957</v>
      </c>
      <c r="Y6" s="137" t="s">
        <v>49</v>
      </c>
      <c r="Z6" s="209">
        <v>93.333333333333272</v>
      </c>
      <c r="AA6" s="137" t="s">
        <v>48</v>
      </c>
      <c r="AB6" s="209">
        <v>99.999999999999972</v>
      </c>
      <c r="AC6" s="137" t="s">
        <v>48</v>
      </c>
      <c r="AD6" s="209">
        <v>91.666666666666586</v>
      </c>
      <c r="AE6" s="137" t="s">
        <v>50</v>
      </c>
      <c r="AF6" s="209">
        <v>87.499999999999957</v>
      </c>
      <c r="AG6" s="137" t="s">
        <v>48</v>
      </c>
      <c r="AH6" s="209">
        <v>83.333333333333286</v>
      </c>
      <c r="AI6" s="137" t="s">
        <v>50</v>
      </c>
      <c r="AJ6" s="209">
        <v>91.6666666666667</v>
      </c>
      <c r="AK6" s="139" t="s">
        <v>48</v>
      </c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/>
      <c r="F7" s="209">
        <v>78.733333333333277</v>
      </c>
      <c r="G7" s="137" t="s">
        <v>46</v>
      </c>
      <c r="H7" s="209">
        <v>99.333333333333286</v>
      </c>
      <c r="I7" s="137" t="s">
        <v>48</v>
      </c>
      <c r="J7" s="209">
        <v>99.999999999999986</v>
      </c>
      <c r="K7" s="137" t="s">
        <v>48</v>
      </c>
      <c r="L7" s="209">
        <v>86.666666666666472</v>
      </c>
      <c r="M7" s="137" t="s">
        <v>50</v>
      </c>
      <c r="N7" s="209">
        <v>54.999999999999908</v>
      </c>
      <c r="O7" s="137" t="s">
        <v>63</v>
      </c>
      <c r="P7" s="209">
        <v>41.666666666666643</v>
      </c>
      <c r="Q7" s="137" t="s">
        <v>49</v>
      </c>
      <c r="R7" s="209">
        <v>96.999999999999957</v>
      </c>
      <c r="S7" s="137" t="s">
        <v>48</v>
      </c>
      <c r="T7" s="209">
        <v>97.666666666666586</v>
      </c>
      <c r="U7" s="137" t="s">
        <v>48</v>
      </c>
      <c r="V7" s="209">
        <v>39.999999999999929</v>
      </c>
      <c r="W7" s="137" t="s">
        <v>60</v>
      </c>
      <c r="X7" s="209">
        <v>60.333333333333258</v>
      </c>
      <c r="Y7" s="137" t="s">
        <v>49</v>
      </c>
      <c r="Z7" s="209">
        <v>83.333333333333272</v>
      </c>
      <c r="AA7" s="137" t="s">
        <v>58</v>
      </c>
      <c r="AB7" s="209">
        <v>99.999999999999957</v>
      </c>
      <c r="AC7" s="137" t="s">
        <v>48</v>
      </c>
      <c r="AD7" s="209">
        <v>89.999999999999929</v>
      </c>
      <c r="AE7" s="137" t="s">
        <v>50</v>
      </c>
      <c r="AF7" s="209">
        <v>68.333333333333272</v>
      </c>
      <c r="AG7" s="137" t="s">
        <v>48</v>
      </c>
      <c r="AH7" s="209">
        <v>81.6666666666666</v>
      </c>
      <c r="AI7" s="137" t="s">
        <v>52</v>
      </c>
      <c r="AJ7" s="209">
        <v>80.00000000000027</v>
      </c>
      <c r="AK7" s="139" t="s">
        <v>59</v>
      </c>
    </row>
    <row r="8" spans="1:37" ht="14.6" x14ac:dyDescent="0.4">
      <c r="A8" s="63" t="s">
        <v>176</v>
      </c>
      <c r="B8" s="190" t="str">
        <f t="shared" si="0"/>
        <v>Horizon 306</v>
      </c>
      <c r="C8" s="23" t="str">
        <f t="shared" si="1"/>
        <v>oat</v>
      </c>
      <c r="D8" s="199" t="str">
        <f t="shared" si="2"/>
        <v>Cereal</v>
      </c>
      <c r="E8" s="56"/>
      <c r="F8" s="209">
        <v>76.533333333333275</v>
      </c>
      <c r="G8" s="136" t="s">
        <v>54</v>
      </c>
      <c r="H8" s="209">
        <v>99.333333333333258</v>
      </c>
      <c r="I8" s="136" t="s">
        <v>48</v>
      </c>
      <c r="J8" s="209">
        <v>98.999999999999986</v>
      </c>
      <c r="K8" s="136" t="s">
        <v>48</v>
      </c>
      <c r="L8" s="209">
        <v>95.999999999999787</v>
      </c>
      <c r="M8" s="136" t="s">
        <v>50</v>
      </c>
      <c r="N8" s="209">
        <v>86.666666666666615</v>
      </c>
      <c r="O8" s="136" t="s">
        <v>59</v>
      </c>
      <c r="P8" s="209">
        <v>38.3333333333333</v>
      </c>
      <c r="Q8" s="136" t="s">
        <v>49</v>
      </c>
      <c r="R8" s="209">
        <v>73.333333333333286</v>
      </c>
      <c r="S8" s="136" t="s">
        <v>249</v>
      </c>
      <c r="T8" s="209">
        <v>74.999999999999915</v>
      </c>
      <c r="U8" s="136" t="s">
        <v>252</v>
      </c>
      <c r="V8" s="209">
        <v>49.999999999999915</v>
      </c>
      <c r="W8" s="136" t="s">
        <v>62</v>
      </c>
      <c r="X8" s="209">
        <v>60.333333333333265</v>
      </c>
      <c r="Y8" s="136" t="s">
        <v>49</v>
      </c>
      <c r="Z8" s="209">
        <v>61.666666666666586</v>
      </c>
      <c r="AA8" s="136" t="s">
        <v>64</v>
      </c>
      <c r="AB8" s="209">
        <v>99.999999999999943</v>
      </c>
      <c r="AC8" s="136" t="s">
        <v>48</v>
      </c>
      <c r="AD8" s="209">
        <v>74.999999999999915</v>
      </c>
      <c r="AE8" s="136" t="s">
        <v>54</v>
      </c>
      <c r="AF8" s="209">
        <v>79.999999999999972</v>
      </c>
      <c r="AG8" s="136" t="s">
        <v>48</v>
      </c>
      <c r="AH8" s="209">
        <v>86.6666666666666</v>
      </c>
      <c r="AI8" s="136" t="s">
        <v>50</v>
      </c>
      <c r="AJ8" s="209">
        <v>66.666666666666686</v>
      </c>
      <c r="AK8" s="138" t="s">
        <v>55</v>
      </c>
    </row>
    <row r="9" spans="1:37" ht="14.6" x14ac:dyDescent="0.4">
      <c r="A9" t="s">
        <v>178</v>
      </c>
      <c r="B9" s="191" t="str">
        <f t="shared" si="0"/>
        <v>Horizon 578</v>
      </c>
      <c r="C9" s="30" t="str">
        <f t="shared" si="1"/>
        <v>oat</v>
      </c>
      <c r="D9" s="199" t="str">
        <f t="shared" si="2"/>
        <v>Cereal</v>
      </c>
      <c r="E9" s="56"/>
      <c r="F9" s="209">
        <v>78.644444444444403</v>
      </c>
      <c r="G9" s="136" t="s">
        <v>46</v>
      </c>
      <c r="H9" s="209">
        <v>99.999999999999929</v>
      </c>
      <c r="I9" s="136" t="s">
        <v>48</v>
      </c>
      <c r="J9" s="209">
        <v>99</v>
      </c>
      <c r="K9" s="136" t="s">
        <v>48</v>
      </c>
      <c r="L9" s="209">
        <v>98.666666666666458</v>
      </c>
      <c r="M9" s="136" t="s">
        <v>48</v>
      </c>
      <c r="N9" s="209">
        <v>81.6666666666666</v>
      </c>
      <c r="O9" s="136" t="s">
        <v>249</v>
      </c>
      <c r="P9" s="209">
        <v>53.333333333333321</v>
      </c>
      <c r="Q9" s="136" t="s">
        <v>50</v>
      </c>
      <c r="R9" s="209">
        <v>68.333333333333286</v>
      </c>
      <c r="S9" s="136" t="s">
        <v>253</v>
      </c>
      <c r="T9" s="209">
        <v>69.999999999999929</v>
      </c>
      <c r="U9" s="136" t="s">
        <v>62</v>
      </c>
      <c r="V9" s="209">
        <v>46.666666666666579</v>
      </c>
      <c r="W9" s="136" t="s">
        <v>61</v>
      </c>
      <c r="X9" s="209">
        <v>60.33333333333325</v>
      </c>
      <c r="Y9" s="136" t="s">
        <v>49</v>
      </c>
      <c r="Z9" s="209">
        <v>68.333333333333272</v>
      </c>
      <c r="AA9" s="136" t="s">
        <v>55</v>
      </c>
      <c r="AB9" s="209">
        <v>99.999999999999943</v>
      </c>
      <c r="AC9" s="136" t="s">
        <v>48</v>
      </c>
      <c r="AD9" s="209">
        <v>74.999999999999901</v>
      </c>
      <c r="AE9" s="136" t="s">
        <v>54</v>
      </c>
      <c r="AF9" s="209">
        <v>81.666666666666586</v>
      </c>
      <c r="AG9" s="136" t="s">
        <v>48</v>
      </c>
      <c r="AH9" s="209">
        <v>83.333333333333258</v>
      </c>
      <c r="AI9" s="136" t="s">
        <v>50</v>
      </c>
      <c r="AJ9" s="209">
        <v>93.333333333333641</v>
      </c>
      <c r="AK9" s="138" t="s">
        <v>48</v>
      </c>
    </row>
    <row r="10" spans="1:37" ht="14.6" x14ac:dyDescent="0.4">
      <c r="A10" t="s">
        <v>174</v>
      </c>
      <c r="B10" s="191" t="str">
        <f t="shared" si="0"/>
        <v>Horizon 214</v>
      </c>
      <c r="C10" s="30" t="str">
        <f t="shared" si="1"/>
        <v>oat</v>
      </c>
      <c r="D10" s="199" t="str">
        <f t="shared" si="2"/>
        <v>Cereal</v>
      </c>
      <c r="E10" s="56"/>
      <c r="F10" s="209">
        <v>78.022222222222169</v>
      </c>
      <c r="G10" s="136" t="s">
        <v>46</v>
      </c>
      <c r="H10" s="209">
        <v>99.999999999999943</v>
      </c>
      <c r="I10" s="136" t="s">
        <v>48</v>
      </c>
      <c r="J10" s="209">
        <v>94</v>
      </c>
      <c r="K10" s="136" t="s">
        <v>48</v>
      </c>
      <c r="L10" s="209">
        <v>95.99999999999973</v>
      </c>
      <c r="M10" s="137" t="s">
        <v>50</v>
      </c>
      <c r="N10" s="209">
        <v>99.999999999999972</v>
      </c>
      <c r="O10" s="136" t="s">
        <v>50</v>
      </c>
      <c r="P10" s="209">
        <v>41.666666666666636</v>
      </c>
      <c r="Q10" s="136" t="s">
        <v>49</v>
      </c>
      <c r="R10" s="209">
        <v>82.999999999999957</v>
      </c>
      <c r="S10" s="136" t="s">
        <v>58</v>
      </c>
      <c r="T10" s="209">
        <v>71.666666666666643</v>
      </c>
      <c r="U10" s="136" t="s">
        <v>62</v>
      </c>
      <c r="V10" s="209">
        <v>49.999999999999943</v>
      </c>
      <c r="W10" s="136" t="s">
        <v>62</v>
      </c>
      <c r="X10" s="209">
        <v>60.666666666666615</v>
      </c>
      <c r="Y10" s="136" t="s">
        <v>49</v>
      </c>
      <c r="Z10" s="209">
        <v>71.666666666666629</v>
      </c>
      <c r="AA10" s="136" t="s">
        <v>249</v>
      </c>
      <c r="AB10" s="209">
        <v>99.999999999999972</v>
      </c>
      <c r="AC10" s="136" t="s">
        <v>48</v>
      </c>
      <c r="AD10" s="209">
        <v>73.333333333333258</v>
      </c>
      <c r="AE10" s="136" t="s">
        <v>55</v>
      </c>
      <c r="AF10" s="209">
        <v>61.666666666666593</v>
      </c>
      <c r="AG10" s="136" t="s">
        <v>48</v>
      </c>
      <c r="AH10" s="209">
        <v>81.666666666666629</v>
      </c>
      <c r="AI10" s="136" t="s">
        <v>52</v>
      </c>
      <c r="AJ10" s="209">
        <v>85</v>
      </c>
      <c r="AK10" s="138" t="s">
        <v>58</v>
      </c>
    </row>
    <row r="11" spans="1:37" ht="14.6" x14ac:dyDescent="0.4">
      <c r="A11" s="64" t="s">
        <v>170</v>
      </c>
      <c r="B11" s="190" t="str">
        <f t="shared" si="0"/>
        <v>AGS NC EXP TRT</v>
      </c>
      <c r="C11" s="23" t="str">
        <f t="shared" si="1"/>
        <v>oat</v>
      </c>
      <c r="D11" s="199" t="str">
        <f t="shared" si="2"/>
        <v>Cereal</v>
      </c>
      <c r="E11" s="56"/>
      <c r="F11" s="209">
        <v>76.922222222222175</v>
      </c>
      <c r="G11" s="136" t="s">
        <v>46</v>
      </c>
      <c r="H11" s="209">
        <v>99.3333333333333</v>
      </c>
      <c r="I11" s="136" t="s">
        <v>48</v>
      </c>
      <c r="J11" s="209">
        <v>92.499999999999986</v>
      </c>
      <c r="K11" s="136" t="s">
        <v>50</v>
      </c>
      <c r="L11" s="209">
        <v>99.999999999999758</v>
      </c>
      <c r="M11" s="136" t="s">
        <v>48</v>
      </c>
      <c r="N11" s="209">
        <v>59.999999999999929</v>
      </c>
      <c r="O11" s="136" t="s">
        <v>51</v>
      </c>
      <c r="P11" s="209">
        <v>24.999999999999957</v>
      </c>
      <c r="Q11" s="136" t="s">
        <v>68</v>
      </c>
      <c r="R11" s="209">
        <v>71.666666666666643</v>
      </c>
      <c r="S11" s="136" t="s">
        <v>249</v>
      </c>
      <c r="T11" s="209">
        <v>81.6666666666666</v>
      </c>
      <c r="U11" s="136" t="s">
        <v>253</v>
      </c>
      <c r="V11" s="209">
        <v>46.666666666666607</v>
      </c>
      <c r="W11" s="136" t="s">
        <v>61</v>
      </c>
      <c r="X11" s="209">
        <v>60.333333333333258</v>
      </c>
      <c r="Y11" s="136" t="s">
        <v>49</v>
      </c>
      <c r="Z11" s="209">
        <v>89.999999999999972</v>
      </c>
      <c r="AA11" s="136" t="s">
        <v>50</v>
      </c>
      <c r="AB11" s="209">
        <v>99.999999999999972</v>
      </c>
      <c r="AC11" s="136" t="s">
        <v>48</v>
      </c>
      <c r="AD11" s="209">
        <v>83.333333333333243</v>
      </c>
      <c r="AE11" s="136" t="s">
        <v>50</v>
      </c>
      <c r="AF11" s="209">
        <v>81.6666666666666</v>
      </c>
      <c r="AG11" s="136" t="s">
        <v>48</v>
      </c>
      <c r="AH11" s="209">
        <v>74.999999999999943</v>
      </c>
      <c r="AI11" s="136" t="s">
        <v>52</v>
      </c>
      <c r="AJ11" s="209">
        <v>86.666666666667112</v>
      </c>
      <c r="AK11" s="138" t="s">
        <v>50</v>
      </c>
    </row>
    <row r="12" spans="1:37" ht="14.6" x14ac:dyDescent="0.4">
      <c r="A12" t="s">
        <v>180</v>
      </c>
      <c r="B12" s="190" t="str">
        <f t="shared" si="0"/>
        <v>Horizon 720</v>
      </c>
      <c r="C12" s="23" t="str">
        <f t="shared" si="1"/>
        <v>oat</v>
      </c>
      <c r="D12" s="199" t="str">
        <f t="shared" si="2"/>
        <v>Cereal</v>
      </c>
      <c r="E12" s="56"/>
      <c r="F12" s="209">
        <v>77.299999999999955</v>
      </c>
      <c r="G12" s="136" t="s">
        <v>46</v>
      </c>
      <c r="H12" s="209">
        <v>99.333333333333286</v>
      </c>
      <c r="I12" s="136" t="s">
        <v>48</v>
      </c>
      <c r="J12" s="209">
        <v>97.499999999999986</v>
      </c>
      <c r="K12" s="136" t="s">
        <v>48</v>
      </c>
      <c r="L12" s="209">
        <v>88.666666666666458</v>
      </c>
      <c r="M12" s="136" t="s">
        <v>50</v>
      </c>
      <c r="N12" s="209">
        <v>91.6666666666666</v>
      </c>
      <c r="O12" s="136" t="s">
        <v>58</v>
      </c>
      <c r="P12" s="209">
        <v>46.666666666666622</v>
      </c>
      <c r="Q12" s="136" t="s">
        <v>46</v>
      </c>
      <c r="R12" s="209">
        <v>49.999999999999993</v>
      </c>
      <c r="S12" s="136" t="s">
        <v>47</v>
      </c>
      <c r="T12" s="209">
        <v>78.333333333333286</v>
      </c>
      <c r="U12" s="136" t="s">
        <v>254</v>
      </c>
      <c r="V12" s="209">
        <v>56.6666666666666</v>
      </c>
      <c r="W12" s="136" t="s">
        <v>62</v>
      </c>
      <c r="X12" s="209">
        <v>60.666666666666579</v>
      </c>
      <c r="Y12" s="136" t="s">
        <v>49</v>
      </c>
      <c r="Z12" s="209">
        <v>79.999999999999943</v>
      </c>
      <c r="AA12" s="136" t="s">
        <v>59</v>
      </c>
      <c r="AB12" s="209">
        <v>99.999999999999957</v>
      </c>
      <c r="AC12" s="136" t="s">
        <v>48</v>
      </c>
      <c r="AD12" s="209">
        <v>84.999999999999915</v>
      </c>
      <c r="AE12" s="136" t="s">
        <v>50</v>
      </c>
      <c r="AF12" s="209">
        <v>69.999999999999929</v>
      </c>
      <c r="AG12" s="136" t="s">
        <v>48</v>
      </c>
      <c r="AH12" s="209">
        <v>74.999999999999943</v>
      </c>
      <c r="AI12" s="136" t="s">
        <v>52</v>
      </c>
      <c r="AJ12" s="209">
        <v>80.000000000000313</v>
      </c>
      <c r="AK12" s="138" t="s">
        <v>59</v>
      </c>
    </row>
    <row r="13" spans="1:37" ht="14.6" x14ac:dyDescent="0.4">
      <c r="A13" t="s">
        <v>185</v>
      </c>
      <c r="B13" s="191" t="str">
        <f t="shared" si="0"/>
        <v>FL-5</v>
      </c>
      <c r="C13" s="30" t="str">
        <f t="shared" si="1"/>
        <v>oat</v>
      </c>
      <c r="D13" s="199" t="str">
        <f t="shared" si="2"/>
        <v>Cereal</v>
      </c>
      <c r="E13" s="56"/>
      <c r="F13" s="209">
        <v>76.19999999999996</v>
      </c>
      <c r="G13" s="136" t="s">
        <v>54</v>
      </c>
      <c r="H13" s="209">
        <v>98.333333333333584</v>
      </c>
      <c r="I13" s="136" t="s">
        <v>48</v>
      </c>
      <c r="J13" s="209">
        <v>100.0000000000001</v>
      </c>
      <c r="K13" s="136" t="s">
        <v>48</v>
      </c>
      <c r="L13" s="209">
        <v>-9.9475983006414026E-14</v>
      </c>
      <c r="M13" s="136" t="s">
        <v>57</v>
      </c>
      <c r="N13" s="209">
        <v>96.666666666666856</v>
      </c>
      <c r="O13" s="136" t="s">
        <v>50</v>
      </c>
      <c r="P13" s="209">
        <v>61.666666666666373</v>
      </c>
      <c r="Q13" s="136" t="s">
        <v>48</v>
      </c>
      <c r="R13" s="209">
        <v>81.666666666666742</v>
      </c>
      <c r="S13" s="136" t="s">
        <v>58</v>
      </c>
      <c r="T13" s="209">
        <v>91.333333333333499</v>
      </c>
      <c r="U13" s="136" t="s">
        <v>59</v>
      </c>
      <c r="V13" s="209">
        <v>50.000000000000007</v>
      </c>
      <c r="W13" s="136" t="s">
        <v>62</v>
      </c>
      <c r="X13" s="209">
        <v>60.333333333333343</v>
      </c>
      <c r="Y13" s="136" t="s">
        <v>49</v>
      </c>
      <c r="Z13" s="209">
        <v>90.000000000000171</v>
      </c>
      <c r="AA13" s="136" t="s">
        <v>50</v>
      </c>
      <c r="AB13" s="209">
        <v>100.00000000000044</v>
      </c>
      <c r="AC13" s="136" t="s">
        <v>48</v>
      </c>
      <c r="AD13" s="209">
        <v>73.333333333333471</v>
      </c>
      <c r="AE13" s="136" t="s">
        <v>55</v>
      </c>
      <c r="AF13" s="209">
        <v>71.666666666666757</v>
      </c>
      <c r="AG13" s="136" t="s">
        <v>48</v>
      </c>
      <c r="AH13" s="209">
        <v>89.666666666666785</v>
      </c>
      <c r="AI13" s="136" t="s">
        <v>50</v>
      </c>
      <c r="AJ13" s="209">
        <v>78.333333333325427</v>
      </c>
      <c r="AK13" s="138" t="s">
        <v>59</v>
      </c>
    </row>
    <row r="14" spans="1:37" ht="15" thickBot="1" x14ac:dyDescent="0.45">
      <c r="A14" t="s">
        <v>74</v>
      </c>
      <c r="B14" s="190" t="str">
        <f t="shared" si="0"/>
        <v>FL08128</v>
      </c>
      <c r="C14" s="23" t="str">
        <f t="shared" si="1"/>
        <v>triticale</v>
      </c>
      <c r="D14" s="199" t="str">
        <f t="shared" si="2"/>
        <v>Cereal</v>
      </c>
      <c r="E14" s="56"/>
      <c r="F14" s="209">
        <v>73.477777777777746</v>
      </c>
      <c r="G14" s="136" t="s">
        <v>64</v>
      </c>
      <c r="H14" s="209">
        <v>99.999999999999915</v>
      </c>
      <c r="I14" s="136" t="s">
        <v>48</v>
      </c>
      <c r="J14" s="209">
        <v>84.999999999999986</v>
      </c>
      <c r="K14" s="136" t="s">
        <v>52</v>
      </c>
      <c r="L14" s="209">
        <v>99.333333333333243</v>
      </c>
      <c r="M14" s="136" t="s">
        <v>48</v>
      </c>
      <c r="N14" s="209">
        <v>66.6666666666666</v>
      </c>
      <c r="O14" s="136" t="s">
        <v>64</v>
      </c>
      <c r="P14" s="209">
        <v>33.333333333333314</v>
      </c>
      <c r="Q14" s="136" t="s">
        <v>51</v>
      </c>
      <c r="R14" s="209">
        <v>78.3333333333333</v>
      </c>
      <c r="S14" s="136" t="s">
        <v>59</v>
      </c>
      <c r="T14" s="209">
        <v>72.499999999999943</v>
      </c>
      <c r="U14" s="136" t="s">
        <v>252</v>
      </c>
      <c r="V14" s="209">
        <v>39.99999999999995</v>
      </c>
      <c r="W14" s="136" t="s">
        <v>60</v>
      </c>
      <c r="X14" s="209">
        <v>60.333333333333293</v>
      </c>
      <c r="Y14" s="136" t="s">
        <v>49</v>
      </c>
      <c r="Z14" s="209">
        <v>79.999999999999943</v>
      </c>
      <c r="AA14" s="136" t="s">
        <v>59</v>
      </c>
      <c r="AB14" s="209">
        <v>99.999999999999943</v>
      </c>
      <c r="AC14" s="136" t="s">
        <v>48</v>
      </c>
      <c r="AD14" s="209">
        <v>74.999999999999915</v>
      </c>
      <c r="AE14" s="136" t="s">
        <v>54</v>
      </c>
      <c r="AF14" s="209">
        <v>74.999999999999943</v>
      </c>
      <c r="AG14" s="136" t="s">
        <v>48</v>
      </c>
      <c r="AH14" s="209">
        <v>74.999999999999929</v>
      </c>
      <c r="AI14" s="136" t="s">
        <v>52</v>
      </c>
      <c r="AJ14" s="209">
        <v>61.666666666666544</v>
      </c>
      <c r="AK14" s="138" t="s">
        <v>51</v>
      </c>
    </row>
    <row r="15" spans="1:37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/>
      <c r="F15" s="345">
        <v>42.388888888888864</v>
      </c>
      <c r="G15" s="346" t="s">
        <v>229</v>
      </c>
      <c r="H15" s="345">
        <v>11.666666666666607</v>
      </c>
      <c r="I15" s="346" t="s">
        <v>51</v>
      </c>
      <c r="J15" s="345">
        <v>96.499999999999986</v>
      </c>
      <c r="K15" s="346" t="s">
        <v>48</v>
      </c>
      <c r="L15" s="345">
        <v>81.666666666666472</v>
      </c>
      <c r="M15" s="346" t="s">
        <v>52</v>
      </c>
      <c r="N15" s="345">
        <v>72.499999999999929</v>
      </c>
      <c r="O15" s="346" t="s">
        <v>249</v>
      </c>
      <c r="P15" s="345">
        <v>4.9999999999999254</v>
      </c>
      <c r="Q15" s="346" t="s">
        <v>230</v>
      </c>
      <c r="R15" s="345">
        <v>44.999999999999943</v>
      </c>
      <c r="S15" s="346" t="s">
        <v>68</v>
      </c>
      <c r="T15" s="345">
        <v>0.99999999999988631</v>
      </c>
      <c r="U15" s="346" t="s">
        <v>230</v>
      </c>
      <c r="V15" s="345">
        <v>9.9999999999999396</v>
      </c>
      <c r="W15" s="346" t="s">
        <v>65</v>
      </c>
      <c r="X15" s="345">
        <v>89.999999999999872</v>
      </c>
      <c r="Y15" s="346" t="s">
        <v>52</v>
      </c>
      <c r="Z15" s="345">
        <v>28.333333333333258</v>
      </c>
      <c r="AA15" s="346" t="s">
        <v>69</v>
      </c>
      <c r="AB15" s="345">
        <v>34.999999999999943</v>
      </c>
      <c r="AC15" s="346" t="s">
        <v>57</v>
      </c>
      <c r="AD15" s="345">
        <v>53.333333333333243</v>
      </c>
      <c r="AE15" s="346" t="s">
        <v>68</v>
      </c>
      <c r="AF15" s="345">
        <v>77.499999999999915</v>
      </c>
      <c r="AG15" s="346" t="s">
        <v>48</v>
      </c>
      <c r="AH15" s="345">
        <v>4.9999999999999289</v>
      </c>
      <c r="AI15" s="346" t="s">
        <v>69</v>
      </c>
      <c r="AJ15" s="345">
        <v>23.333333333333442</v>
      </c>
      <c r="AK15" s="347" t="s">
        <v>60</v>
      </c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/>
      <c r="F16" s="209">
        <v>64.711111111110995</v>
      </c>
      <c r="G16" s="136" t="s">
        <v>61</v>
      </c>
      <c r="H16" s="209">
        <v>8.9999999999999787</v>
      </c>
      <c r="I16" s="136" t="s">
        <v>51</v>
      </c>
      <c r="J16" s="209">
        <v>100</v>
      </c>
      <c r="K16" s="136" t="s">
        <v>48</v>
      </c>
      <c r="L16" s="209">
        <v>88.999999999999829</v>
      </c>
      <c r="M16" s="136" t="s">
        <v>50</v>
      </c>
      <c r="N16" s="209">
        <v>98.333333333333243</v>
      </c>
      <c r="O16" s="136" t="s">
        <v>50</v>
      </c>
      <c r="P16" s="209">
        <v>6.6666666666666625</v>
      </c>
      <c r="Q16" s="136" t="s">
        <v>230</v>
      </c>
      <c r="R16" s="209">
        <v>59.999999999999936</v>
      </c>
      <c r="S16" s="136" t="s">
        <v>250</v>
      </c>
      <c r="T16" s="209">
        <v>85.999999999999886</v>
      </c>
      <c r="U16" s="136" t="s">
        <v>249</v>
      </c>
      <c r="V16" s="209">
        <v>83.333333333333243</v>
      </c>
      <c r="W16" s="136" t="s">
        <v>58</v>
      </c>
      <c r="X16" s="209">
        <v>99.999999999999901</v>
      </c>
      <c r="Y16" s="136" t="s">
        <v>48</v>
      </c>
      <c r="Z16" s="209">
        <v>59.999999999999957</v>
      </c>
      <c r="AA16" s="136" t="s">
        <v>51</v>
      </c>
      <c r="AB16" s="209">
        <v>76.666666666666629</v>
      </c>
      <c r="AC16" s="136" t="s">
        <v>46</v>
      </c>
      <c r="AD16" s="209">
        <v>78.333333333333286</v>
      </c>
      <c r="AE16" s="136" t="s">
        <v>58</v>
      </c>
      <c r="AF16" s="209">
        <v>79.999999999999972</v>
      </c>
      <c r="AG16" s="136" t="s">
        <v>48</v>
      </c>
      <c r="AH16" s="209">
        <v>26.666666666666625</v>
      </c>
      <c r="AI16" s="136" t="s">
        <v>51</v>
      </c>
      <c r="AJ16" s="209">
        <v>16.666666666666949</v>
      </c>
      <c r="AK16" s="138" t="s">
        <v>60</v>
      </c>
    </row>
    <row r="17" spans="1:37" ht="14.5" customHeight="1" x14ac:dyDescent="0.4">
      <c r="A17" t="s">
        <v>8</v>
      </c>
      <c r="B17" s="191" t="str">
        <f t="shared" si="0"/>
        <v>Kentucky Pride</v>
      </c>
      <c r="C17" s="30" t="str">
        <f t="shared" si="1"/>
        <v>clover, crimson</v>
      </c>
      <c r="D17" s="199" t="str">
        <f t="shared" si="2"/>
        <v>Legume</v>
      </c>
      <c r="E17" s="56"/>
      <c r="F17" s="209">
        <v>69.311111111111089</v>
      </c>
      <c r="G17" s="137" t="s">
        <v>68</v>
      </c>
      <c r="H17" s="209">
        <v>43.333333333333329</v>
      </c>
      <c r="I17" s="137" t="s">
        <v>70</v>
      </c>
      <c r="J17" s="209">
        <v>100</v>
      </c>
      <c r="K17" s="137" t="s">
        <v>48</v>
      </c>
      <c r="L17" s="209">
        <v>93.333333333333201</v>
      </c>
      <c r="M17" s="137" t="s">
        <v>50</v>
      </c>
      <c r="N17" s="209">
        <v>100</v>
      </c>
      <c r="O17" s="137" t="s">
        <v>50</v>
      </c>
      <c r="P17" s="209">
        <v>17.500000000000007</v>
      </c>
      <c r="Q17" s="137" t="s">
        <v>53</v>
      </c>
      <c r="R17" s="209">
        <v>54.999999999999979</v>
      </c>
      <c r="S17" s="137" t="s">
        <v>56</v>
      </c>
      <c r="T17" s="209">
        <v>92.999999999999915</v>
      </c>
      <c r="U17" s="137" t="s">
        <v>58</v>
      </c>
      <c r="V17" s="209">
        <v>89.999999999999915</v>
      </c>
      <c r="W17" s="137" t="s">
        <v>50</v>
      </c>
      <c r="X17" s="209">
        <v>99.999999999999972</v>
      </c>
      <c r="Y17" s="137" t="s">
        <v>48</v>
      </c>
      <c r="Z17" s="209">
        <v>56.666666666666636</v>
      </c>
      <c r="AA17" s="137" t="s">
        <v>63</v>
      </c>
      <c r="AB17" s="209">
        <v>88.333333333333286</v>
      </c>
      <c r="AC17" s="137" t="s">
        <v>50</v>
      </c>
      <c r="AD17" s="209">
        <v>91.666666666666572</v>
      </c>
      <c r="AE17" s="137" t="s">
        <v>50</v>
      </c>
      <c r="AF17" s="209">
        <v>22.499999999999943</v>
      </c>
      <c r="AG17" s="137" t="s">
        <v>52</v>
      </c>
      <c r="AH17" s="209">
        <v>38.333333333333329</v>
      </c>
      <c r="AI17" s="137" t="s">
        <v>49</v>
      </c>
      <c r="AJ17" s="209">
        <v>50.000000000000369</v>
      </c>
      <c r="AK17" s="139" t="s">
        <v>68</v>
      </c>
    </row>
    <row r="18" spans="1:37" ht="14.5" customHeight="1" x14ac:dyDescent="0.4">
      <c r="A18" t="s">
        <v>77</v>
      </c>
      <c r="B18" s="191" t="str">
        <f t="shared" si="0"/>
        <v>AU Robin</v>
      </c>
      <c r="C18" s="30" t="str">
        <f t="shared" si="1"/>
        <v>clover, crimson</v>
      </c>
      <c r="D18" s="199" t="str">
        <f t="shared" si="2"/>
        <v>Legume</v>
      </c>
      <c r="E18" s="56"/>
      <c r="F18" s="209">
        <v>65.599999999999923</v>
      </c>
      <c r="G18" s="136" t="s">
        <v>61</v>
      </c>
      <c r="H18" s="209">
        <v>40.000000000000014</v>
      </c>
      <c r="I18" s="136" t="s">
        <v>70</v>
      </c>
      <c r="J18" s="209">
        <v>99.999999999999986</v>
      </c>
      <c r="K18" s="136" t="s">
        <v>48</v>
      </c>
      <c r="L18" s="209">
        <v>84.999999999999915</v>
      </c>
      <c r="M18" s="136" t="s">
        <v>50</v>
      </c>
      <c r="N18" s="209">
        <v>95.666666666666643</v>
      </c>
      <c r="O18" s="136" t="s">
        <v>50</v>
      </c>
      <c r="P18" s="209">
        <v>10.000000000000034</v>
      </c>
      <c r="Q18" s="136" t="s">
        <v>67</v>
      </c>
      <c r="R18" s="209">
        <v>61.666666666666643</v>
      </c>
      <c r="S18" s="136" t="s">
        <v>250</v>
      </c>
      <c r="T18" s="209">
        <v>95.000000000000014</v>
      </c>
      <c r="U18" s="136" t="s">
        <v>50</v>
      </c>
      <c r="V18" s="209">
        <v>86.666666666666643</v>
      </c>
      <c r="W18" s="136" t="s">
        <v>50</v>
      </c>
      <c r="X18" s="209">
        <v>99.999999999999929</v>
      </c>
      <c r="Y18" s="136" t="s">
        <v>48</v>
      </c>
      <c r="Z18" s="209">
        <v>69.999999999999972</v>
      </c>
      <c r="AA18" s="136" t="s">
        <v>55</v>
      </c>
      <c r="AB18" s="209">
        <v>75</v>
      </c>
      <c r="AC18" s="136" t="s">
        <v>70</v>
      </c>
      <c r="AD18" s="209">
        <v>85.000000000000028</v>
      </c>
      <c r="AE18" s="136" t="s">
        <v>50</v>
      </c>
      <c r="AF18" s="209">
        <v>18.333333333333297</v>
      </c>
      <c r="AG18" s="136" t="s">
        <v>52</v>
      </c>
      <c r="AH18" s="209">
        <v>39.999999999999986</v>
      </c>
      <c r="AI18" s="136" t="s">
        <v>49</v>
      </c>
      <c r="AJ18" s="209">
        <v>21.666666666666508</v>
      </c>
      <c r="AK18" s="138" t="s">
        <v>60</v>
      </c>
    </row>
    <row r="19" spans="1:37" ht="14.5" customHeight="1" x14ac:dyDescent="0.4">
      <c r="A19" t="s">
        <v>182</v>
      </c>
      <c r="B19" s="191" t="str">
        <f t="shared" si="0"/>
        <v>AU Sunrise</v>
      </c>
      <c r="C19" s="30" t="str">
        <f t="shared" si="1"/>
        <v>clover, crimson</v>
      </c>
      <c r="D19" s="199" t="str">
        <f t="shared" si="2"/>
        <v>Legume</v>
      </c>
      <c r="E19" s="56"/>
      <c r="F19" s="209">
        <v>71.477777777777689</v>
      </c>
      <c r="G19" s="136" t="s">
        <v>51</v>
      </c>
      <c r="H19" s="209">
        <v>39.999999999999972</v>
      </c>
      <c r="I19" s="136" t="s">
        <v>70</v>
      </c>
      <c r="J19" s="209">
        <v>97.499999999999986</v>
      </c>
      <c r="K19" s="136" t="s">
        <v>48</v>
      </c>
      <c r="L19" s="209">
        <v>95.333333333333059</v>
      </c>
      <c r="M19" s="136" t="s">
        <v>50</v>
      </c>
      <c r="N19" s="209">
        <v>99.999999999999886</v>
      </c>
      <c r="O19" s="136" t="s">
        <v>48</v>
      </c>
      <c r="P19" s="209">
        <v>5.0000000000000053</v>
      </c>
      <c r="Q19" s="136" t="s">
        <v>230</v>
      </c>
      <c r="R19" s="209">
        <v>70</v>
      </c>
      <c r="S19" s="136" t="s">
        <v>249</v>
      </c>
      <c r="T19" s="209">
        <v>97.666666666666572</v>
      </c>
      <c r="U19" s="136" t="s">
        <v>48</v>
      </c>
      <c r="V19" s="209">
        <v>88.333333333333357</v>
      </c>
      <c r="W19" s="136" t="s">
        <v>50</v>
      </c>
      <c r="X19" s="209">
        <v>99.999999999999957</v>
      </c>
      <c r="Y19" s="136" t="s">
        <v>48</v>
      </c>
      <c r="Z19" s="209">
        <v>61.666666666666657</v>
      </c>
      <c r="AA19" s="136" t="s">
        <v>64</v>
      </c>
      <c r="AB19" s="209">
        <v>88.333333333333357</v>
      </c>
      <c r="AC19" s="136" t="s">
        <v>50</v>
      </c>
      <c r="AD19" s="209">
        <v>85</v>
      </c>
      <c r="AE19" s="136" t="s">
        <v>50</v>
      </c>
      <c r="AF19" s="209">
        <v>70.000000000000071</v>
      </c>
      <c r="AG19" s="136" t="s">
        <v>48</v>
      </c>
      <c r="AH19" s="209">
        <v>46.666666666666629</v>
      </c>
      <c r="AI19" s="136" t="s">
        <v>70</v>
      </c>
      <c r="AJ19" s="209">
        <v>26.666666666666693</v>
      </c>
      <c r="AK19" s="138" t="s">
        <v>60</v>
      </c>
    </row>
    <row r="20" spans="1:37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/>
      <c r="F20" s="210">
        <v>51.933333333333238</v>
      </c>
      <c r="G20" s="136" t="s">
        <v>65</v>
      </c>
      <c r="H20" s="210">
        <v>21.666666666666586</v>
      </c>
      <c r="I20" s="136" t="s">
        <v>57</v>
      </c>
      <c r="J20" s="210">
        <v>96.499999999999986</v>
      </c>
      <c r="K20" s="136" t="s">
        <v>48</v>
      </c>
      <c r="L20" s="210">
        <v>92.999999999999659</v>
      </c>
      <c r="M20" s="136" t="s">
        <v>50</v>
      </c>
      <c r="N20" s="210">
        <v>62.499999999999943</v>
      </c>
      <c r="O20" s="136" t="s">
        <v>64</v>
      </c>
      <c r="P20" s="210">
        <v>6.6666666666666252</v>
      </c>
      <c r="Q20" s="136" t="s">
        <v>230</v>
      </c>
      <c r="R20" s="210">
        <v>38.333333333333236</v>
      </c>
      <c r="S20" s="136" t="s">
        <v>69</v>
      </c>
      <c r="T20" s="210">
        <v>48.333333333333215</v>
      </c>
      <c r="U20" s="136" t="s">
        <v>65</v>
      </c>
      <c r="V20" s="210">
        <v>66.666666666666558</v>
      </c>
      <c r="W20" s="136" t="s">
        <v>64</v>
      </c>
      <c r="X20" s="210">
        <v>91.999999999999858</v>
      </c>
      <c r="Y20" s="136" t="s">
        <v>50</v>
      </c>
      <c r="Z20" s="210">
        <v>28.333333333333222</v>
      </c>
      <c r="AA20" s="136" t="s">
        <v>69</v>
      </c>
      <c r="AB20" s="210">
        <v>41.666666666666558</v>
      </c>
      <c r="AC20" s="136" t="s">
        <v>57</v>
      </c>
      <c r="AD20" s="210">
        <v>61.666666666666465</v>
      </c>
      <c r="AE20" s="136" t="s">
        <v>56</v>
      </c>
      <c r="AF20" s="210">
        <v>78.333333333333229</v>
      </c>
      <c r="AG20" s="136" t="s">
        <v>48</v>
      </c>
      <c r="AH20" s="210">
        <v>26.666666666666565</v>
      </c>
      <c r="AI20" s="136" t="s">
        <v>51</v>
      </c>
      <c r="AJ20" s="210">
        <v>16.666666666667133</v>
      </c>
      <c r="AK20" s="138" t="s">
        <v>60</v>
      </c>
    </row>
    <row r="21" spans="1:37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/>
      <c r="F21" s="209">
        <v>48.455555555555499</v>
      </c>
      <c r="G21" s="137" t="s">
        <v>67</v>
      </c>
      <c r="H21" s="209">
        <v>5.6666666666666288</v>
      </c>
      <c r="I21" s="137" t="s">
        <v>63</v>
      </c>
      <c r="J21" s="209">
        <v>52.499999999999993</v>
      </c>
      <c r="K21" s="137" t="s">
        <v>70</v>
      </c>
      <c r="L21" s="209">
        <v>90.33333333333303</v>
      </c>
      <c r="M21" s="137" t="s">
        <v>50</v>
      </c>
      <c r="N21" s="209">
        <v>76.666666666666586</v>
      </c>
      <c r="O21" s="137" t="s">
        <v>249</v>
      </c>
      <c r="P21" s="209">
        <v>5.0000000000000036</v>
      </c>
      <c r="Q21" s="137" t="s">
        <v>230</v>
      </c>
      <c r="R21" s="209">
        <v>49.999999999999922</v>
      </c>
      <c r="S21" s="137" t="s">
        <v>47</v>
      </c>
      <c r="T21" s="209">
        <v>73.333333333333215</v>
      </c>
      <c r="U21" s="137" t="s">
        <v>232</v>
      </c>
      <c r="V21" s="209">
        <v>63.333333333333243</v>
      </c>
      <c r="W21" s="137" t="s">
        <v>47</v>
      </c>
      <c r="X21" s="209">
        <v>68.333333333333243</v>
      </c>
      <c r="Y21" s="137" t="s">
        <v>70</v>
      </c>
      <c r="Z21" s="209">
        <v>16.666666666666583</v>
      </c>
      <c r="AA21" s="137" t="s">
        <v>69</v>
      </c>
      <c r="AB21" s="209">
        <v>43.333333333333279</v>
      </c>
      <c r="AC21" s="137" t="s">
        <v>57</v>
      </c>
      <c r="AD21" s="209">
        <v>49.999999999999915</v>
      </c>
      <c r="AE21" s="137" t="s">
        <v>69</v>
      </c>
      <c r="AF21" s="209">
        <v>74.999999999999972</v>
      </c>
      <c r="AG21" s="137" t="s">
        <v>48</v>
      </c>
      <c r="AH21" s="209">
        <v>26.666666666666643</v>
      </c>
      <c r="AI21" s="137" t="s">
        <v>51</v>
      </c>
      <c r="AJ21" s="209">
        <v>30.000000000000419</v>
      </c>
      <c r="AK21" s="139" t="s">
        <v>61</v>
      </c>
    </row>
    <row r="22" spans="1:37" ht="14.5" customHeight="1" x14ac:dyDescent="0.4">
      <c r="A22" t="s">
        <v>36</v>
      </c>
      <c r="B22" s="191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/>
      <c r="F22" s="209">
        <v>43.777777777777764</v>
      </c>
      <c r="G22" s="137" t="s">
        <v>231</v>
      </c>
      <c r="H22" s="209">
        <v>5.0000000000000391</v>
      </c>
      <c r="I22" s="137" t="s">
        <v>63</v>
      </c>
      <c r="J22" s="209">
        <v>57.499999999999993</v>
      </c>
      <c r="K22" s="137" t="s">
        <v>70</v>
      </c>
      <c r="L22" s="209">
        <v>85.666666666666586</v>
      </c>
      <c r="M22" s="137" t="s">
        <v>50</v>
      </c>
      <c r="N22" s="209">
        <v>66.6666666666667</v>
      </c>
      <c r="O22" s="137" t="s">
        <v>64</v>
      </c>
      <c r="P22" s="209">
        <v>10.000000000000068</v>
      </c>
      <c r="Q22" s="137" t="s">
        <v>67</v>
      </c>
      <c r="R22" s="209">
        <v>50.00000000000005</v>
      </c>
      <c r="S22" s="137" t="s">
        <v>47</v>
      </c>
      <c r="T22" s="209">
        <v>62.500000000000099</v>
      </c>
      <c r="U22" s="137" t="s">
        <v>53</v>
      </c>
      <c r="V22" s="209">
        <v>43.333333333333385</v>
      </c>
      <c r="W22" s="137" t="s">
        <v>60</v>
      </c>
      <c r="X22" s="209">
        <v>54.3333333333334</v>
      </c>
      <c r="Y22" s="137" t="s">
        <v>57</v>
      </c>
      <c r="Z22" s="209">
        <v>21.666666666666718</v>
      </c>
      <c r="AA22" s="137" t="s">
        <v>69</v>
      </c>
      <c r="AB22" s="209">
        <v>38.3333333333334</v>
      </c>
      <c r="AC22" s="137" t="s">
        <v>57</v>
      </c>
      <c r="AD22" s="209">
        <v>55.000000000000007</v>
      </c>
      <c r="AE22" s="137" t="s">
        <v>47</v>
      </c>
      <c r="AF22" s="209">
        <v>76.666666666666686</v>
      </c>
      <c r="AG22" s="137" t="s">
        <v>48</v>
      </c>
      <c r="AH22" s="209">
        <v>20.000000000000064</v>
      </c>
      <c r="AI22" s="137" t="s">
        <v>68</v>
      </c>
      <c r="AJ22" s="209">
        <v>10.000000000000355</v>
      </c>
      <c r="AK22" s="139" t="s">
        <v>60</v>
      </c>
    </row>
    <row r="23" spans="1:37" ht="14.5" customHeight="1" x14ac:dyDescent="0.4">
      <c r="A23" t="s">
        <v>73</v>
      </c>
      <c r="B23" s="191" t="str">
        <f t="shared" si="0"/>
        <v>Cahaba</v>
      </c>
      <c r="C23" s="30" t="str">
        <f t="shared" si="1"/>
        <v>vetch, common</v>
      </c>
      <c r="D23" s="199" t="str">
        <f t="shared" si="2"/>
        <v>Legume</v>
      </c>
      <c r="E23" s="56"/>
      <c r="F23" s="209">
        <v>68.277777777777729</v>
      </c>
      <c r="G23" s="137" t="s">
        <v>68</v>
      </c>
      <c r="H23" s="209">
        <v>58.333333333333343</v>
      </c>
      <c r="I23" s="137" t="s">
        <v>52</v>
      </c>
      <c r="J23" s="209">
        <v>95</v>
      </c>
      <c r="K23" s="137" t="s">
        <v>48</v>
      </c>
      <c r="L23" s="209">
        <v>87.666666666666401</v>
      </c>
      <c r="M23" s="137" t="s">
        <v>50</v>
      </c>
      <c r="N23" s="209">
        <v>99.999999999999972</v>
      </c>
      <c r="O23" s="137" t="s">
        <v>48</v>
      </c>
      <c r="P23" s="209">
        <v>13.333333333333293</v>
      </c>
      <c r="Q23" s="137" t="s">
        <v>233</v>
      </c>
      <c r="R23" s="209">
        <v>43.333333333333314</v>
      </c>
      <c r="S23" s="137" t="s">
        <v>68</v>
      </c>
      <c r="T23" s="209">
        <v>82.999999999999957</v>
      </c>
      <c r="U23" s="137" t="s">
        <v>253</v>
      </c>
      <c r="V23" s="209">
        <v>76.666666666666586</v>
      </c>
      <c r="W23" s="137" t="s">
        <v>54</v>
      </c>
      <c r="X23" s="209">
        <v>96.6666666666666</v>
      </c>
      <c r="Y23" s="137" t="s">
        <v>50</v>
      </c>
      <c r="Z23" s="209">
        <v>18.3333333333333</v>
      </c>
      <c r="AA23" s="137" t="s">
        <v>69</v>
      </c>
      <c r="AB23" s="209">
        <v>93.333333333333286</v>
      </c>
      <c r="AC23" s="137" t="s">
        <v>48</v>
      </c>
      <c r="AD23" s="209">
        <v>59.99999999999995</v>
      </c>
      <c r="AE23" s="137" t="s">
        <v>56</v>
      </c>
      <c r="AF23" s="209">
        <v>57.499999999999964</v>
      </c>
      <c r="AG23" s="137" t="s">
        <v>50</v>
      </c>
      <c r="AH23" s="209">
        <v>75.999999999999972</v>
      </c>
      <c r="AI23" s="137" t="s">
        <v>52</v>
      </c>
      <c r="AJ23" s="209">
        <v>65.000000000000171</v>
      </c>
      <c r="AK23" s="139" t="s">
        <v>64</v>
      </c>
    </row>
    <row r="24" spans="1:37" ht="14.5" customHeight="1" x14ac:dyDescent="0.4">
      <c r="A24" t="s">
        <v>78</v>
      </c>
      <c r="B24" s="191" t="str">
        <f t="shared" si="0"/>
        <v>AU Early Cover</v>
      </c>
      <c r="C24" s="30" t="str">
        <f t="shared" si="1"/>
        <v>vetch, hairy</v>
      </c>
      <c r="D24" s="199" t="str">
        <f t="shared" si="2"/>
        <v>Legume</v>
      </c>
      <c r="E24" s="56"/>
      <c r="F24" s="209">
        <v>86.288888888888835</v>
      </c>
      <c r="G24" s="136" t="s">
        <v>48</v>
      </c>
      <c r="H24" s="209">
        <v>86.666666666666629</v>
      </c>
      <c r="I24" s="136" t="s">
        <v>48</v>
      </c>
      <c r="J24" s="209">
        <v>95</v>
      </c>
      <c r="K24" s="136" t="s">
        <v>48</v>
      </c>
      <c r="L24" s="209">
        <v>89.333333333333158</v>
      </c>
      <c r="M24" s="137" t="s">
        <v>50</v>
      </c>
      <c r="N24" s="209">
        <v>99.999999999999943</v>
      </c>
      <c r="O24" s="136" t="s">
        <v>48</v>
      </c>
      <c r="P24" s="209">
        <v>6.666666666666714</v>
      </c>
      <c r="Q24" s="136" t="s">
        <v>230</v>
      </c>
      <c r="R24" s="209">
        <v>89.666666666666629</v>
      </c>
      <c r="S24" s="136" t="s">
        <v>50</v>
      </c>
      <c r="T24" s="209">
        <v>97.666666666666586</v>
      </c>
      <c r="U24" s="136" t="s">
        <v>48</v>
      </c>
      <c r="V24" s="209">
        <v>94.999999999999915</v>
      </c>
      <c r="W24" s="136" t="s">
        <v>48</v>
      </c>
      <c r="X24" s="209">
        <v>99.999999999999915</v>
      </c>
      <c r="Y24" s="136" t="s">
        <v>48</v>
      </c>
      <c r="Z24" s="209">
        <v>68.333333333333286</v>
      </c>
      <c r="AA24" s="136" t="s">
        <v>55</v>
      </c>
      <c r="AB24" s="209">
        <v>99.999999999999943</v>
      </c>
      <c r="AC24" s="136" t="s">
        <v>48</v>
      </c>
      <c r="AD24" s="209">
        <v>98.333333333333243</v>
      </c>
      <c r="AE24" s="136" t="s">
        <v>48</v>
      </c>
      <c r="AF24" s="209">
        <v>73.333333333333272</v>
      </c>
      <c r="AG24" s="136" t="s">
        <v>48</v>
      </c>
      <c r="AH24" s="209">
        <v>99.999999999999957</v>
      </c>
      <c r="AI24" s="136" t="s">
        <v>48</v>
      </c>
      <c r="AJ24" s="209">
        <v>94.333333333333755</v>
      </c>
      <c r="AK24" s="138" t="s">
        <v>48</v>
      </c>
    </row>
    <row r="25" spans="1:37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7"/>
      <c r="M25" s="217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7"/>
      <c r="AA25" s="217"/>
      <c r="AB25" s="211"/>
      <c r="AC25" s="233"/>
      <c r="AD25" s="211"/>
      <c r="AE25" s="211"/>
      <c r="AF25" s="211"/>
      <c r="AG25" s="211"/>
      <c r="AH25" s="211"/>
      <c r="AI25" s="67"/>
      <c r="AJ25" s="217"/>
      <c r="AK25" s="218"/>
    </row>
    <row r="26" spans="1:37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68.389444444444393</v>
      </c>
      <c r="G26" s="155"/>
      <c r="H26" s="156">
        <f>AVERAGE(H5:H24)</f>
        <v>65.84999999999998</v>
      </c>
      <c r="I26" s="155"/>
      <c r="J26" s="156">
        <f>AVERAGE(J5:J24)</f>
        <v>92.875</v>
      </c>
      <c r="K26" s="155"/>
      <c r="L26" s="156">
        <f>AVERAGE(L5:L24)</f>
        <v>80.833333333333158</v>
      </c>
      <c r="M26" s="155"/>
      <c r="N26" s="156">
        <f>AVERAGE(N5:N24)</f>
        <v>83.658333333333289</v>
      </c>
      <c r="O26" s="155"/>
      <c r="P26" s="156">
        <f>AVERAGE(P5:P24)</f>
        <v>24.291666666666647</v>
      </c>
      <c r="Q26" s="155"/>
      <c r="R26" s="156">
        <f>AVERAGE(R5:R24)</f>
        <v>65.899999999999977</v>
      </c>
      <c r="S26" s="155"/>
      <c r="T26" s="156">
        <f>AVERAGE(T5:T24)</f>
        <v>76.4166666666666</v>
      </c>
      <c r="U26" s="155"/>
      <c r="V26" s="156">
        <f>AVERAGE(V5:V24)</f>
        <v>57.249999999999943</v>
      </c>
      <c r="W26" s="155"/>
      <c r="X26" s="156">
        <f>AVERAGE(X5:X24)</f>
        <v>74.933333333333266</v>
      </c>
      <c r="Y26" s="155"/>
      <c r="Z26" s="156">
        <f>AVERAGE(Z5:Z24)</f>
        <v>60.916666666666629</v>
      </c>
      <c r="AA26" s="155"/>
      <c r="AB26" s="156">
        <f>AVERAGE(AB5:AB24)</f>
        <v>84</v>
      </c>
      <c r="AC26" s="155"/>
      <c r="AD26" s="156">
        <f>AVERAGE(AD5:AD24)</f>
        <v>72.999999999999943</v>
      </c>
      <c r="AE26" s="155"/>
      <c r="AF26" s="156">
        <f>AVERAGE(AF5:AF24)</f>
        <v>68.333333333333286</v>
      </c>
      <c r="AG26" s="155"/>
      <c r="AH26" s="156">
        <f>AVERAGE(AH5:AH24)</f>
        <v>59.283333333333289</v>
      </c>
      <c r="AI26" s="155"/>
      <c r="AJ26" s="156">
        <f>AVERAGE(AJ5:AJ24)</f>
        <v>58.299999999999805</v>
      </c>
      <c r="AK26" s="158"/>
    </row>
    <row r="27" spans="1:37" s="57" customFormat="1" x14ac:dyDescent="0.35">
      <c r="A27" s="58"/>
      <c r="B27" s="193" t="s">
        <v>30</v>
      </c>
      <c r="C27" s="33"/>
      <c r="D27" s="34"/>
      <c r="E27" s="33"/>
      <c r="F27" s="159">
        <v>2</v>
      </c>
      <c r="G27" s="183"/>
      <c r="H27" s="161">
        <v>5</v>
      </c>
      <c r="I27" s="162"/>
      <c r="J27" s="161">
        <v>3</v>
      </c>
      <c r="K27" s="162"/>
      <c r="L27" s="161">
        <v>6</v>
      </c>
      <c r="M27" s="162"/>
      <c r="N27" s="161">
        <v>10</v>
      </c>
      <c r="O27" s="183"/>
      <c r="P27" s="161">
        <v>4</v>
      </c>
      <c r="Q27" s="183"/>
      <c r="R27" s="161">
        <v>11</v>
      </c>
      <c r="S27" s="162"/>
      <c r="T27" s="161">
        <v>7</v>
      </c>
      <c r="U27" s="162"/>
      <c r="V27" s="161">
        <v>7</v>
      </c>
      <c r="W27" s="183"/>
      <c r="X27" s="161">
        <v>4</v>
      </c>
      <c r="Y27" s="162"/>
      <c r="Z27" s="161">
        <v>8</v>
      </c>
      <c r="AA27" s="183"/>
      <c r="AB27" s="161">
        <v>5</v>
      </c>
      <c r="AC27" s="162"/>
      <c r="AD27" s="161">
        <v>7</v>
      </c>
      <c r="AE27" s="183"/>
      <c r="AF27" s="161">
        <v>14</v>
      </c>
      <c r="AG27" s="162"/>
      <c r="AH27" s="161">
        <v>6</v>
      </c>
      <c r="AI27" s="162"/>
      <c r="AJ27" s="161">
        <v>8</v>
      </c>
      <c r="AK27" s="163"/>
    </row>
    <row r="28" spans="1:37" s="57" customFormat="1" x14ac:dyDescent="0.35">
      <c r="A28" s="58"/>
      <c r="B28" s="194" t="s">
        <v>27</v>
      </c>
      <c r="C28" s="35"/>
      <c r="D28" s="36"/>
      <c r="E28" s="35"/>
      <c r="F28" s="164">
        <f>MIN(F5:F24)</f>
        <v>42.388888888888864</v>
      </c>
      <c r="G28" s="214"/>
      <c r="H28" s="166">
        <f>MIN(H5:H24)</f>
        <v>5.0000000000000391</v>
      </c>
      <c r="I28" s="167"/>
      <c r="J28" s="166">
        <f>MIN(J5:J24)</f>
        <v>52.499999999999993</v>
      </c>
      <c r="K28" s="167"/>
      <c r="L28" s="166">
        <f>MIN(L5:L24)</f>
        <v>-9.9475983006414026E-14</v>
      </c>
      <c r="M28" s="167"/>
      <c r="N28" s="166">
        <f>MIN(N5:N24)</f>
        <v>54.999999999999908</v>
      </c>
      <c r="O28" s="167"/>
      <c r="P28" s="166">
        <f>MIN(P5:P24)</f>
        <v>4.9999999999999254</v>
      </c>
      <c r="Q28" s="167"/>
      <c r="R28" s="166">
        <f>MIN(R5:R24)</f>
        <v>38.333333333333236</v>
      </c>
      <c r="S28" s="214"/>
      <c r="T28" s="166">
        <f>MIN(T5:T24)</f>
        <v>0.99999999999988631</v>
      </c>
      <c r="U28" s="214"/>
      <c r="V28" s="166">
        <f>MIN(V5:V24)</f>
        <v>5</v>
      </c>
      <c r="W28" s="167"/>
      <c r="X28" s="166">
        <f>MIN(X5:X24)</f>
        <v>52.999999999999929</v>
      </c>
      <c r="Y28" s="214"/>
      <c r="Z28" s="166">
        <f>MIN(Z5:Z24)</f>
        <v>16.666666666666583</v>
      </c>
      <c r="AA28" s="167"/>
      <c r="AB28" s="166">
        <f>MIN(AB5:AB24)</f>
        <v>34.999999999999943</v>
      </c>
      <c r="AC28" s="214"/>
      <c r="AD28" s="166">
        <f>MIN(AD5:AD24)</f>
        <v>19.999999999999915</v>
      </c>
      <c r="AE28" s="167"/>
      <c r="AF28" s="166">
        <f>MIN(AF5:AF24)</f>
        <v>18.333333333333297</v>
      </c>
      <c r="AG28" s="214"/>
      <c r="AH28" s="166">
        <f>MIN(AH5:AH24)</f>
        <v>4.9999999999999289</v>
      </c>
      <c r="AI28" s="167"/>
      <c r="AJ28" s="166">
        <f>MIN(AJ5:AJ24)</f>
        <v>10.000000000000355</v>
      </c>
      <c r="AK28" s="168"/>
    </row>
    <row r="29" spans="1:37" s="57" customFormat="1" x14ac:dyDescent="0.35">
      <c r="A29" s="58"/>
      <c r="B29" s="193" t="s">
        <v>28</v>
      </c>
      <c r="C29" s="33"/>
      <c r="D29" s="34"/>
      <c r="E29" s="33"/>
      <c r="F29" s="159">
        <f>MAX(F5:F24)</f>
        <v>86.288888888888835</v>
      </c>
      <c r="G29" s="183"/>
      <c r="H29" s="161">
        <f>MAX(H5:H24)</f>
        <v>99.999999999999986</v>
      </c>
      <c r="I29" s="162"/>
      <c r="J29" s="161">
        <f>MAX(J5:J24)</f>
        <v>100.0000000000001</v>
      </c>
      <c r="K29" s="162"/>
      <c r="L29" s="161">
        <f>MAX(L5:L24)</f>
        <v>99.999999999999758</v>
      </c>
      <c r="M29" s="162"/>
      <c r="N29" s="161">
        <f>MAX(N5:N24)</f>
        <v>100</v>
      </c>
      <c r="O29" s="162"/>
      <c r="P29" s="161">
        <f>MAX(P5:P24)</f>
        <v>61.666666666666373</v>
      </c>
      <c r="Q29" s="162"/>
      <c r="R29" s="161">
        <f>MAX(R5:R24)</f>
        <v>96.999999999999957</v>
      </c>
      <c r="S29" s="183"/>
      <c r="T29" s="161">
        <f>MAX(T5:T24)</f>
        <v>97.666666666666586</v>
      </c>
      <c r="U29" s="183"/>
      <c r="V29" s="161">
        <f>MAX(V5:V24)</f>
        <v>94.999999999999915</v>
      </c>
      <c r="W29" s="162"/>
      <c r="X29" s="161">
        <f>MAX(X5:X24)</f>
        <v>99.999999999999972</v>
      </c>
      <c r="Y29" s="183"/>
      <c r="Z29" s="161">
        <f>MAX(Z5:Z24)</f>
        <v>93.333333333333272</v>
      </c>
      <c r="AA29" s="162"/>
      <c r="AB29" s="161">
        <f>MAX(AB5:AB24)</f>
        <v>100.00000000000044</v>
      </c>
      <c r="AC29" s="183"/>
      <c r="AD29" s="161">
        <f>MAX(AD5:AD24)</f>
        <v>98.333333333333243</v>
      </c>
      <c r="AE29" s="162"/>
      <c r="AF29" s="161">
        <f>MAX(AF5:AF24)</f>
        <v>87.499999999999957</v>
      </c>
      <c r="AG29" s="183"/>
      <c r="AH29" s="161">
        <f>MAX(AH5:AH24)</f>
        <v>99.999999999999957</v>
      </c>
      <c r="AI29" s="162"/>
      <c r="AJ29" s="161">
        <f>MAX(AJ5:AJ24)</f>
        <v>94.333333333333755</v>
      </c>
      <c r="AK29" s="163"/>
    </row>
    <row r="30" spans="1:37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43.89999999999997</v>
      </c>
      <c r="G30" s="170"/>
      <c r="H30" s="171">
        <f>H29-H28</f>
        <v>94.999999999999943</v>
      </c>
      <c r="I30" s="172"/>
      <c r="J30" s="171">
        <f>J29-J28</f>
        <v>47.500000000000107</v>
      </c>
      <c r="K30" s="172"/>
      <c r="L30" s="171">
        <f>L29-L28</f>
        <v>99.999999999999858</v>
      </c>
      <c r="M30" s="172"/>
      <c r="N30" s="171">
        <f>N29-N28</f>
        <v>45.000000000000092</v>
      </c>
      <c r="O30" s="172"/>
      <c r="P30" s="171">
        <f>P29-P28</f>
        <v>56.666666666666444</v>
      </c>
      <c r="Q30" s="172"/>
      <c r="R30" s="171">
        <f>R29-R28</f>
        <v>58.666666666666721</v>
      </c>
      <c r="S30" s="170"/>
      <c r="T30" s="171">
        <f>T29-T28</f>
        <v>96.6666666666667</v>
      </c>
      <c r="U30" s="170"/>
      <c r="V30" s="171">
        <f>V29-V28</f>
        <v>89.999999999999915</v>
      </c>
      <c r="W30" s="172"/>
      <c r="X30" s="171">
        <f>X29-X28</f>
        <v>47.000000000000043</v>
      </c>
      <c r="Y30" s="170"/>
      <c r="Z30" s="171">
        <f>Z29-Z28</f>
        <v>76.666666666666686</v>
      </c>
      <c r="AA30" s="172"/>
      <c r="AB30" s="171">
        <f>AB29-AB28</f>
        <v>65.000000000000497</v>
      </c>
      <c r="AC30" s="170"/>
      <c r="AD30" s="171">
        <f>AD29-AD28</f>
        <v>78.333333333333329</v>
      </c>
      <c r="AE30" s="172"/>
      <c r="AF30" s="171">
        <f>AF29-AF28</f>
        <v>69.166666666666657</v>
      </c>
      <c r="AG30" s="170"/>
      <c r="AH30" s="171">
        <f>AH29-AH28</f>
        <v>95.000000000000028</v>
      </c>
      <c r="AI30" s="172"/>
      <c r="AJ30" s="171">
        <f>AJ29-AJ28</f>
        <v>84.3333333333334</v>
      </c>
      <c r="AK30" s="173"/>
    </row>
    <row r="31" spans="1:37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68"/>
      <c r="AJ31" s="70"/>
      <c r="AK31" s="25"/>
    </row>
    <row r="32" spans="1:37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 t="s">
        <v>71</v>
      </c>
      <c r="M32" s="392"/>
      <c r="N32" s="392">
        <v>1.2E-2</v>
      </c>
      <c r="O32" s="391"/>
      <c r="P32" s="392" t="s">
        <v>71</v>
      </c>
      <c r="Q32" s="391"/>
      <c r="R32" s="367">
        <v>8.9999999999999993E-3</v>
      </c>
      <c r="S32" s="367"/>
      <c r="T32" s="367" t="s">
        <v>71</v>
      </c>
      <c r="U32" s="367"/>
      <c r="V32" s="367" t="s">
        <v>71</v>
      </c>
      <c r="W32" s="367"/>
      <c r="X32" s="392" t="s">
        <v>71</v>
      </c>
      <c r="Y32" s="391"/>
      <c r="Z32" s="367" t="s">
        <v>71</v>
      </c>
      <c r="AA32" s="367"/>
      <c r="AB32" s="367" t="s">
        <v>71</v>
      </c>
      <c r="AC32" s="367"/>
      <c r="AD32" s="392" t="s">
        <v>71</v>
      </c>
      <c r="AE32" s="391"/>
      <c r="AF32" s="367">
        <v>7.0000000000000001E-3</v>
      </c>
      <c r="AG32" s="367"/>
      <c r="AH32" s="367" t="s">
        <v>71</v>
      </c>
      <c r="AI32" s="367"/>
      <c r="AJ32" s="367" t="s">
        <v>71</v>
      </c>
      <c r="AK32" s="402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371"/>
      <c r="AJ34" s="370"/>
      <c r="AK34" s="400"/>
    </row>
    <row r="35" spans="2:37" s="2" customFormat="1" ht="84.75" customHeight="1" x14ac:dyDescent="0.3">
      <c r="B35" s="401" t="s">
        <v>271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K24">
    <sortCondition ref="D5:D24"/>
    <sortCondition ref="C5:C24"/>
    <sortCondition ref="A5:A24"/>
  </sortState>
  <mergeCells count="85">
    <mergeCell ref="AD34:AE34"/>
    <mergeCell ref="AF34:AG34"/>
    <mergeCell ref="AH34:AI34"/>
    <mergeCell ref="AJ34:AK34"/>
    <mergeCell ref="B35:W35"/>
    <mergeCell ref="P34:Q34"/>
    <mergeCell ref="J34:K34"/>
    <mergeCell ref="AJ33:AK33"/>
    <mergeCell ref="F34:G34"/>
    <mergeCell ref="H34:I34"/>
    <mergeCell ref="L34:M34"/>
    <mergeCell ref="N34:O34"/>
    <mergeCell ref="R34:S34"/>
    <mergeCell ref="V34:W34"/>
    <mergeCell ref="X34:Y34"/>
    <mergeCell ref="Z34:AA34"/>
    <mergeCell ref="AB34:AC34"/>
    <mergeCell ref="X33:Y33"/>
    <mergeCell ref="Z33:AA33"/>
    <mergeCell ref="AB33:AC33"/>
    <mergeCell ref="AD33:AE33"/>
    <mergeCell ref="AF33:AG33"/>
    <mergeCell ref="AH33:AI33"/>
    <mergeCell ref="F33:G33"/>
    <mergeCell ref="H33:I33"/>
    <mergeCell ref="L33:M33"/>
    <mergeCell ref="N33:O33"/>
    <mergeCell ref="R33:S33"/>
    <mergeCell ref="P33:Q33"/>
    <mergeCell ref="J33:K33"/>
    <mergeCell ref="V33:W33"/>
    <mergeCell ref="Z32:AA32"/>
    <mergeCell ref="AB32:AC32"/>
    <mergeCell ref="AD32:AE32"/>
    <mergeCell ref="AF32:AG32"/>
    <mergeCell ref="V32:W32"/>
    <mergeCell ref="X32:Y32"/>
    <mergeCell ref="AH32:AI32"/>
    <mergeCell ref="AJ32:AK32"/>
    <mergeCell ref="AF4:AG4"/>
    <mergeCell ref="AH4:AI4"/>
    <mergeCell ref="AJ4:AK4"/>
    <mergeCell ref="F32:G32"/>
    <mergeCell ref="H32:I32"/>
    <mergeCell ref="L32:M32"/>
    <mergeCell ref="N32:O32"/>
    <mergeCell ref="R32:S32"/>
    <mergeCell ref="P32:Q32"/>
    <mergeCell ref="J32:K32"/>
    <mergeCell ref="AB4:AC4"/>
    <mergeCell ref="AD4:AE4"/>
    <mergeCell ref="X3:Y3"/>
    <mergeCell ref="Z3:AA3"/>
    <mergeCell ref="AB3:AC3"/>
    <mergeCell ref="AD3:AE3"/>
    <mergeCell ref="V4:W4"/>
    <mergeCell ref="P4:Q4"/>
    <mergeCell ref="T4:U4"/>
    <mergeCell ref="X4:Y4"/>
    <mergeCell ref="Z4:AA4"/>
    <mergeCell ref="D2:D3"/>
    <mergeCell ref="P3:Q3"/>
    <mergeCell ref="T3:U3"/>
    <mergeCell ref="H4:I4"/>
    <mergeCell ref="L4:M4"/>
    <mergeCell ref="N4:O4"/>
    <mergeCell ref="R4:S4"/>
    <mergeCell ref="J3:K3"/>
    <mergeCell ref="J4:K4"/>
    <mergeCell ref="T32:U32"/>
    <mergeCell ref="T33:U33"/>
    <mergeCell ref="T34:U34"/>
    <mergeCell ref="B1:AK1"/>
    <mergeCell ref="B2:B3"/>
    <mergeCell ref="C2:C3"/>
    <mergeCell ref="F2:AK2"/>
    <mergeCell ref="F3:G3"/>
    <mergeCell ref="H3:I3"/>
    <mergeCell ref="L3:M3"/>
    <mergeCell ref="N3:O3"/>
    <mergeCell ref="R3:S3"/>
    <mergeCell ref="V3:W3"/>
    <mergeCell ref="AJ3:AK3"/>
    <mergeCell ref="AF3:AG3"/>
    <mergeCell ref="AH3:AI3"/>
  </mergeCells>
  <conditionalFormatting sqref="B5:AK24">
    <cfRule type="expression" dxfId="62" priority="20">
      <formula>MOD(ROW(),2)=0</formula>
    </cfRule>
  </conditionalFormatting>
  <conditionalFormatting sqref="F5:AK24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25" right="0.25" top="0.75" bottom="0.75" header="0.3" footer="0.3"/>
  <pageSetup scale="47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2B88-F8E0-4D62-8A5D-263143FC7C83}">
  <sheetPr>
    <pageSetUpPr fitToPage="1"/>
  </sheetPr>
  <dimension ref="A1:AK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AN19" sqref="AN19"/>
    </sheetView>
  </sheetViews>
  <sheetFormatPr defaultColWidth="8.84375" defaultRowHeight="14.15" x14ac:dyDescent="0.35"/>
  <cols>
    <col min="1" max="1" width="16.230468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8" width="7.23046875" style="9" customWidth="1"/>
    <col min="19" max="19" width="8.23046875" style="9" customWidth="1"/>
    <col min="20" max="20" width="7.23046875" style="9" customWidth="1"/>
    <col min="21" max="21" width="9.07421875" style="9" customWidth="1"/>
    <col min="22" max="37" width="7.23046875" style="9" customWidth="1"/>
    <col min="38" max="16384" width="8.84375" style="55"/>
  </cols>
  <sheetData>
    <row r="1" spans="1:37" ht="47.05" customHeight="1" thickBot="1" x14ac:dyDescent="0.4">
      <c r="B1" s="372" t="s">
        <v>295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151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1"/>
      <c r="AF3" s="382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ht="15" customHeight="1" x14ac:dyDescent="0.35">
      <c r="B4" s="189"/>
      <c r="C4" s="66"/>
      <c r="D4" s="207"/>
      <c r="E4" s="83"/>
      <c r="F4" s="54"/>
      <c r="G4" s="84"/>
      <c r="H4" s="386">
        <v>45372</v>
      </c>
      <c r="I4" s="387"/>
      <c r="J4" s="386">
        <v>45365</v>
      </c>
      <c r="K4" s="387"/>
      <c r="L4" s="386">
        <v>45376</v>
      </c>
      <c r="M4" s="387"/>
      <c r="N4" s="386">
        <v>45384</v>
      </c>
      <c r="O4" s="387"/>
      <c r="P4" s="386">
        <v>45359</v>
      </c>
      <c r="Q4" s="387"/>
      <c r="R4" s="386">
        <v>45378</v>
      </c>
      <c r="S4" s="387"/>
      <c r="T4" s="386">
        <v>45384</v>
      </c>
      <c r="U4" s="387"/>
      <c r="V4" s="386">
        <v>45391</v>
      </c>
      <c r="W4" s="387"/>
      <c r="X4" s="386">
        <v>45391</v>
      </c>
      <c r="Y4" s="387"/>
      <c r="Z4" s="386">
        <v>45366</v>
      </c>
      <c r="AA4" s="387"/>
      <c r="AB4" s="386">
        <v>45383</v>
      </c>
      <c r="AC4" s="387"/>
      <c r="AD4" s="386">
        <v>45387</v>
      </c>
      <c r="AE4" s="387"/>
      <c r="AF4" s="386">
        <v>45394</v>
      </c>
      <c r="AG4" s="387"/>
      <c r="AH4" s="386">
        <v>45337</v>
      </c>
      <c r="AI4" s="387"/>
      <c r="AJ4" s="386">
        <v>45420</v>
      </c>
      <c r="AK4" s="394"/>
    </row>
    <row r="5" spans="1:37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AVERAGE(H5,L5,N5,R5,V5,X5,Z5,AB5,AD5,AF5,AH5,AJ5)</f>
        <v>32.499999999999936</v>
      </c>
      <c r="F5" s="314">
        <v>31.222222222222229</v>
      </c>
      <c r="G5" s="315" t="s">
        <v>57</v>
      </c>
      <c r="H5" s="314">
        <v>-3.3750779948604759E-14</v>
      </c>
      <c r="I5" s="315" t="s">
        <v>63</v>
      </c>
      <c r="J5" s="314">
        <v>-4.4408920985006262E-16</v>
      </c>
      <c r="K5" s="315" t="s">
        <v>52</v>
      </c>
      <c r="L5" s="314">
        <v>96.666666666666657</v>
      </c>
      <c r="M5" s="315" t="s">
        <v>48</v>
      </c>
      <c r="N5" s="314">
        <v>4.9999999999999396</v>
      </c>
      <c r="O5" s="315" t="s">
        <v>51</v>
      </c>
      <c r="P5" s="314">
        <v>39.999999999999986</v>
      </c>
      <c r="Q5" s="315" t="s">
        <v>52</v>
      </c>
      <c r="R5" s="314">
        <v>11.666666666666606</v>
      </c>
      <c r="S5" s="315" t="s">
        <v>68</v>
      </c>
      <c r="T5" s="314">
        <v>38.333333333333243</v>
      </c>
      <c r="U5" s="315" t="s">
        <v>46</v>
      </c>
      <c r="V5" s="314">
        <v>94.999999999999943</v>
      </c>
      <c r="W5" s="315" t="s">
        <v>48</v>
      </c>
      <c r="X5" s="314">
        <v>-3.730349362740526E-14</v>
      </c>
      <c r="Y5" s="315" t="s">
        <v>52</v>
      </c>
      <c r="Z5" s="314">
        <v>29.999999999999929</v>
      </c>
      <c r="AA5" s="315" t="s">
        <v>252</v>
      </c>
      <c r="AB5" s="314">
        <v>-7.1054273576010019E-14</v>
      </c>
      <c r="AC5" s="315" t="s">
        <v>70</v>
      </c>
      <c r="AD5" s="314">
        <v>74.999999999999872</v>
      </c>
      <c r="AE5" s="315" t="s">
        <v>48</v>
      </c>
      <c r="AF5" s="314">
        <v>33.333333333333215</v>
      </c>
      <c r="AG5" s="315" t="s">
        <v>46</v>
      </c>
      <c r="AH5" s="314">
        <v>31.666666666666593</v>
      </c>
      <c r="AI5" s="315" t="s">
        <v>51</v>
      </c>
      <c r="AJ5" s="314">
        <v>11.666666666666586</v>
      </c>
      <c r="AK5" s="317" t="s">
        <v>60</v>
      </c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15.152777777777745</v>
      </c>
      <c r="F6" s="209">
        <v>14.055555555555543</v>
      </c>
      <c r="G6" s="137" t="s">
        <v>66</v>
      </c>
      <c r="H6" s="209">
        <v>-8.8817841970012523E-15</v>
      </c>
      <c r="I6" s="137" t="s">
        <v>63</v>
      </c>
      <c r="J6" s="209">
        <v>-8.8817841970012523E-16</v>
      </c>
      <c r="K6" s="137" t="s">
        <v>52</v>
      </c>
      <c r="L6" s="209">
        <v>42.333333333333343</v>
      </c>
      <c r="M6" s="137" t="s">
        <v>52</v>
      </c>
      <c r="N6" s="209">
        <v>32.499999999999943</v>
      </c>
      <c r="O6" s="137" t="s">
        <v>59</v>
      </c>
      <c r="P6" s="209">
        <v>19.999999999999979</v>
      </c>
      <c r="Q6" s="137" t="s">
        <v>49</v>
      </c>
      <c r="R6" s="209">
        <v>29.99999999999995</v>
      </c>
      <c r="S6" s="137" t="s">
        <v>250</v>
      </c>
      <c r="T6" s="209">
        <v>8.9999999999999751</v>
      </c>
      <c r="U6" s="137" t="s">
        <v>235</v>
      </c>
      <c r="V6" s="209">
        <v>43.33333333333335</v>
      </c>
      <c r="W6" s="137" t="s">
        <v>54</v>
      </c>
      <c r="X6" s="209">
        <v>0.33333333333331794</v>
      </c>
      <c r="Y6" s="137" t="s">
        <v>52</v>
      </c>
      <c r="Z6" s="209">
        <v>6.6666666666666305</v>
      </c>
      <c r="AA6" s="137" t="s">
        <v>60</v>
      </c>
      <c r="AB6" s="209">
        <v>-5.5067062021407764E-14</v>
      </c>
      <c r="AC6" s="137" t="s">
        <v>70</v>
      </c>
      <c r="AD6" s="209">
        <v>4.9999999999999494</v>
      </c>
      <c r="AE6" s="137" t="s">
        <v>57</v>
      </c>
      <c r="AF6" s="209">
        <v>9.9999999999999591</v>
      </c>
      <c r="AG6" s="137" t="s">
        <v>56</v>
      </c>
      <c r="AH6" s="209">
        <v>3.33333333333327</v>
      </c>
      <c r="AI6" s="137" t="s">
        <v>61</v>
      </c>
      <c r="AJ6" s="209">
        <v>8.3333333333333055</v>
      </c>
      <c r="AK6" s="139" t="s">
        <v>60</v>
      </c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15.583333333333309</v>
      </c>
      <c r="F7" s="209">
        <v>14.066666666666675</v>
      </c>
      <c r="G7" s="137" t="s">
        <v>66</v>
      </c>
      <c r="H7" s="209">
        <v>0.66666666666666052</v>
      </c>
      <c r="I7" s="137" t="s">
        <v>63</v>
      </c>
      <c r="J7" s="209">
        <v>-6.6613381477509392E-16</v>
      </c>
      <c r="K7" s="137" t="s">
        <v>52</v>
      </c>
      <c r="L7" s="209">
        <v>13.333333333333314</v>
      </c>
      <c r="M7" s="137" t="s">
        <v>49</v>
      </c>
      <c r="N7" s="209">
        <v>44.999999999999986</v>
      </c>
      <c r="O7" s="137" t="s">
        <v>48</v>
      </c>
      <c r="P7" s="209">
        <v>21.666666666666625</v>
      </c>
      <c r="Q7" s="137" t="s">
        <v>49</v>
      </c>
      <c r="R7" s="209">
        <v>2.9999999999999556</v>
      </c>
      <c r="S7" s="137" t="s">
        <v>69</v>
      </c>
      <c r="T7" s="209">
        <v>2.3333333333332886</v>
      </c>
      <c r="U7" s="137" t="s">
        <v>230</v>
      </c>
      <c r="V7" s="209">
        <v>60.000000000000007</v>
      </c>
      <c r="W7" s="137" t="s">
        <v>52</v>
      </c>
      <c r="X7" s="209">
        <v>-2.9309887850104133E-14</v>
      </c>
      <c r="Y7" s="137" t="s">
        <v>52</v>
      </c>
      <c r="Z7" s="209">
        <v>16.666666666666636</v>
      </c>
      <c r="AA7" s="137" t="s">
        <v>232</v>
      </c>
      <c r="AB7" s="209">
        <v>-4.7073456244106637E-14</v>
      </c>
      <c r="AC7" s="137" t="s">
        <v>70</v>
      </c>
      <c r="AD7" s="209">
        <v>4.9999999999999396</v>
      </c>
      <c r="AE7" s="137" t="s">
        <v>57</v>
      </c>
      <c r="AF7" s="209">
        <v>21.666666666666643</v>
      </c>
      <c r="AG7" s="137" t="s">
        <v>250</v>
      </c>
      <c r="AH7" s="209">
        <v>1.666666666666619</v>
      </c>
      <c r="AI7" s="137" t="s">
        <v>61</v>
      </c>
      <c r="AJ7" s="209">
        <v>20.000000000000057</v>
      </c>
      <c r="AK7" s="139" t="s">
        <v>232</v>
      </c>
    </row>
    <row r="8" spans="1:37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13.527777777777738</v>
      </c>
      <c r="F8" s="209">
        <v>13.955555555555545</v>
      </c>
      <c r="G8" s="136" t="s">
        <v>66</v>
      </c>
      <c r="H8" s="209">
        <v>0.66666666666665808</v>
      </c>
      <c r="I8" s="136" t="s">
        <v>63</v>
      </c>
      <c r="J8" s="209">
        <v>2</v>
      </c>
      <c r="K8" s="136" t="s">
        <v>52</v>
      </c>
      <c r="L8" s="209">
        <v>-1.5631940186722204E-13</v>
      </c>
      <c r="M8" s="136" t="s">
        <v>57</v>
      </c>
      <c r="N8" s="209">
        <v>39.999999999999957</v>
      </c>
      <c r="O8" s="136" t="s">
        <v>50</v>
      </c>
      <c r="P8" s="209">
        <v>26.666666666666618</v>
      </c>
      <c r="Q8" s="136" t="s">
        <v>70</v>
      </c>
      <c r="R8" s="209">
        <v>28.333333333333297</v>
      </c>
      <c r="S8" s="136" t="s">
        <v>250</v>
      </c>
      <c r="T8" s="209">
        <v>18.333333333333293</v>
      </c>
      <c r="U8" s="136" t="s">
        <v>263</v>
      </c>
      <c r="V8" s="209">
        <v>53.333333333333321</v>
      </c>
      <c r="W8" s="136" t="s">
        <v>46</v>
      </c>
      <c r="X8" s="209">
        <v>-4.2632564145606011E-14</v>
      </c>
      <c r="Y8" s="136" t="s">
        <v>52</v>
      </c>
      <c r="Z8" s="209">
        <v>9.9999999999999343</v>
      </c>
      <c r="AA8" s="136" t="s">
        <v>61</v>
      </c>
      <c r="AB8" s="209">
        <v>-6.5725203057809267E-14</v>
      </c>
      <c r="AC8" s="136" t="s">
        <v>70</v>
      </c>
      <c r="AD8" s="209">
        <v>8.3333333333332575</v>
      </c>
      <c r="AE8" s="136" t="s">
        <v>57</v>
      </c>
      <c r="AF8" s="209">
        <v>8.3333333333332877</v>
      </c>
      <c r="AG8" s="136" t="s">
        <v>47</v>
      </c>
      <c r="AH8" s="209">
        <v>-7.2830630415410269E-14</v>
      </c>
      <c r="AI8" s="136" t="s">
        <v>60</v>
      </c>
      <c r="AJ8" s="209">
        <v>13.333333333333471</v>
      </c>
      <c r="AK8" s="138" t="s">
        <v>61</v>
      </c>
    </row>
    <row r="9" spans="1:37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19.333333333333233</v>
      </c>
      <c r="F9" s="209">
        <v>16.933333333333351</v>
      </c>
      <c r="G9" s="136" t="s">
        <v>60</v>
      </c>
      <c r="H9" s="209">
        <v>1.6666666666665506</v>
      </c>
      <c r="I9" s="136" t="s">
        <v>63</v>
      </c>
      <c r="J9" s="209">
        <v>1.6042722705833512E-14</v>
      </c>
      <c r="K9" s="136" t="s">
        <v>52</v>
      </c>
      <c r="L9" s="209">
        <v>100.00000000000045</v>
      </c>
      <c r="M9" s="136" t="s">
        <v>48</v>
      </c>
      <c r="N9" s="209">
        <v>3.3333333333332611</v>
      </c>
      <c r="O9" s="136" t="s">
        <v>51</v>
      </c>
      <c r="P9" s="209">
        <v>13.333333333333321</v>
      </c>
      <c r="Q9" s="136" t="s">
        <v>57</v>
      </c>
      <c r="R9" s="209">
        <v>18.333333333333151</v>
      </c>
      <c r="S9" s="136" t="s">
        <v>47</v>
      </c>
      <c r="T9" s="209">
        <v>8.666666666666746</v>
      </c>
      <c r="U9" s="136" t="s">
        <v>235</v>
      </c>
      <c r="V9" s="209">
        <v>49.999999999999936</v>
      </c>
      <c r="W9" s="136" t="s">
        <v>54</v>
      </c>
      <c r="X9" s="209">
        <v>-1.7763568394002505E-13</v>
      </c>
      <c r="Y9" s="136" t="s">
        <v>52</v>
      </c>
      <c r="Z9" s="209">
        <v>9.9999999999999929</v>
      </c>
      <c r="AA9" s="136" t="s">
        <v>61</v>
      </c>
      <c r="AB9" s="209">
        <v>0</v>
      </c>
      <c r="AC9" s="136" t="s">
        <v>70</v>
      </c>
      <c r="AD9" s="209">
        <v>18.333333333333531</v>
      </c>
      <c r="AE9" s="136" t="s">
        <v>49</v>
      </c>
      <c r="AF9" s="209">
        <v>8.3333333333331936</v>
      </c>
      <c r="AG9" s="136" t="s">
        <v>47</v>
      </c>
      <c r="AH9" s="209">
        <v>0.33333333333325754</v>
      </c>
      <c r="AI9" s="136" t="s">
        <v>60</v>
      </c>
      <c r="AJ9" s="209">
        <v>21.666666666665634</v>
      </c>
      <c r="AK9" s="138" t="s">
        <v>232</v>
      </c>
    </row>
    <row r="10" spans="1:37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11.888888888888859</v>
      </c>
      <c r="F10" s="209">
        <v>12.788888888888886</v>
      </c>
      <c r="G10" s="136" t="s">
        <v>66</v>
      </c>
      <c r="H10" s="209">
        <v>8.8817841970012523E-16</v>
      </c>
      <c r="I10" s="136" t="s">
        <v>63</v>
      </c>
      <c r="J10" s="209">
        <v>2.5</v>
      </c>
      <c r="K10" s="136" t="s">
        <v>52</v>
      </c>
      <c r="L10" s="209">
        <v>3.9999999999999858</v>
      </c>
      <c r="M10" s="136" t="s">
        <v>49</v>
      </c>
      <c r="N10" s="209">
        <v>-2.8421709430404007E-14</v>
      </c>
      <c r="O10" s="136" t="s">
        <v>51</v>
      </c>
      <c r="P10" s="209">
        <v>18.3333333333333</v>
      </c>
      <c r="Q10" s="136" t="s">
        <v>49</v>
      </c>
      <c r="R10" s="209">
        <v>16.999999999999961</v>
      </c>
      <c r="S10" s="136" t="s">
        <v>47</v>
      </c>
      <c r="T10" s="209">
        <v>28.3333333333333</v>
      </c>
      <c r="U10" s="136" t="s">
        <v>64</v>
      </c>
      <c r="V10" s="209">
        <v>50.000000000000007</v>
      </c>
      <c r="W10" s="136" t="s">
        <v>54</v>
      </c>
      <c r="X10" s="209">
        <v>-3.0198066269804258E-14</v>
      </c>
      <c r="Y10" s="136" t="s">
        <v>52</v>
      </c>
      <c r="Z10" s="209">
        <v>28.3333333333333</v>
      </c>
      <c r="AA10" s="136" t="s">
        <v>252</v>
      </c>
      <c r="AB10" s="209">
        <v>-6.2172489379008766E-14</v>
      </c>
      <c r="AC10" s="136" t="s">
        <v>70</v>
      </c>
      <c r="AD10" s="209">
        <v>14.999999999999957</v>
      </c>
      <c r="AE10" s="136" t="s">
        <v>57</v>
      </c>
      <c r="AF10" s="209">
        <v>11.666666666666609</v>
      </c>
      <c r="AG10" s="136" t="s">
        <v>47</v>
      </c>
      <c r="AH10" s="209">
        <v>1.6666666666665959</v>
      </c>
      <c r="AI10" s="136" t="s">
        <v>61</v>
      </c>
      <c r="AJ10" s="209">
        <v>15</v>
      </c>
      <c r="AK10" s="138" t="s">
        <v>62</v>
      </c>
    </row>
    <row r="11" spans="1:37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16.083333333333297</v>
      </c>
      <c r="F11" s="209">
        <v>15.677777777777779</v>
      </c>
      <c r="G11" s="136" t="s">
        <v>60</v>
      </c>
      <c r="H11" s="209">
        <v>0.6666666666666341</v>
      </c>
      <c r="I11" s="136" t="s">
        <v>63</v>
      </c>
      <c r="J11" s="209">
        <v>0.49999999999999994</v>
      </c>
      <c r="K11" s="136" t="s">
        <v>52</v>
      </c>
      <c r="L11" s="209">
        <v>3.9999999999999005</v>
      </c>
      <c r="M11" s="136" t="s">
        <v>49</v>
      </c>
      <c r="N11" s="209">
        <v>13.333333333333288</v>
      </c>
      <c r="O11" s="136" t="s">
        <v>55</v>
      </c>
      <c r="P11" s="209">
        <v>16.666666666666629</v>
      </c>
      <c r="Q11" s="136" t="s">
        <v>49</v>
      </c>
      <c r="R11" s="209">
        <v>26.666666666666615</v>
      </c>
      <c r="S11" s="136" t="s">
        <v>250</v>
      </c>
      <c r="T11" s="209">
        <v>24.999999999999957</v>
      </c>
      <c r="U11" s="136" t="s">
        <v>252</v>
      </c>
      <c r="V11" s="209">
        <v>50</v>
      </c>
      <c r="W11" s="136" t="s">
        <v>54</v>
      </c>
      <c r="X11" s="209">
        <v>-4.0856207306205761E-14</v>
      </c>
      <c r="Y11" s="136" t="s">
        <v>52</v>
      </c>
      <c r="Z11" s="209">
        <v>38.333333333333286</v>
      </c>
      <c r="AA11" s="136" t="s">
        <v>64</v>
      </c>
      <c r="AB11" s="209">
        <v>-5.6843418860808015E-14</v>
      </c>
      <c r="AC11" s="136" t="s">
        <v>70</v>
      </c>
      <c r="AD11" s="209">
        <v>11.666666666666622</v>
      </c>
      <c r="AE11" s="136" t="s">
        <v>57</v>
      </c>
      <c r="AF11" s="209">
        <v>14.999999999999934</v>
      </c>
      <c r="AG11" s="136" t="s">
        <v>56</v>
      </c>
      <c r="AH11" s="209">
        <v>-7.638334409421077E-14</v>
      </c>
      <c r="AI11" s="136" t="s">
        <v>60</v>
      </c>
      <c r="AJ11" s="209">
        <v>33.333333333333456</v>
      </c>
      <c r="AK11" s="138" t="s">
        <v>56</v>
      </c>
    </row>
    <row r="12" spans="1:37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14.30555555555553</v>
      </c>
      <c r="F12" s="209">
        <v>14.44444444444443</v>
      </c>
      <c r="G12" s="136" t="s">
        <v>66</v>
      </c>
      <c r="H12" s="209">
        <v>3.5527136788005009E-15</v>
      </c>
      <c r="I12" s="136" t="s">
        <v>63</v>
      </c>
      <c r="J12" s="209">
        <v>-6.6613381477509392E-16</v>
      </c>
      <c r="K12" s="136" t="s">
        <v>52</v>
      </c>
      <c r="L12" s="209">
        <v>1.3333333333332575</v>
      </c>
      <c r="M12" s="136" t="s">
        <v>57</v>
      </c>
      <c r="N12" s="209">
        <v>18.333333333333293</v>
      </c>
      <c r="O12" s="136" t="s">
        <v>249</v>
      </c>
      <c r="P12" s="209">
        <v>14.999999999999948</v>
      </c>
      <c r="Q12" s="136" t="s">
        <v>49</v>
      </c>
      <c r="R12" s="209">
        <v>31.999999999999975</v>
      </c>
      <c r="S12" s="136" t="s">
        <v>253</v>
      </c>
      <c r="T12" s="209">
        <v>29.99999999999995</v>
      </c>
      <c r="U12" s="136" t="s">
        <v>64</v>
      </c>
      <c r="V12" s="209">
        <v>53.333333333333321</v>
      </c>
      <c r="W12" s="136" t="s">
        <v>46</v>
      </c>
      <c r="X12" s="209">
        <v>-3.3750779948604759E-14</v>
      </c>
      <c r="Y12" s="136" t="s">
        <v>52</v>
      </c>
      <c r="Z12" s="209">
        <v>31.666666666666629</v>
      </c>
      <c r="AA12" s="136" t="s">
        <v>56</v>
      </c>
      <c r="AB12" s="209">
        <v>-5.5067062021407764E-14</v>
      </c>
      <c r="AC12" s="136" t="s">
        <v>70</v>
      </c>
      <c r="AD12" s="209">
        <v>14.999999999999961</v>
      </c>
      <c r="AE12" s="136" t="s">
        <v>57</v>
      </c>
      <c r="AF12" s="209">
        <v>13.333333333333281</v>
      </c>
      <c r="AG12" s="136" t="s">
        <v>56</v>
      </c>
      <c r="AH12" s="209">
        <v>-6.0396132539608516E-14</v>
      </c>
      <c r="AI12" s="136" t="s">
        <v>60</v>
      </c>
      <c r="AJ12" s="209">
        <v>6.6666666666667798</v>
      </c>
      <c r="AK12" s="138" t="s">
        <v>60</v>
      </c>
    </row>
    <row r="13" spans="1:37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13.916666666666627</v>
      </c>
      <c r="F13" s="209">
        <v>13.533333333333333</v>
      </c>
      <c r="G13" s="136" t="s">
        <v>66</v>
      </c>
      <c r="H13" s="209">
        <v>0.66666666666666197</v>
      </c>
      <c r="I13" s="136" t="s">
        <v>63</v>
      </c>
      <c r="J13" s="209">
        <v>0.99999999999999978</v>
      </c>
      <c r="K13" s="136" t="s">
        <v>52</v>
      </c>
      <c r="L13" s="209">
        <v>11.333333333333201</v>
      </c>
      <c r="M13" s="137" t="s">
        <v>49</v>
      </c>
      <c r="N13" s="209">
        <v>8.3333333333333037</v>
      </c>
      <c r="O13" s="136" t="s">
        <v>64</v>
      </c>
      <c r="P13" s="209">
        <v>13.33333333333329</v>
      </c>
      <c r="Q13" s="136" t="s">
        <v>57</v>
      </c>
      <c r="R13" s="209">
        <v>49.999999999999986</v>
      </c>
      <c r="S13" s="136" t="s">
        <v>58</v>
      </c>
      <c r="T13" s="209">
        <v>21.66666666666665</v>
      </c>
      <c r="U13" s="136" t="s">
        <v>255</v>
      </c>
      <c r="V13" s="209">
        <v>43.333333333333321</v>
      </c>
      <c r="W13" s="136" t="s">
        <v>54</v>
      </c>
      <c r="X13" s="209">
        <v>-4.0412118096355698E-14</v>
      </c>
      <c r="Y13" s="136" t="s">
        <v>52</v>
      </c>
      <c r="Z13" s="209">
        <v>19.999999999999968</v>
      </c>
      <c r="AA13" s="136" t="s">
        <v>252</v>
      </c>
      <c r="AB13" s="209">
        <v>-5.9952043329758453E-14</v>
      </c>
      <c r="AC13" s="136" t="s">
        <v>70</v>
      </c>
      <c r="AD13" s="209">
        <v>8.3333333333332522</v>
      </c>
      <c r="AE13" s="136" t="s">
        <v>57</v>
      </c>
      <c r="AF13" s="209">
        <v>4.9999999999999574</v>
      </c>
      <c r="AG13" s="136" t="s">
        <v>68</v>
      </c>
      <c r="AH13" s="209">
        <v>-7.1498362785860081E-14</v>
      </c>
      <c r="AI13" s="136" t="s">
        <v>60</v>
      </c>
      <c r="AJ13" s="209">
        <v>20.00000000000006</v>
      </c>
      <c r="AK13" s="138" t="s">
        <v>232</v>
      </c>
    </row>
    <row r="14" spans="1:37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16.444444444444404</v>
      </c>
      <c r="F14" s="314">
        <v>16.766666666666648</v>
      </c>
      <c r="G14" s="316" t="s">
        <v>60</v>
      </c>
      <c r="H14" s="314">
        <v>-3.907985046680551E-14</v>
      </c>
      <c r="I14" s="316" t="s">
        <v>63</v>
      </c>
      <c r="J14" s="314">
        <v>5</v>
      </c>
      <c r="K14" s="316" t="s">
        <v>52</v>
      </c>
      <c r="L14" s="314">
        <v>0.66666666666668561</v>
      </c>
      <c r="M14" s="316" t="s">
        <v>57</v>
      </c>
      <c r="N14" s="314">
        <v>33.333333333333258</v>
      </c>
      <c r="O14" s="316" t="s">
        <v>58</v>
      </c>
      <c r="P14" s="314">
        <v>21.666666666666632</v>
      </c>
      <c r="Q14" s="316" t="s">
        <v>49</v>
      </c>
      <c r="R14" s="314">
        <v>21.666666666666593</v>
      </c>
      <c r="S14" s="316" t="s">
        <v>56</v>
      </c>
      <c r="T14" s="314">
        <v>27.49999999999995</v>
      </c>
      <c r="U14" s="316" t="s">
        <v>252</v>
      </c>
      <c r="V14" s="314">
        <v>60</v>
      </c>
      <c r="W14" s="316" t="s">
        <v>52</v>
      </c>
      <c r="X14" s="314">
        <v>-3.5527136788005009E-14</v>
      </c>
      <c r="Y14" s="316" t="s">
        <v>52</v>
      </c>
      <c r="Z14" s="314">
        <v>19.999999999999964</v>
      </c>
      <c r="AA14" s="316" t="s">
        <v>252</v>
      </c>
      <c r="AB14" s="314">
        <v>-4.9737991503207013E-14</v>
      </c>
      <c r="AC14" s="316" t="s">
        <v>70</v>
      </c>
      <c r="AD14" s="314">
        <v>11.666666666666593</v>
      </c>
      <c r="AE14" s="316" t="s">
        <v>57</v>
      </c>
      <c r="AF14" s="314">
        <v>9.9999999999999378</v>
      </c>
      <c r="AG14" s="316" t="s">
        <v>47</v>
      </c>
      <c r="AH14" s="314">
        <v>1.6666666666665986</v>
      </c>
      <c r="AI14" s="316" t="s">
        <v>61</v>
      </c>
      <c r="AJ14" s="314">
        <v>38.333333333333336</v>
      </c>
      <c r="AK14" s="318" t="s">
        <v>49</v>
      </c>
    </row>
    <row r="15" spans="1:37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51.666666666666657</v>
      </c>
      <c r="F15" s="209">
        <v>51.333333333333321</v>
      </c>
      <c r="G15" s="136" t="s">
        <v>48</v>
      </c>
      <c r="H15" s="209">
        <v>88.333333333333314</v>
      </c>
      <c r="I15" s="136" t="s">
        <v>50</v>
      </c>
      <c r="J15" s="209">
        <v>0.99999999999999978</v>
      </c>
      <c r="K15" s="136" t="s">
        <v>52</v>
      </c>
      <c r="L15" s="209">
        <v>18.333333333333314</v>
      </c>
      <c r="M15" s="136" t="s">
        <v>70</v>
      </c>
      <c r="N15" s="209">
        <v>27.499999999999979</v>
      </c>
      <c r="O15" s="136" t="s">
        <v>249</v>
      </c>
      <c r="P15" s="209">
        <v>49.999999999999993</v>
      </c>
      <c r="Q15" s="136" t="s">
        <v>50</v>
      </c>
      <c r="R15" s="209">
        <v>54.999999999999979</v>
      </c>
      <c r="S15" s="136" t="s">
        <v>50</v>
      </c>
      <c r="T15" s="209">
        <v>98.999999999999972</v>
      </c>
      <c r="U15" s="136" t="s">
        <v>48</v>
      </c>
      <c r="V15" s="209">
        <v>90.000000000000043</v>
      </c>
      <c r="W15" s="136" t="s">
        <v>48</v>
      </c>
      <c r="X15" s="209">
        <v>3.3333333333333357</v>
      </c>
      <c r="Y15" s="136" t="s">
        <v>52</v>
      </c>
      <c r="Z15" s="209">
        <v>71.666666666666671</v>
      </c>
      <c r="AA15" s="136" t="s">
        <v>48</v>
      </c>
      <c r="AB15" s="209">
        <v>46.666666666666643</v>
      </c>
      <c r="AC15" s="136" t="s">
        <v>48</v>
      </c>
      <c r="AD15" s="209">
        <v>44.999999999999972</v>
      </c>
      <c r="AE15" s="136" t="s">
        <v>52</v>
      </c>
      <c r="AF15" s="209">
        <v>22.500000000000028</v>
      </c>
      <c r="AG15" s="136" t="s">
        <v>250</v>
      </c>
      <c r="AH15" s="209">
        <v>74.999999999999972</v>
      </c>
      <c r="AI15" s="136" t="s">
        <v>48</v>
      </c>
      <c r="AJ15" s="209">
        <v>76.666666666666629</v>
      </c>
      <c r="AK15" s="138" t="s">
        <v>48</v>
      </c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32.8055555555556</v>
      </c>
      <c r="F16" s="209">
        <v>30.177777777777855</v>
      </c>
      <c r="G16" s="136" t="s">
        <v>51</v>
      </c>
      <c r="H16" s="209">
        <v>91.000000000000057</v>
      </c>
      <c r="I16" s="136" t="s">
        <v>50</v>
      </c>
      <c r="J16" s="209">
        <v>8.8817841970012523E-16</v>
      </c>
      <c r="K16" s="136" t="s">
        <v>52</v>
      </c>
      <c r="L16" s="209">
        <v>10.999999999999972</v>
      </c>
      <c r="M16" s="136" t="s">
        <v>49</v>
      </c>
      <c r="N16" s="209">
        <v>1.6666666666667425</v>
      </c>
      <c r="O16" s="136" t="s">
        <v>51</v>
      </c>
      <c r="P16" s="209">
        <v>45.000000000000028</v>
      </c>
      <c r="Q16" s="136" t="s">
        <v>50</v>
      </c>
      <c r="R16" s="209">
        <v>39.999999999999979</v>
      </c>
      <c r="S16" s="136" t="s">
        <v>249</v>
      </c>
      <c r="T16" s="209">
        <v>13.999999999999922</v>
      </c>
      <c r="U16" s="136" t="s">
        <v>243</v>
      </c>
      <c r="V16" s="209">
        <v>16.666666666666714</v>
      </c>
      <c r="W16" s="136" t="s">
        <v>53</v>
      </c>
      <c r="X16" s="209">
        <v>7.1054273576010019E-15</v>
      </c>
      <c r="Y16" s="136" t="s">
        <v>52</v>
      </c>
      <c r="Z16" s="209">
        <v>39.999999999999993</v>
      </c>
      <c r="AA16" s="136" t="s">
        <v>49</v>
      </c>
      <c r="AB16" s="209">
        <v>23.3333333333333</v>
      </c>
      <c r="AC16" s="136" t="s">
        <v>52</v>
      </c>
      <c r="AD16" s="209">
        <v>18.333333333333272</v>
      </c>
      <c r="AE16" s="136" t="s">
        <v>49</v>
      </c>
      <c r="AF16" s="209">
        <v>3.3333333333333712</v>
      </c>
      <c r="AG16" s="136" t="s">
        <v>69</v>
      </c>
      <c r="AH16" s="209">
        <v>64.999999999999972</v>
      </c>
      <c r="AI16" s="136" t="s">
        <v>50</v>
      </c>
      <c r="AJ16" s="209">
        <v>83.333333333333798</v>
      </c>
      <c r="AK16" s="138" t="s">
        <v>48</v>
      </c>
    </row>
    <row r="17" spans="1:37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33.97222222222215</v>
      </c>
      <c r="F17" s="209">
        <v>31.066666666666666</v>
      </c>
      <c r="G17" s="136" t="s">
        <v>57</v>
      </c>
      <c r="H17" s="209">
        <v>59.999999999999979</v>
      </c>
      <c r="I17" s="136" t="s">
        <v>70</v>
      </c>
      <c r="J17" s="209">
        <v>-6.6613381477509392E-16</v>
      </c>
      <c r="K17" s="136" t="s">
        <v>52</v>
      </c>
      <c r="L17" s="209">
        <v>14.999999999999943</v>
      </c>
      <c r="M17" s="136" t="s">
        <v>49</v>
      </c>
      <c r="N17" s="209">
        <v>4.3333333333333215</v>
      </c>
      <c r="O17" s="136" t="s">
        <v>51</v>
      </c>
      <c r="P17" s="209">
        <v>53.333333333333307</v>
      </c>
      <c r="Q17" s="136" t="s">
        <v>48</v>
      </c>
      <c r="R17" s="209">
        <v>38.333333333333272</v>
      </c>
      <c r="S17" s="136" t="s">
        <v>249</v>
      </c>
      <c r="T17" s="209">
        <v>4.9999999999999503</v>
      </c>
      <c r="U17" s="136" t="s">
        <v>67</v>
      </c>
      <c r="V17" s="209">
        <v>13.333333333333329</v>
      </c>
      <c r="W17" s="136" t="s">
        <v>66</v>
      </c>
      <c r="X17" s="209">
        <v>-1.0658141036401503E-13</v>
      </c>
      <c r="Y17" s="136" t="s">
        <v>52</v>
      </c>
      <c r="Z17" s="209">
        <v>29.999999999999943</v>
      </c>
      <c r="AA17" s="136" t="s">
        <v>252</v>
      </c>
      <c r="AB17" s="209">
        <v>24.999999999999925</v>
      </c>
      <c r="AC17" s="136" t="s">
        <v>52</v>
      </c>
      <c r="AD17" s="209">
        <v>11.666666666666544</v>
      </c>
      <c r="AE17" s="136" t="s">
        <v>57</v>
      </c>
      <c r="AF17" s="209">
        <v>80</v>
      </c>
      <c r="AG17" s="136" t="s">
        <v>48</v>
      </c>
      <c r="AH17" s="209">
        <v>51.666666666666615</v>
      </c>
      <c r="AI17" s="136" t="s">
        <v>46</v>
      </c>
      <c r="AJ17" s="209">
        <v>78.333333333333115</v>
      </c>
      <c r="AK17" s="138" t="s">
        <v>48</v>
      </c>
    </row>
    <row r="18" spans="1:37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25.527777777777715</v>
      </c>
      <c r="F18" s="209">
        <v>24.088888888888896</v>
      </c>
      <c r="G18" s="136" t="s">
        <v>69</v>
      </c>
      <c r="H18" s="209">
        <v>60.000000000000007</v>
      </c>
      <c r="I18" s="136" t="s">
        <v>70</v>
      </c>
      <c r="J18" s="209">
        <v>0.99999999999999956</v>
      </c>
      <c r="K18" s="136" t="s">
        <v>52</v>
      </c>
      <c r="L18" s="209">
        <v>4.6666666666666003</v>
      </c>
      <c r="M18" s="137" t="s">
        <v>49</v>
      </c>
      <c r="N18" s="209">
        <v>0</v>
      </c>
      <c r="O18" s="136" t="s">
        <v>63</v>
      </c>
      <c r="P18" s="209">
        <v>51.666666666666586</v>
      </c>
      <c r="Q18" s="136" t="s">
        <v>50</v>
      </c>
      <c r="R18" s="209">
        <v>29.999999999999915</v>
      </c>
      <c r="S18" s="136" t="s">
        <v>250</v>
      </c>
      <c r="T18" s="209">
        <v>2.3333333333333215</v>
      </c>
      <c r="U18" s="136" t="s">
        <v>230</v>
      </c>
      <c r="V18" s="209">
        <v>11.666666666666686</v>
      </c>
      <c r="W18" s="136" t="s">
        <v>66</v>
      </c>
      <c r="X18" s="209">
        <v>-4.9737991503207013E-14</v>
      </c>
      <c r="Y18" s="136" t="s">
        <v>52</v>
      </c>
      <c r="Z18" s="209">
        <v>38.333333333333236</v>
      </c>
      <c r="AA18" s="136" t="s">
        <v>64</v>
      </c>
      <c r="AB18" s="209">
        <v>9.9999999999999076</v>
      </c>
      <c r="AC18" s="136" t="s">
        <v>46</v>
      </c>
      <c r="AD18" s="209">
        <v>9.9999999999998934</v>
      </c>
      <c r="AE18" s="136" t="s">
        <v>57</v>
      </c>
      <c r="AF18" s="209">
        <v>29.999999999999901</v>
      </c>
      <c r="AG18" s="136" t="s">
        <v>54</v>
      </c>
      <c r="AH18" s="209">
        <v>38.333333333333215</v>
      </c>
      <c r="AI18" s="136" t="s">
        <v>49</v>
      </c>
      <c r="AJ18" s="209">
        <v>73.333333333333343</v>
      </c>
      <c r="AK18" s="138" t="s">
        <v>48</v>
      </c>
    </row>
    <row r="19" spans="1:37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27.291666666666618</v>
      </c>
      <c r="F19" s="209">
        <v>25.133333333333333</v>
      </c>
      <c r="G19" s="137" t="s">
        <v>68</v>
      </c>
      <c r="H19" s="209">
        <v>56.666666666666657</v>
      </c>
      <c r="I19" s="137" t="s">
        <v>70</v>
      </c>
      <c r="J19" s="209">
        <v>-1.3322676295501878E-15</v>
      </c>
      <c r="K19" s="137" t="s">
        <v>52</v>
      </c>
      <c r="L19" s="209">
        <v>6.6666666666664725</v>
      </c>
      <c r="M19" s="137" t="s">
        <v>49</v>
      </c>
      <c r="N19" s="209">
        <v>-2.8421709430404007E-14</v>
      </c>
      <c r="O19" s="137" t="s">
        <v>51</v>
      </c>
      <c r="P19" s="209">
        <v>42.499999999999957</v>
      </c>
      <c r="Q19" s="137" t="s">
        <v>50</v>
      </c>
      <c r="R19" s="209">
        <v>44.999999999999957</v>
      </c>
      <c r="S19" s="137" t="s">
        <v>59</v>
      </c>
      <c r="T19" s="209">
        <v>6.9999999999999432</v>
      </c>
      <c r="U19" s="137" t="s">
        <v>233</v>
      </c>
      <c r="V19" s="209">
        <v>10.000000000000028</v>
      </c>
      <c r="W19" s="137" t="s">
        <v>66</v>
      </c>
      <c r="X19" s="209">
        <v>-3.1974423109204508E-14</v>
      </c>
      <c r="Y19" s="137" t="s">
        <v>52</v>
      </c>
      <c r="Z19" s="209">
        <v>43.3333333333333</v>
      </c>
      <c r="AA19" s="137" t="s">
        <v>46</v>
      </c>
      <c r="AB19" s="209">
        <v>8.3333333333332611</v>
      </c>
      <c r="AC19" s="137" t="s">
        <v>46</v>
      </c>
      <c r="AD19" s="209">
        <v>6.6666666666665861</v>
      </c>
      <c r="AE19" s="137" t="s">
        <v>57</v>
      </c>
      <c r="AF19" s="209">
        <v>77.499999999999943</v>
      </c>
      <c r="AG19" s="137" t="s">
        <v>48</v>
      </c>
      <c r="AH19" s="209">
        <v>23.333333333333254</v>
      </c>
      <c r="AI19" s="137" t="s">
        <v>51</v>
      </c>
      <c r="AJ19" s="209">
        <v>50.000000000000071</v>
      </c>
      <c r="AK19" s="139" t="s">
        <v>46</v>
      </c>
    </row>
    <row r="20" spans="1:37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44.124999999999972</v>
      </c>
      <c r="F20" s="210">
        <v>42.433333333333273</v>
      </c>
      <c r="G20" s="136" t="s">
        <v>70</v>
      </c>
      <c r="H20" s="210">
        <v>78.333333333333314</v>
      </c>
      <c r="I20" s="136" t="s">
        <v>52</v>
      </c>
      <c r="J20" s="210">
        <v>1.9999999999999993</v>
      </c>
      <c r="K20" s="136" t="s">
        <v>52</v>
      </c>
      <c r="L20" s="210">
        <v>7.0000000000000568</v>
      </c>
      <c r="M20" s="136" t="s">
        <v>49</v>
      </c>
      <c r="N20" s="210">
        <v>37.499999999999929</v>
      </c>
      <c r="O20" s="136" t="s">
        <v>58</v>
      </c>
      <c r="P20" s="210">
        <v>53.333333333333314</v>
      </c>
      <c r="Q20" s="136" t="s">
        <v>48</v>
      </c>
      <c r="R20" s="210">
        <v>61.666666666666671</v>
      </c>
      <c r="S20" s="136" t="s">
        <v>48</v>
      </c>
      <c r="T20" s="210">
        <v>51.6666666666666</v>
      </c>
      <c r="U20" s="136" t="s">
        <v>52</v>
      </c>
      <c r="V20" s="210">
        <v>33.333333333333485</v>
      </c>
      <c r="W20" s="136" t="s">
        <v>47</v>
      </c>
      <c r="X20" s="210">
        <v>1.6666666666667069</v>
      </c>
      <c r="Y20" s="136" t="s">
        <v>52</v>
      </c>
      <c r="Z20" s="210">
        <v>71.666666666666643</v>
      </c>
      <c r="AA20" s="136" t="s">
        <v>48</v>
      </c>
      <c r="AB20" s="210">
        <v>51.6666666666666</v>
      </c>
      <c r="AC20" s="136" t="s">
        <v>48</v>
      </c>
      <c r="AD20" s="210">
        <v>33.33333333333325</v>
      </c>
      <c r="AE20" s="136" t="s">
        <v>46</v>
      </c>
      <c r="AF20" s="210">
        <v>4.9999999999999147</v>
      </c>
      <c r="AG20" s="136" t="s">
        <v>68</v>
      </c>
      <c r="AH20" s="210">
        <v>64.999999999999943</v>
      </c>
      <c r="AI20" s="136" t="s">
        <v>50</v>
      </c>
      <c r="AJ20" s="210">
        <v>83.333333333333201</v>
      </c>
      <c r="AK20" s="138" t="s">
        <v>48</v>
      </c>
    </row>
    <row r="21" spans="1:37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46.305555555555543</v>
      </c>
      <c r="F21" s="209">
        <v>44.211111111111101</v>
      </c>
      <c r="G21" s="137" t="s">
        <v>46</v>
      </c>
      <c r="H21" s="209">
        <v>94.333333333333329</v>
      </c>
      <c r="I21" s="137" t="s">
        <v>48</v>
      </c>
      <c r="J21" s="209">
        <v>32.499999999999993</v>
      </c>
      <c r="K21" s="137" t="s">
        <v>48</v>
      </c>
      <c r="L21" s="209">
        <v>9.6666666666666856</v>
      </c>
      <c r="M21" s="137" t="s">
        <v>49</v>
      </c>
      <c r="N21" s="209">
        <v>23.333333333333286</v>
      </c>
      <c r="O21" s="137" t="s">
        <v>249</v>
      </c>
      <c r="P21" s="209">
        <v>48.333333333333314</v>
      </c>
      <c r="Q21" s="137" t="s">
        <v>50</v>
      </c>
      <c r="R21" s="209">
        <v>49.999999999999972</v>
      </c>
      <c r="S21" s="137" t="s">
        <v>58</v>
      </c>
      <c r="T21" s="209">
        <v>26.666666666666632</v>
      </c>
      <c r="U21" s="137" t="s">
        <v>56</v>
      </c>
      <c r="V21" s="209">
        <v>36.666666666666742</v>
      </c>
      <c r="W21" s="137" t="s">
        <v>64</v>
      </c>
      <c r="X21" s="209">
        <v>19.999999999999979</v>
      </c>
      <c r="Y21" s="137" t="s">
        <v>48</v>
      </c>
      <c r="Z21" s="209">
        <v>66.666666666666643</v>
      </c>
      <c r="AA21" s="137" t="s">
        <v>50</v>
      </c>
      <c r="AB21" s="209">
        <v>53.333333333333272</v>
      </c>
      <c r="AC21" s="137" t="s">
        <v>48</v>
      </c>
      <c r="AD21" s="209">
        <v>38.33333333333325</v>
      </c>
      <c r="AE21" s="137" t="s">
        <v>52</v>
      </c>
      <c r="AF21" s="209">
        <v>24.999999999999979</v>
      </c>
      <c r="AG21" s="137" t="s">
        <v>250</v>
      </c>
      <c r="AH21" s="209">
        <v>68.333333333333286</v>
      </c>
      <c r="AI21" s="137" t="s">
        <v>50</v>
      </c>
      <c r="AJ21" s="209">
        <v>70.000000000000057</v>
      </c>
      <c r="AK21" s="139" t="s">
        <v>50</v>
      </c>
    </row>
    <row r="22" spans="1:37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51.638888888888935</v>
      </c>
      <c r="F22" s="209">
        <v>48.866666666666674</v>
      </c>
      <c r="G22" s="136" t="s">
        <v>50</v>
      </c>
      <c r="H22" s="209">
        <v>95.000000000000014</v>
      </c>
      <c r="I22" s="136" t="s">
        <v>48</v>
      </c>
      <c r="J22" s="209">
        <v>32.5</v>
      </c>
      <c r="K22" s="136" t="s">
        <v>48</v>
      </c>
      <c r="L22" s="209">
        <v>14.333333333333542</v>
      </c>
      <c r="M22" s="136" t="s">
        <v>49</v>
      </c>
      <c r="N22" s="209">
        <v>33.333333333333321</v>
      </c>
      <c r="O22" s="136" t="s">
        <v>58</v>
      </c>
      <c r="P22" s="209">
        <v>43.333333333333378</v>
      </c>
      <c r="Q22" s="136" t="s">
        <v>50</v>
      </c>
      <c r="R22" s="209">
        <v>50.000000000000036</v>
      </c>
      <c r="S22" s="136" t="s">
        <v>58</v>
      </c>
      <c r="T22" s="209">
        <v>37.500000000000028</v>
      </c>
      <c r="U22" s="136" t="s">
        <v>54</v>
      </c>
      <c r="V22" s="209">
        <v>56.666666666666778</v>
      </c>
      <c r="W22" s="136" t="s">
        <v>52</v>
      </c>
      <c r="X22" s="209">
        <v>18.6666666666667</v>
      </c>
      <c r="Y22" s="136" t="s">
        <v>48</v>
      </c>
      <c r="Z22" s="209">
        <v>78.333333333333343</v>
      </c>
      <c r="AA22" s="136" t="s">
        <v>48</v>
      </c>
      <c r="AB22" s="209">
        <v>49.999999999999986</v>
      </c>
      <c r="AC22" s="136" t="s">
        <v>48</v>
      </c>
      <c r="AD22" s="209">
        <v>40</v>
      </c>
      <c r="AE22" s="136" t="s">
        <v>52</v>
      </c>
      <c r="AF22" s="209">
        <v>23.333333333333336</v>
      </c>
      <c r="AG22" s="136" t="s">
        <v>250</v>
      </c>
      <c r="AH22" s="209">
        <v>70</v>
      </c>
      <c r="AI22" s="136" t="s">
        <v>48</v>
      </c>
      <c r="AJ22" s="209">
        <v>90.000000000000171</v>
      </c>
      <c r="AK22" s="138" t="s">
        <v>48</v>
      </c>
    </row>
    <row r="23" spans="1:37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29.208333333333297</v>
      </c>
      <c r="F23" s="209">
        <v>27.411111111111111</v>
      </c>
      <c r="G23" s="137" t="s">
        <v>47</v>
      </c>
      <c r="H23" s="209">
        <v>41.666666666666657</v>
      </c>
      <c r="I23" s="137" t="s">
        <v>57</v>
      </c>
      <c r="J23" s="209">
        <v>1.9999999999999998</v>
      </c>
      <c r="K23" s="137" t="s">
        <v>52</v>
      </c>
      <c r="L23" s="209">
        <v>12.333333333333258</v>
      </c>
      <c r="M23" s="137" t="s">
        <v>49</v>
      </c>
      <c r="N23" s="209">
        <v>-1.0658141036401503E-14</v>
      </c>
      <c r="O23" s="137" t="s">
        <v>63</v>
      </c>
      <c r="P23" s="209">
        <v>41.666666666666664</v>
      </c>
      <c r="Q23" s="137" t="s">
        <v>50</v>
      </c>
      <c r="R23" s="209">
        <v>56.666666666666629</v>
      </c>
      <c r="S23" s="137" t="s">
        <v>50</v>
      </c>
      <c r="T23" s="209">
        <v>16.999999999999968</v>
      </c>
      <c r="U23" s="137" t="s">
        <v>263</v>
      </c>
      <c r="V23" s="209">
        <v>23.333333333333329</v>
      </c>
      <c r="W23" s="137" t="s">
        <v>62</v>
      </c>
      <c r="X23" s="209">
        <v>-2.8421709430404007E-14</v>
      </c>
      <c r="Y23" s="137" t="s">
        <v>52</v>
      </c>
      <c r="Z23" s="209">
        <v>81.666666666666586</v>
      </c>
      <c r="AA23" s="137" t="s">
        <v>48</v>
      </c>
      <c r="AB23" s="209">
        <v>4.9999999999999361</v>
      </c>
      <c r="AC23" s="137" t="s">
        <v>70</v>
      </c>
      <c r="AD23" s="209">
        <v>33.333333333333286</v>
      </c>
      <c r="AE23" s="137" t="s">
        <v>46</v>
      </c>
      <c r="AF23" s="209">
        <v>42.499999999999943</v>
      </c>
      <c r="AG23" s="137" t="s">
        <v>52</v>
      </c>
      <c r="AH23" s="209">
        <v>18.999999999999925</v>
      </c>
      <c r="AI23" s="137" t="s">
        <v>68</v>
      </c>
      <c r="AJ23" s="209">
        <v>35.000000000000085</v>
      </c>
      <c r="AK23" s="139" t="s">
        <v>64</v>
      </c>
    </row>
    <row r="24" spans="1:37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7.2222222222221895</v>
      </c>
      <c r="F24" s="209">
        <v>9.399999999999995</v>
      </c>
      <c r="G24" s="136" t="s">
        <v>65</v>
      </c>
      <c r="H24" s="209">
        <v>13.333333333333334</v>
      </c>
      <c r="I24" s="136" t="s">
        <v>63</v>
      </c>
      <c r="J24" s="209">
        <v>1.9999999999999998</v>
      </c>
      <c r="K24" s="136" t="s">
        <v>52</v>
      </c>
      <c r="L24" s="209">
        <v>10.666666666666544</v>
      </c>
      <c r="M24" s="136" t="s">
        <v>49</v>
      </c>
      <c r="N24" s="209">
        <v>-3.1974423109204508E-14</v>
      </c>
      <c r="O24" s="136" t="s">
        <v>63</v>
      </c>
      <c r="P24" s="209">
        <v>49.999999999999957</v>
      </c>
      <c r="Q24" s="136" t="s">
        <v>50</v>
      </c>
      <c r="R24" s="209">
        <v>10.333333333333314</v>
      </c>
      <c r="S24" s="136" t="s">
        <v>68</v>
      </c>
      <c r="T24" s="209">
        <v>2.3333333333332877</v>
      </c>
      <c r="U24" s="136" t="s">
        <v>230</v>
      </c>
      <c r="V24" s="209">
        <v>4.9999999999999503</v>
      </c>
      <c r="W24" s="136" t="s">
        <v>65</v>
      </c>
      <c r="X24" s="209">
        <v>-1.0658141036401503E-14</v>
      </c>
      <c r="Y24" s="136" t="s">
        <v>52</v>
      </c>
      <c r="Z24" s="209">
        <v>14.999999999999988</v>
      </c>
      <c r="AA24" s="136" t="s">
        <v>62</v>
      </c>
      <c r="AB24" s="209">
        <v>-3.3750779948604759E-14</v>
      </c>
      <c r="AC24" s="136" t="s">
        <v>70</v>
      </c>
      <c r="AD24" s="209">
        <v>1.6666666666666137</v>
      </c>
      <c r="AE24" s="136" t="s">
        <v>57</v>
      </c>
      <c r="AF24" s="209">
        <v>24.999999999999936</v>
      </c>
      <c r="AG24" s="136" t="s">
        <v>55</v>
      </c>
      <c r="AH24" s="209">
        <v>-5.5067062021407764E-14</v>
      </c>
      <c r="AI24" s="136" t="s">
        <v>60</v>
      </c>
      <c r="AJ24" s="209">
        <v>5.6666666666667229</v>
      </c>
      <c r="AK24" s="138" t="s">
        <v>60</v>
      </c>
    </row>
    <row r="25" spans="1:37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2"/>
      <c r="AA25" s="212"/>
      <c r="AB25" s="211"/>
      <c r="AC25" s="211"/>
      <c r="AD25" s="211"/>
      <c r="AE25" s="211"/>
      <c r="AF25" s="211"/>
      <c r="AG25" s="211"/>
      <c r="AH25" s="211"/>
      <c r="AI25" s="67"/>
      <c r="AJ25" s="212"/>
      <c r="AK25" s="213"/>
    </row>
    <row r="26" spans="1:37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24.878333333333334</v>
      </c>
      <c r="G26" s="155"/>
      <c r="H26" s="156">
        <f>AVERAGE(H5:H24)</f>
        <v>34.149999999999991</v>
      </c>
      <c r="I26" s="155"/>
      <c r="J26" s="156">
        <f>AVERAGE(J5:J24)</f>
        <v>4.2</v>
      </c>
      <c r="K26" s="155"/>
      <c r="L26" s="156">
        <f>AVERAGE(L5:L24)</f>
        <v>19.166666666666647</v>
      </c>
      <c r="M26" s="155"/>
      <c r="N26" s="156">
        <f>AVERAGE(N5:N24)</f>
        <v>16.341666666666633</v>
      </c>
      <c r="O26" s="155"/>
      <c r="P26" s="156">
        <f>AVERAGE(P5:P24)</f>
        <v>34.291666666666643</v>
      </c>
      <c r="Q26" s="155"/>
      <c r="R26" s="156">
        <f>AVERAGE(R5:R24)</f>
        <v>33.783333333333289</v>
      </c>
      <c r="S26" s="155"/>
      <c r="T26" s="156">
        <f>AVERAGE(T5:T24)</f>
        <v>23.583333333333297</v>
      </c>
      <c r="U26" s="155"/>
      <c r="V26" s="156">
        <f>AVERAGE(V5:V24)</f>
        <v>42.750000000000014</v>
      </c>
      <c r="W26" s="155"/>
      <c r="X26" s="156">
        <f>AVERAGE(X5:X24)</f>
        <v>2.1999999999999673</v>
      </c>
      <c r="Y26" s="155"/>
      <c r="Z26" s="156">
        <f>AVERAGE(Z5:Z24)</f>
        <v>37.416666666666643</v>
      </c>
      <c r="AA26" s="155"/>
      <c r="AB26" s="156">
        <f>AVERAGE(AB5:AB24)</f>
        <v>13.666666666666615</v>
      </c>
      <c r="AC26" s="155"/>
      <c r="AD26" s="156">
        <f>AVERAGE(AD5:AD24)</f>
        <v>20.583333333333279</v>
      </c>
      <c r="AE26" s="155"/>
      <c r="AF26" s="156">
        <f>AVERAGE(AF5:AF24)</f>
        <v>23.541666666666622</v>
      </c>
      <c r="AG26" s="155"/>
      <c r="AH26" s="156">
        <f>AVERAGE(AH5:AH24)</f>
        <v>25.799999999999937</v>
      </c>
      <c r="AI26" s="155"/>
      <c r="AJ26" s="156">
        <f>AVERAGE(AJ5:AJ24)</f>
        <v>41.7</v>
      </c>
      <c r="AK26" s="158"/>
    </row>
    <row r="27" spans="1:37" s="57" customFormat="1" x14ac:dyDescent="0.35">
      <c r="A27" s="58"/>
      <c r="B27" s="193" t="s">
        <v>30</v>
      </c>
      <c r="C27" s="33"/>
      <c r="D27" s="34"/>
      <c r="E27" s="33"/>
      <c r="F27" s="159">
        <v>2</v>
      </c>
      <c r="G27" s="183"/>
      <c r="H27" s="161">
        <v>5</v>
      </c>
      <c r="I27" s="162"/>
      <c r="J27" s="161">
        <v>2</v>
      </c>
      <c r="K27" s="162"/>
      <c r="L27" s="161">
        <v>6</v>
      </c>
      <c r="M27" s="162"/>
      <c r="N27" s="161">
        <v>10</v>
      </c>
      <c r="O27" s="183"/>
      <c r="P27" s="161">
        <v>5</v>
      </c>
      <c r="Q27" s="183"/>
      <c r="R27" s="161">
        <v>11</v>
      </c>
      <c r="S27" s="162"/>
      <c r="T27" s="161">
        <v>7</v>
      </c>
      <c r="U27" s="162"/>
      <c r="V27" s="161">
        <v>7</v>
      </c>
      <c r="W27" s="183"/>
      <c r="X27" s="161">
        <v>4</v>
      </c>
      <c r="Y27" s="162"/>
      <c r="Z27" s="161">
        <v>8</v>
      </c>
      <c r="AA27" s="183"/>
      <c r="AB27" s="161">
        <v>6</v>
      </c>
      <c r="AC27" s="162"/>
      <c r="AD27" s="161">
        <v>6</v>
      </c>
      <c r="AE27" s="183"/>
      <c r="AF27" s="161">
        <v>8</v>
      </c>
      <c r="AG27" s="162"/>
      <c r="AH27" s="161">
        <v>6</v>
      </c>
      <c r="AI27" s="162"/>
      <c r="AJ27" s="161">
        <v>8</v>
      </c>
      <c r="AK27" s="163"/>
    </row>
    <row r="28" spans="1:37" s="57" customFormat="1" x14ac:dyDescent="0.35">
      <c r="A28" s="58"/>
      <c r="B28" s="194" t="s">
        <v>27</v>
      </c>
      <c r="C28" s="35"/>
      <c r="D28" s="36"/>
      <c r="E28" s="35"/>
      <c r="F28" s="164">
        <f>MIN(F5:F24)</f>
        <v>9.399999999999995</v>
      </c>
      <c r="G28" s="214"/>
      <c r="H28" s="166">
        <f>MIN(H5:H24)</f>
        <v>-3.907985046680551E-14</v>
      </c>
      <c r="I28" s="167"/>
      <c r="J28" s="166">
        <f>MIN(J5:J24)</f>
        <v>-1.3322676295501878E-15</v>
      </c>
      <c r="K28" s="167"/>
      <c r="L28" s="166">
        <f>MIN(L5:L24)</f>
        <v>-1.5631940186722204E-13</v>
      </c>
      <c r="M28" s="214"/>
      <c r="N28" s="166">
        <f>MIN(N5:N24)</f>
        <v>-3.1974423109204508E-14</v>
      </c>
      <c r="O28" s="167"/>
      <c r="P28" s="166">
        <f>MIN(P5:P24)</f>
        <v>13.33333333333329</v>
      </c>
      <c r="Q28" s="167"/>
      <c r="R28" s="166">
        <f>MIN(R5:R24)</f>
        <v>2.9999999999999556</v>
      </c>
      <c r="S28" s="214"/>
      <c r="T28" s="166">
        <f>MIN(T5:T24)</f>
        <v>2.3333333333332877</v>
      </c>
      <c r="U28" s="214"/>
      <c r="V28" s="166">
        <f>MIN(V5:V24)</f>
        <v>4.9999999999999503</v>
      </c>
      <c r="W28" s="167"/>
      <c r="X28" s="166">
        <f>MIN(X5:X24)</f>
        <v>-1.7763568394002505E-13</v>
      </c>
      <c r="Y28" s="214"/>
      <c r="Z28" s="166">
        <f>MIN(Z5:Z24)</f>
        <v>6.6666666666666305</v>
      </c>
      <c r="AA28" s="167"/>
      <c r="AB28" s="166">
        <f>MIN(AB5:AB24)</f>
        <v>-7.1054273576010019E-14</v>
      </c>
      <c r="AC28" s="214"/>
      <c r="AD28" s="166">
        <f>MIN(AD5:AD24)</f>
        <v>1.6666666666666137</v>
      </c>
      <c r="AE28" s="167"/>
      <c r="AF28" s="166">
        <f>MIN(AF5:AF24)</f>
        <v>3.3333333333333712</v>
      </c>
      <c r="AG28" s="214"/>
      <c r="AH28" s="166">
        <f>MIN(AH5:AH24)</f>
        <v>-7.638334409421077E-14</v>
      </c>
      <c r="AI28" s="167"/>
      <c r="AJ28" s="166">
        <f>MIN(AJ5:AJ24)</f>
        <v>5.6666666666667229</v>
      </c>
      <c r="AK28" s="168"/>
    </row>
    <row r="29" spans="1:37" s="57" customFormat="1" x14ac:dyDescent="0.35">
      <c r="A29" s="58"/>
      <c r="B29" s="193" t="s">
        <v>28</v>
      </c>
      <c r="C29" s="33"/>
      <c r="D29" s="34"/>
      <c r="E29" s="33"/>
      <c r="F29" s="159">
        <f>MAX(F5:F24)</f>
        <v>51.333333333333321</v>
      </c>
      <c r="G29" s="183"/>
      <c r="H29" s="161">
        <f>MAX(H5:H24)</f>
        <v>95.000000000000014</v>
      </c>
      <c r="I29" s="162"/>
      <c r="J29" s="161">
        <f>MAX(J5:J24)</f>
        <v>32.5</v>
      </c>
      <c r="K29" s="162"/>
      <c r="L29" s="161">
        <f>MAX(L5:L24)</f>
        <v>100.00000000000045</v>
      </c>
      <c r="M29" s="183"/>
      <c r="N29" s="161">
        <f>MAX(N5:N24)</f>
        <v>44.999999999999986</v>
      </c>
      <c r="O29" s="162"/>
      <c r="P29" s="161">
        <f>MAX(P5:P24)</f>
        <v>53.333333333333314</v>
      </c>
      <c r="Q29" s="162"/>
      <c r="R29" s="161">
        <f>MAX(R5:R24)</f>
        <v>61.666666666666671</v>
      </c>
      <c r="S29" s="183"/>
      <c r="T29" s="161">
        <f>MAX(T5:T24)</f>
        <v>98.999999999999972</v>
      </c>
      <c r="U29" s="183"/>
      <c r="V29" s="161">
        <f>MAX(V5:V24)</f>
        <v>94.999999999999943</v>
      </c>
      <c r="W29" s="162"/>
      <c r="X29" s="161">
        <f>MAX(X5:X24)</f>
        <v>19.999999999999979</v>
      </c>
      <c r="Y29" s="183"/>
      <c r="Z29" s="161">
        <f>MAX(Z5:Z24)</f>
        <v>81.666666666666586</v>
      </c>
      <c r="AA29" s="162"/>
      <c r="AB29" s="161">
        <f>MAX(AB5:AB24)</f>
        <v>53.333333333333272</v>
      </c>
      <c r="AC29" s="183"/>
      <c r="AD29" s="161">
        <f>MAX(AD5:AD24)</f>
        <v>74.999999999999872</v>
      </c>
      <c r="AE29" s="162"/>
      <c r="AF29" s="161">
        <f>MAX(AF5:AF24)</f>
        <v>80</v>
      </c>
      <c r="AG29" s="183"/>
      <c r="AH29" s="161">
        <f>MAX(AH5:AH24)</f>
        <v>74.999999999999972</v>
      </c>
      <c r="AI29" s="162"/>
      <c r="AJ29" s="161">
        <f>MAX(AJ5:AJ24)</f>
        <v>90.000000000000171</v>
      </c>
      <c r="AK29" s="163"/>
    </row>
    <row r="30" spans="1:37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41.933333333333323</v>
      </c>
      <c r="G30" s="170"/>
      <c r="H30" s="171">
        <f>H29-H28</f>
        <v>95.000000000000057</v>
      </c>
      <c r="I30" s="172"/>
      <c r="J30" s="171">
        <f>J29-J28</f>
        <v>32.5</v>
      </c>
      <c r="K30" s="172"/>
      <c r="L30" s="171">
        <f>L29-L28</f>
        <v>100.00000000000061</v>
      </c>
      <c r="M30" s="170"/>
      <c r="N30" s="171">
        <f>N29-N28</f>
        <v>45.000000000000014</v>
      </c>
      <c r="O30" s="172"/>
      <c r="P30" s="171">
        <f>P29-P28</f>
        <v>40.000000000000028</v>
      </c>
      <c r="Q30" s="172"/>
      <c r="R30" s="171">
        <f>R29-R28</f>
        <v>58.666666666666714</v>
      </c>
      <c r="S30" s="170"/>
      <c r="T30" s="171">
        <f>T29-T28</f>
        <v>96.666666666666686</v>
      </c>
      <c r="U30" s="170"/>
      <c r="V30" s="171">
        <f>V29-V28</f>
        <v>90</v>
      </c>
      <c r="W30" s="172"/>
      <c r="X30" s="171">
        <f>X29-X28</f>
        <v>20.000000000000156</v>
      </c>
      <c r="Y30" s="170"/>
      <c r="Z30" s="171">
        <f>Z29-Z28</f>
        <v>74.999999999999957</v>
      </c>
      <c r="AA30" s="172"/>
      <c r="AB30" s="171">
        <f>AB29-AB28</f>
        <v>53.333333333333343</v>
      </c>
      <c r="AC30" s="170"/>
      <c r="AD30" s="171">
        <f>AD29-AD28</f>
        <v>73.333333333333258</v>
      </c>
      <c r="AE30" s="172"/>
      <c r="AF30" s="171">
        <f>AF29-AF28</f>
        <v>76.666666666666629</v>
      </c>
      <c r="AG30" s="170"/>
      <c r="AH30" s="171">
        <f>AH29-AH28</f>
        <v>75.000000000000043</v>
      </c>
      <c r="AI30" s="172"/>
      <c r="AJ30" s="171">
        <f>AJ29-AJ28</f>
        <v>84.333333333333442</v>
      </c>
      <c r="AK30" s="173"/>
    </row>
    <row r="31" spans="1:37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68"/>
      <c r="AJ31" s="70"/>
      <c r="AK31" s="25"/>
    </row>
    <row r="32" spans="1:37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 t="s">
        <v>71</v>
      </c>
      <c r="M32" s="392"/>
      <c r="N32" s="392">
        <v>1.2E-2</v>
      </c>
      <c r="O32" s="391"/>
      <c r="P32" s="392" t="s">
        <v>71</v>
      </c>
      <c r="Q32" s="391"/>
      <c r="R32" s="367">
        <v>6.0000000000000001E-3</v>
      </c>
      <c r="S32" s="367"/>
      <c r="T32" s="367" t="s">
        <v>71</v>
      </c>
      <c r="U32" s="367"/>
      <c r="V32" s="367" t="s">
        <v>71</v>
      </c>
      <c r="W32" s="367"/>
      <c r="X32" s="367">
        <v>7.0000000000000001E-3</v>
      </c>
      <c r="Y32" s="367"/>
      <c r="Z32" s="367" t="s">
        <v>71</v>
      </c>
      <c r="AA32" s="367"/>
      <c r="AB32" s="367" t="s">
        <v>71</v>
      </c>
      <c r="AC32" s="367"/>
      <c r="AD32" s="392" t="s">
        <v>71</v>
      </c>
      <c r="AE32" s="391"/>
      <c r="AF32" s="367" t="s">
        <v>71</v>
      </c>
      <c r="AG32" s="367"/>
      <c r="AH32" s="367" t="s">
        <v>71</v>
      </c>
      <c r="AI32" s="367"/>
      <c r="AJ32" s="367" t="s">
        <v>71</v>
      </c>
      <c r="AK32" s="402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371"/>
      <c r="AJ34" s="370"/>
      <c r="AK34" s="400"/>
    </row>
    <row r="35" spans="2:37" s="2" customFormat="1" ht="38.799999999999997" customHeight="1" x14ac:dyDescent="0.3">
      <c r="B35" s="401" t="s">
        <v>273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K24">
    <sortCondition ref="D5:D24"/>
    <sortCondition ref="C5:C24"/>
    <sortCondition ref="B5:B24"/>
  </sortState>
  <mergeCells count="85">
    <mergeCell ref="AD34:AE34"/>
    <mergeCell ref="AF34:AG34"/>
    <mergeCell ref="AH34:AI34"/>
    <mergeCell ref="AJ34:AK34"/>
    <mergeCell ref="B35:W35"/>
    <mergeCell ref="P34:Q34"/>
    <mergeCell ref="J34:K34"/>
    <mergeCell ref="AJ33:AK33"/>
    <mergeCell ref="F34:G34"/>
    <mergeCell ref="H34:I34"/>
    <mergeCell ref="L34:M34"/>
    <mergeCell ref="N34:O34"/>
    <mergeCell ref="R34:S34"/>
    <mergeCell ref="V34:W34"/>
    <mergeCell ref="X34:Y34"/>
    <mergeCell ref="Z34:AA34"/>
    <mergeCell ref="AB34:AC34"/>
    <mergeCell ref="X33:Y33"/>
    <mergeCell ref="Z33:AA33"/>
    <mergeCell ref="AB33:AC33"/>
    <mergeCell ref="AD33:AE33"/>
    <mergeCell ref="AF33:AG33"/>
    <mergeCell ref="AH33:AI33"/>
    <mergeCell ref="F33:G33"/>
    <mergeCell ref="H33:I33"/>
    <mergeCell ref="L33:M33"/>
    <mergeCell ref="N33:O33"/>
    <mergeCell ref="R33:S33"/>
    <mergeCell ref="P33:Q33"/>
    <mergeCell ref="J33:K33"/>
    <mergeCell ref="V33:W33"/>
    <mergeCell ref="Z32:AA32"/>
    <mergeCell ref="AB32:AC32"/>
    <mergeCell ref="AD32:AE32"/>
    <mergeCell ref="AF32:AG32"/>
    <mergeCell ref="V32:W32"/>
    <mergeCell ref="X32:Y32"/>
    <mergeCell ref="AH32:AI32"/>
    <mergeCell ref="AJ32:AK32"/>
    <mergeCell ref="AF4:AG4"/>
    <mergeCell ref="AH4:AI4"/>
    <mergeCell ref="AJ4:AK4"/>
    <mergeCell ref="F32:G32"/>
    <mergeCell ref="H32:I32"/>
    <mergeCell ref="L32:M32"/>
    <mergeCell ref="N32:O32"/>
    <mergeCell ref="R32:S32"/>
    <mergeCell ref="P32:Q32"/>
    <mergeCell ref="J32:K32"/>
    <mergeCell ref="AB4:AC4"/>
    <mergeCell ref="AD4:AE4"/>
    <mergeCell ref="X3:Y3"/>
    <mergeCell ref="Z3:AA3"/>
    <mergeCell ref="AB3:AC3"/>
    <mergeCell ref="AD3:AE3"/>
    <mergeCell ref="V4:W4"/>
    <mergeCell ref="P4:Q4"/>
    <mergeCell ref="T4:U4"/>
    <mergeCell ref="X4:Y4"/>
    <mergeCell ref="Z4:AA4"/>
    <mergeCell ref="D2:D3"/>
    <mergeCell ref="P3:Q3"/>
    <mergeCell ref="T3:U3"/>
    <mergeCell ref="H4:I4"/>
    <mergeCell ref="L4:M4"/>
    <mergeCell ref="N4:O4"/>
    <mergeCell ref="R4:S4"/>
    <mergeCell ref="J3:K3"/>
    <mergeCell ref="J4:K4"/>
    <mergeCell ref="T32:U32"/>
    <mergeCell ref="T33:U33"/>
    <mergeCell ref="T34:U34"/>
    <mergeCell ref="B1:AK1"/>
    <mergeCell ref="B2:B3"/>
    <mergeCell ref="C2:C3"/>
    <mergeCell ref="F2:AK2"/>
    <mergeCell ref="F3:G3"/>
    <mergeCell ref="H3:I3"/>
    <mergeCell ref="L3:M3"/>
    <mergeCell ref="N3:O3"/>
    <mergeCell ref="R3:S3"/>
    <mergeCell ref="V3:W3"/>
    <mergeCell ref="AJ3:AK3"/>
    <mergeCell ref="AF3:AG3"/>
    <mergeCell ref="AH3:AI3"/>
  </mergeCells>
  <conditionalFormatting sqref="B5:AK24">
    <cfRule type="expression" dxfId="61" priority="20">
      <formula>MOD(ROW(),2)=0</formula>
    </cfRule>
  </conditionalFormatting>
  <conditionalFormatting sqref="F5:AK24">
    <cfRule type="colorScale" priority="1">
      <colorScale>
        <cfvo type="num" val="0"/>
        <cfvo type="num" val="50"/>
        <cfvo type="num" val="100"/>
        <color rgb="FF63BE7B"/>
        <color rgb="FFFFEB84"/>
        <color rgb="FFF8696B"/>
      </colorScale>
    </cfRule>
  </conditionalFormatting>
  <pageMargins left="0.25" right="0.25" top="0.75" bottom="0.75" header="0.3" footer="0.3"/>
  <pageSetup scale="47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744C-21CE-4207-B7E6-7A8FE902E196}">
  <sheetPr>
    <pageSetUpPr fitToPage="1"/>
  </sheetPr>
  <dimension ref="A1:AM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AP24" sqref="AP24"/>
    </sheetView>
  </sheetViews>
  <sheetFormatPr defaultColWidth="8.84375" defaultRowHeight="14.15" x14ac:dyDescent="0.35"/>
  <cols>
    <col min="1" max="1" width="1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34" width="7.23046875" style="9" customWidth="1"/>
    <col min="35" max="35" width="8.3046875" style="9" customWidth="1"/>
    <col min="36" max="37" width="7.23046875" style="9" customWidth="1"/>
    <col min="38" max="16384" width="8.84375" style="55"/>
  </cols>
  <sheetData>
    <row r="1" spans="1:37" ht="47.05" customHeight="1" thickBot="1" x14ac:dyDescent="0.4">
      <c r="B1" s="372" t="s">
        <v>296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161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1"/>
      <c r="AF3" s="389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ht="15" customHeight="1" x14ac:dyDescent="0.35">
      <c r="B4" s="189"/>
      <c r="C4" s="66"/>
      <c r="D4" s="207"/>
      <c r="E4" s="83"/>
      <c r="F4" s="54"/>
      <c r="G4" s="84"/>
      <c r="H4" s="386">
        <v>45372</v>
      </c>
      <c r="I4" s="387"/>
      <c r="J4" s="386">
        <v>45365</v>
      </c>
      <c r="K4" s="387"/>
      <c r="L4" s="386">
        <v>45376</v>
      </c>
      <c r="M4" s="387"/>
      <c r="N4" s="386">
        <v>45384</v>
      </c>
      <c r="O4" s="387"/>
      <c r="P4" s="386">
        <v>45359</v>
      </c>
      <c r="Q4" s="387"/>
      <c r="R4" s="386">
        <v>45378</v>
      </c>
      <c r="S4" s="387"/>
      <c r="T4" s="386">
        <v>45384</v>
      </c>
      <c r="U4" s="387"/>
      <c r="V4" s="386">
        <v>45391</v>
      </c>
      <c r="W4" s="387"/>
      <c r="X4" s="386">
        <v>45391</v>
      </c>
      <c r="Y4" s="387"/>
      <c r="Z4" s="386">
        <v>45366</v>
      </c>
      <c r="AA4" s="387"/>
      <c r="AB4" s="386">
        <v>45383</v>
      </c>
      <c r="AC4" s="387"/>
      <c r="AD4" s="386">
        <v>45387</v>
      </c>
      <c r="AE4" s="387"/>
      <c r="AF4" s="386">
        <v>45394</v>
      </c>
      <c r="AG4" s="387"/>
      <c r="AH4" s="386">
        <v>45337</v>
      </c>
      <c r="AI4" s="387"/>
      <c r="AJ4" s="386">
        <v>45420</v>
      </c>
      <c r="AK4" s="394"/>
    </row>
    <row r="5" spans="1:37" ht="15" thickBot="1" x14ac:dyDescent="0.45">
      <c r="A5" s="283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AVERAGE(H5,L5,N5,R5,V5,X5,Z5,AB5,AD5,AF5,AH5,AJ5)</f>
        <v>28.017736365619324</v>
      </c>
      <c r="F5" s="314">
        <v>27.854582966517956</v>
      </c>
      <c r="G5" s="315" t="s">
        <v>70</v>
      </c>
      <c r="H5" s="314">
        <v>54.0682414698163</v>
      </c>
      <c r="I5" s="315" t="s">
        <v>50</v>
      </c>
      <c r="J5" s="314">
        <v>48.999999999999993</v>
      </c>
      <c r="K5" s="315" t="s">
        <v>52</v>
      </c>
      <c r="L5" s="314">
        <v>18.008111977982821</v>
      </c>
      <c r="M5" s="316" t="s">
        <v>263</v>
      </c>
      <c r="N5" s="314">
        <v>48.293963254593216</v>
      </c>
      <c r="O5" s="315" t="s">
        <v>50</v>
      </c>
      <c r="P5" s="314">
        <v>2.4606299212598888</v>
      </c>
      <c r="Q5" s="315" t="s">
        <v>62</v>
      </c>
      <c r="R5" s="314">
        <v>34.77690288713913</v>
      </c>
      <c r="S5" s="315" t="s">
        <v>52</v>
      </c>
      <c r="T5" s="314">
        <v>30.183727034120754</v>
      </c>
      <c r="U5" s="315" t="s">
        <v>49</v>
      </c>
      <c r="V5" s="314">
        <v>5.9055118110236524</v>
      </c>
      <c r="W5" s="315" t="s">
        <v>66</v>
      </c>
      <c r="X5" s="314">
        <v>38.976377952755925</v>
      </c>
      <c r="Y5" s="315" t="s">
        <v>70</v>
      </c>
      <c r="Z5" s="314">
        <v>12.335958005249363</v>
      </c>
      <c r="AA5" s="315" t="s">
        <v>57</v>
      </c>
      <c r="AB5" s="314">
        <v>46.333333333333336</v>
      </c>
      <c r="AC5" s="315" t="s">
        <v>70</v>
      </c>
      <c r="AD5" s="314">
        <v>15.000000000000014</v>
      </c>
      <c r="AE5" s="315" t="s">
        <v>70</v>
      </c>
      <c r="AF5" s="314">
        <v>28.000000000000018</v>
      </c>
      <c r="AG5" s="305" t="s">
        <v>46</v>
      </c>
      <c r="AH5" s="314">
        <v>5.6430446194225796</v>
      </c>
      <c r="AI5" s="305" t="s">
        <v>252</v>
      </c>
      <c r="AJ5" s="314">
        <v>28.871391076115597</v>
      </c>
      <c r="AK5" s="307" t="s">
        <v>63</v>
      </c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47.045333618876931</v>
      </c>
      <c r="F6" s="209">
        <v>46.571011207490912</v>
      </c>
      <c r="G6" s="137" t="s">
        <v>48</v>
      </c>
      <c r="H6" s="209">
        <v>51.837270341207436</v>
      </c>
      <c r="I6" s="137" t="s">
        <v>52</v>
      </c>
      <c r="J6" s="209">
        <v>61</v>
      </c>
      <c r="K6" s="137" t="s">
        <v>48</v>
      </c>
      <c r="L6" s="209">
        <v>28.740157480315045</v>
      </c>
      <c r="M6" s="137" t="s">
        <v>52</v>
      </c>
      <c r="N6" s="209">
        <v>51.448321882705429</v>
      </c>
      <c r="O6" s="137" t="s">
        <v>50</v>
      </c>
      <c r="P6" s="209">
        <v>8.6614173228347315</v>
      </c>
      <c r="Q6" s="137" t="s">
        <v>48</v>
      </c>
      <c r="R6" s="209">
        <v>54.461942257217927</v>
      </c>
      <c r="S6" s="137" t="s">
        <v>48</v>
      </c>
      <c r="T6" s="209">
        <v>64.304461942257262</v>
      </c>
      <c r="U6" s="137" t="s">
        <v>48</v>
      </c>
      <c r="V6" s="209">
        <v>17.716535433070948</v>
      </c>
      <c r="W6" s="137" t="s">
        <v>48</v>
      </c>
      <c r="X6" s="209">
        <v>70.866141732283523</v>
      </c>
      <c r="Y6" s="137" t="s">
        <v>48</v>
      </c>
      <c r="Z6" s="209">
        <v>49.704724409448886</v>
      </c>
      <c r="AA6" s="137" t="s">
        <v>48</v>
      </c>
      <c r="AB6" s="209">
        <v>54.333333333333378</v>
      </c>
      <c r="AC6" s="137" t="s">
        <v>52</v>
      </c>
      <c r="AD6" s="209">
        <v>52.666666666666728</v>
      </c>
      <c r="AE6" s="137" t="s">
        <v>48</v>
      </c>
      <c r="AF6" s="209">
        <v>50.354211727544104</v>
      </c>
      <c r="AG6" s="111" t="s">
        <v>48</v>
      </c>
      <c r="AH6" s="209">
        <v>21.916010498687733</v>
      </c>
      <c r="AI6" s="111" t="s">
        <v>48</v>
      </c>
      <c r="AJ6" s="209">
        <v>60.498687664042059</v>
      </c>
      <c r="AK6" s="113" t="s">
        <v>48</v>
      </c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47.847769028871454</v>
      </c>
      <c r="F7" s="209">
        <v>47.310099728968389</v>
      </c>
      <c r="G7" s="137" t="s">
        <v>48</v>
      </c>
      <c r="H7" s="209">
        <v>57.742782152231008</v>
      </c>
      <c r="I7" s="137" t="s">
        <v>48</v>
      </c>
      <c r="J7" s="209">
        <v>59.5</v>
      </c>
      <c r="K7" s="137" t="s">
        <v>48</v>
      </c>
      <c r="L7" s="209">
        <v>36.220472440944945</v>
      </c>
      <c r="M7" s="137" t="s">
        <v>48</v>
      </c>
      <c r="N7" s="209">
        <v>47.992125984252063</v>
      </c>
      <c r="O7" s="137" t="s">
        <v>50</v>
      </c>
      <c r="P7" s="209">
        <v>7.7099737532809138</v>
      </c>
      <c r="Q7" s="137" t="s">
        <v>50</v>
      </c>
      <c r="R7" s="209">
        <v>55.774278215223163</v>
      </c>
      <c r="S7" s="137" t="s">
        <v>48</v>
      </c>
      <c r="T7" s="209">
        <v>68.241469816272996</v>
      </c>
      <c r="U7" s="137" t="s">
        <v>48</v>
      </c>
      <c r="V7" s="209">
        <v>17.060367454068285</v>
      </c>
      <c r="W7" s="137" t="s">
        <v>48</v>
      </c>
      <c r="X7" s="209">
        <v>71.784776902887216</v>
      </c>
      <c r="Y7" s="137" t="s">
        <v>48</v>
      </c>
      <c r="Z7" s="209">
        <v>35.643044619422625</v>
      </c>
      <c r="AA7" s="137" t="s">
        <v>52</v>
      </c>
      <c r="AB7" s="209">
        <v>62.666666666666728</v>
      </c>
      <c r="AC7" s="137" t="s">
        <v>48</v>
      </c>
      <c r="AD7" s="209">
        <v>49.333333333333414</v>
      </c>
      <c r="AE7" s="137" t="s">
        <v>48</v>
      </c>
      <c r="AF7" s="209">
        <v>49.666666666666728</v>
      </c>
      <c r="AG7" s="111" t="s">
        <v>48</v>
      </c>
      <c r="AH7" s="209">
        <v>26.37795275590555</v>
      </c>
      <c r="AI7" s="111" t="s">
        <v>48</v>
      </c>
      <c r="AJ7" s="209">
        <v>63.91076115485577</v>
      </c>
      <c r="AK7" s="113" t="s">
        <v>48</v>
      </c>
    </row>
    <row r="8" spans="1:37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27.521325459317623</v>
      </c>
      <c r="F8" s="209">
        <v>26.325497804208943</v>
      </c>
      <c r="G8" s="136" t="s">
        <v>70</v>
      </c>
      <c r="H8" s="209">
        <v>42.913385826771687</v>
      </c>
      <c r="I8" s="136" t="s">
        <v>49</v>
      </c>
      <c r="J8" s="209">
        <v>24.999999999999996</v>
      </c>
      <c r="K8" s="136" t="s">
        <v>61</v>
      </c>
      <c r="L8" s="209">
        <v>34.383202099737581</v>
      </c>
      <c r="M8" s="136" t="s">
        <v>48</v>
      </c>
      <c r="N8" s="209">
        <v>34.467191601049898</v>
      </c>
      <c r="O8" s="136" t="s">
        <v>70</v>
      </c>
      <c r="P8" s="209">
        <v>4.1666666666667105</v>
      </c>
      <c r="Q8" s="136" t="s">
        <v>57</v>
      </c>
      <c r="R8" s="209">
        <v>24.27821522309717</v>
      </c>
      <c r="S8" s="136" t="s">
        <v>49</v>
      </c>
      <c r="T8" s="209">
        <v>35.433070866141733</v>
      </c>
      <c r="U8" s="136" t="s">
        <v>70</v>
      </c>
      <c r="V8" s="209">
        <v>7.874015748031546</v>
      </c>
      <c r="W8" s="136" t="s">
        <v>47</v>
      </c>
      <c r="X8" s="209">
        <v>39.435695538057814</v>
      </c>
      <c r="Y8" s="136" t="s">
        <v>70</v>
      </c>
      <c r="Z8" s="209">
        <v>12.56561679790034</v>
      </c>
      <c r="AA8" s="136" t="s">
        <v>57</v>
      </c>
      <c r="AB8" s="209">
        <v>39.000000000000078</v>
      </c>
      <c r="AC8" s="136" t="s">
        <v>57</v>
      </c>
      <c r="AD8" s="209">
        <v>23.000000000000078</v>
      </c>
      <c r="AE8" s="136" t="s">
        <v>52</v>
      </c>
      <c r="AF8" s="209">
        <v>31.000000000000036</v>
      </c>
      <c r="AG8" s="110" t="s">
        <v>52</v>
      </c>
      <c r="AH8" s="209">
        <v>10.761154855643113</v>
      </c>
      <c r="AI8" s="110" t="s">
        <v>46</v>
      </c>
      <c r="AJ8" s="209">
        <v>30.577427821522104</v>
      </c>
      <c r="AK8" s="112" t="s">
        <v>51</v>
      </c>
    </row>
    <row r="9" spans="1:37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24.975900739680153</v>
      </c>
      <c r="F9" s="209" t="s">
        <v>266</v>
      </c>
      <c r="G9" s="136"/>
      <c r="H9" s="209">
        <v>34.908136482939589</v>
      </c>
      <c r="I9" s="136" t="s">
        <v>69</v>
      </c>
      <c r="J9" s="209">
        <v>30.499999999999893</v>
      </c>
      <c r="K9" s="136" t="s">
        <v>51</v>
      </c>
      <c r="L9" s="209" t="s">
        <v>266</v>
      </c>
      <c r="M9" s="136"/>
      <c r="N9" s="209">
        <v>51.863517060367606</v>
      </c>
      <c r="O9" s="136" t="s">
        <v>48</v>
      </c>
      <c r="P9" s="209">
        <v>5.9055118110234543</v>
      </c>
      <c r="Q9" s="136" t="s">
        <v>70</v>
      </c>
      <c r="R9" s="209">
        <v>17.716535433070714</v>
      </c>
      <c r="S9" s="136" t="s">
        <v>232</v>
      </c>
      <c r="T9" s="209">
        <v>30.183727034120864</v>
      </c>
      <c r="U9" s="136" t="s">
        <v>49</v>
      </c>
      <c r="V9" s="209">
        <v>5.9055118110231124</v>
      </c>
      <c r="W9" s="136" t="s">
        <v>66</v>
      </c>
      <c r="X9" s="209">
        <v>33.005249343831736</v>
      </c>
      <c r="Y9" s="136" t="s">
        <v>57</v>
      </c>
      <c r="Z9" s="209">
        <v>12.874015748031066</v>
      </c>
      <c r="AA9" s="136" t="s">
        <v>57</v>
      </c>
      <c r="AB9" s="209">
        <v>27.333333333332906</v>
      </c>
      <c r="AC9" s="136" t="s">
        <v>69</v>
      </c>
      <c r="AD9" s="209">
        <v>13.999999999999368</v>
      </c>
      <c r="AE9" s="136" t="s">
        <v>49</v>
      </c>
      <c r="AF9" s="209">
        <v>22.666666666666465</v>
      </c>
      <c r="AG9" s="110" t="s">
        <v>49</v>
      </c>
      <c r="AH9" s="209">
        <v>9.7112860892381985</v>
      </c>
      <c r="AI9" s="110" t="s">
        <v>46</v>
      </c>
      <c r="AJ9" s="209">
        <v>44.750656167980928</v>
      </c>
      <c r="AK9" s="112" t="s">
        <v>52</v>
      </c>
    </row>
    <row r="10" spans="1:37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19.717638961462367</v>
      </c>
      <c r="F10" s="209">
        <v>19.395683429982878</v>
      </c>
      <c r="G10" s="136" t="s">
        <v>69</v>
      </c>
      <c r="H10" s="209">
        <v>39.501312335958062</v>
      </c>
      <c r="I10" s="136" t="s">
        <v>51</v>
      </c>
      <c r="J10" s="209">
        <v>26.999999999999993</v>
      </c>
      <c r="K10" s="136" t="s">
        <v>62</v>
      </c>
      <c r="L10" s="209">
        <v>23.343135681089255</v>
      </c>
      <c r="M10" s="136" t="s">
        <v>64</v>
      </c>
      <c r="N10" s="209">
        <v>39.027062040185719</v>
      </c>
      <c r="O10" s="136" t="s">
        <v>46</v>
      </c>
      <c r="P10" s="209">
        <v>3.7073490813648982</v>
      </c>
      <c r="Q10" s="136" t="s">
        <v>51</v>
      </c>
      <c r="R10" s="209">
        <v>11.154855643044662</v>
      </c>
      <c r="S10" s="136" t="s">
        <v>233</v>
      </c>
      <c r="T10" s="209">
        <v>23.622047244094492</v>
      </c>
      <c r="U10" s="136" t="s">
        <v>232</v>
      </c>
      <c r="V10" s="209">
        <v>6.5616797900262824</v>
      </c>
      <c r="W10" s="136" t="s">
        <v>53</v>
      </c>
      <c r="X10" s="209">
        <v>22.900262467191656</v>
      </c>
      <c r="Y10" s="136" t="s">
        <v>236</v>
      </c>
      <c r="Z10" s="209">
        <v>8.0708661417323313</v>
      </c>
      <c r="AA10" s="136" t="s">
        <v>68</v>
      </c>
      <c r="AB10" s="209">
        <v>28.000000000000028</v>
      </c>
      <c r="AC10" s="136" t="s">
        <v>69</v>
      </c>
      <c r="AD10" s="209">
        <v>12.666666666666705</v>
      </c>
      <c r="AE10" s="136" t="s">
        <v>56</v>
      </c>
      <c r="AF10" s="209">
        <v>15.333333333333394</v>
      </c>
      <c r="AG10" s="110" t="s">
        <v>62</v>
      </c>
      <c r="AH10" s="209">
        <v>8.7926509186351964</v>
      </c>
      <c r="AI10" s="110" t="s">
        <v>54</v>
      </c>
      <c r="AJ10" s="209">
        <v>21.259842519685108</v>
      </c>
      <c r="AK10" s="112" t="s">
        <v>61</v>
      </c>
    </row>
    <row r="11" spans="1:37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22.601258676332986</v>
      </c>
      <c r="F11" s="209">
        <v>21.723291181059714</v>
      </c>
      <c r="G11" s="136" t="s">
        <v>63</v>
      </c>
      <c r="H11" s="209">
        <v>42.257217847769034</v>
      </c>
      <c r="I11" s="136" t="s">
        <v>64</v>
      </c>
      <c r="J11" s="209">
        <v>27.999999999999996</v>
      </c>
      <c r="K11" s="136" t="s">
        <v>47</v>
      </c>
      <c r="L11" s="209">
        <v>23.622047244094535</v>
      </c>
      <c r="M11" s="136" t="s">
        <v>49</v>
      </c>
      <c r="N11" s="209">
        <v>32.220472440944924</v>
      </c>
      <c r="O11" s="136" t="s">
        <v>49</v>
      </c>
      <c r="P11" s="209">
        <v>3.608923884514474</v>
      </c>
      <c r="Q11" s="136" t="s">
        <v>51</v>
      </c>
      <c r="R11" s="209">
        <v>15.091863517060393</v>
      </c>
      <c r="S11" s="136" t="s">
        <v>53</v>
      </c>
      <c r="T11" s="209">
        <v>22.965879265091878</v>
      </c>
      <c r="U11" s="136" t="s">
        <v>62</v>
      </c>
      <c r="V11" s="209">
        <v>7.8740157480315096</v>
      </c>
      <c r="W11" s="136" t="s">
        <v>47</v>
      </c>
      <c r="X11" s="209">
        <v>28.871391076115511</v>
      </c>
      <c r="Y11" s="136" t="s">
        <v>47</v>
      </c>
      <c r="Z11" s="209">
        <v>12.795275590551192</v>
      </c>
      <c r="AA11" s="136" t="s">
        <v>57</v>
      </c>
      <c r="AB11" s="209">
        <v>30.333333333333318</v>
      </c>
      <c r="AC11" s="136" t="s">
        <v>68</v>
      </c>
      <c r="AD11" s="209">
        <v>17</v>
      </c>
      <c r="AE11" s="136" t="s">
        <v>70</v>
      </c>
      <c r="AF11" s="209">
        <v>23.354211727544051</v>
      </c>
      <c r="AG11" s="110" t="s">
        <v>64</v>
      </c>
      <c r="AH11" s="209">
        <v>10.76115485564304</v>
      </c>
      <c r="AI11" s="110" t="s">
        <v>46</v>
      </c>
      <c r="AJ11" s="209">
        <v>27.034120734908306</v>
      </c>
      <c r="AK11" s="112" t="s">
        <v>68</v>
      </c>
    </row>
    <row r="12" spans="1:37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20.654090113735808</v>
      </c>
      <c r="F12" s="209">
        <v>19.790502178662155</v>
      </c>
      <c r="G12" s="136" t="s">
        <v>69</v>
      </c>
      <c r="H12" s="209">
        <v>38.057742782152246</v>
      </c>
      <c r="I12" s="136" t="s">
        <v>68</v>
      </c>
      <c r="J12" s="209">
        <v>27.000000000000004</v>
      </c>
      <c r="K12" s="136" t="s">
        <v>62</v>
      </c>
      <c r="L12" s="209">
        <v>25.984251968504005</v>
      </c>
      <c r="M12" s="136" t="s">
        <v>46</v>
      </c>
      <c r="N12" s="209">
        <v>30.51181102362208</v>
      </c>
      <c r="O12" s="136" t="s">
        <v>64</v>
      </c>
      <c r="P12" s="209">
        <v>3.6089238845144878</v>
      </c>
      <c r="Q12" s="136" t="s">
        <v>51</v>
      </c>
      <c r="R12" s="209">
        <v>15.091863517060419</v>
      </c>
      <c r="S12" s="136" t="s">
        <v>53</v>
      </c>
      <c r="T12" s="209">
        <v>18.372703412073491</v>
      </c>
      <c r="U12" s="136" t="s">
        <v>53</v>
      </c>
      <c r="V12" s="209">
        <v>7.2178477690289222</v>
      </c>
      <c r="W12" s="136" t="s">
        <v>62</v>
      </c>
      <c r="X12" s="209">
        <v>25.787401574803205</v>
      </c>
      <c r="Y12" s="136" t="s">
        <v>237</v>
      </c>
      <c r="Z12" s="209">
        <v>10.26902887139113</v>
      </c>
      <c r="AA12" s="136" t="s">
        <v>51</v>
      </c>
      <c r="AB12" s="209">
        <v>28.66666666666671</v>
      </c>
      <c r="AC12" s="136" t="s">
        <v>69</v>
      </c>
      <c r="AD12" s="209">
        <v>13.000000000000057</v>
      </c>
      <c r="AE12" s="136" t="s">
        <v>64</v>
      </c>
      <c r="AF12" s="209">
        <v>19.666666666666696</v>
      </c>
      <c r="AG12" s="110" t="s">
        <v>51</v>
      </c>
      <c r="AH12" s="209">
        <v>6.6929133858268246</v>
      </c>
      <c r="AI12" s="110" t="s">
        <v>64</v>
      </c>
      <c r="AJ12" s="209">
        <v>26.90288713910747</v>
      </c>
      <c r="AK12" s="112" t="s">
        <v>68</v>
      </c>
    </row>
    <row r="13" spans="1:37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24.035104986876686</v>
      </c>
      <c r="F13" s="209">
        <v>23.643957996684897</v>
      </c>
      <c r="G13" s="136" t="s">
        <v>57</v>
      </c>
      <c r="H13" s="209">
        <v>44.488188976377984</v>
      </c>
      <c r="I13" s="136" t="s">
        <v>70</v>
      </c>
      <c r="J13" s="209">
        <v>31.5</v>
      </c>
      <c r="K13" s="136" t="s">
        <v>49</v>
      </c>
      <c r="L13" s="209">
        <v>18.635170603674414</v>
      </c>
      <c r="M13" s="136" t="s">
        <v>68</v>
      </c>
      <c r="N13" s="209">
        <v>33.188976377952805</v>
      </c>
      <c r="O13" s="136" t="s">
        <v>70</v>
      </c>
      <c r="P13" s="209">
        <v>4.5275590551181484</v>
      </c>
      <c r="Q13" s="136" t="s">
        <v>57</v>
      </c>
      <c r="R13" s="209">
        <v>22.309711286089275</v>
      </c>
      <c r="S13" s="136" t="s">
        <v>51</v>
      </c>
      <c r="T13" s="209">
        <v>30.183727034120743</v>
      </c>
      <c r="U13" s="136" t="s">
        <v>49</v>
      </c>
      <c r="V13" s="209">
        <v>12.467191601049901</v>
      </c>
      <c r="W13" s="136" t="s">
        <v>52</v>
      </c>
      <c r="X13" s="209">
        <v>27.755905511811051</v>
      </c>
      <c r="Y13" s="136" t="s">
        <v>232</v>
      </c>
      <c r="Z13" s="209">
        <v>12.565616797900297</v>
      </c>
      <c r="AA13" s="136" t="s">
        <v>57</v>
      </c>
      <c r="AB13" s="209">
        <v>34.000000000000036</v>
      </c>
      <c r="AC13" s="136" t="s">
        <v>63</v>
      </c>
      <c r="AD13" s="209">
        <v>14.000000000000023</v>
      </c>
      <c r="AE13" s="136" t="s">
        <v>49</v>
      </c>
      <c r="AF13" s="209">
        <v>19.6666666666667</v>
      </c>
      <c r="AG13" s="110" t="s">
        <v>51</v>
      </c>
      <c r="AH13" s="209">
        <v>10.629921259842542</v>
      </c>
      <c r="AI13" s="110" t="s">
        <v>46</v>
      </c>
      <c r="AJ13" s="209">
        <v>38.713910761155141</v>
      </c>
      <c r="AK13" s="112" t="s">
        <v>46</v>
      </c>
    </row>
    <row r="14" spans="1:37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34.906933508311496</v>
      </c>
      <c r="F14" s="314">
        <v>34.028453342309348</v>
      </c>
      <c r="G14" s="316" t="s">
        <v>52</v>
      </c>
      <c r="H14" s="314">
        <v>52.362204724409516</v>
      </c>
      <c r="I14" s="316" t="s">
        <v>52</v>
      </c>
      <c r="J14" s="314">
        <v>35</v>
      </c>
      <c r="K14" s="316" t="s">
        <v>70</v>
      </c>
      <c r="L14" s="314">
        <v>38.582677165354383</v>
      </c>
      <c r="M14" s="316" t="s">
        <v>48</v>
      </c>
      <c r="N14" s="314">
        <v>33.215223097112883</v>
      </c>
      <c r="O14" s="316" t="s">
        <v>70</v>
      </c>
      <c r="P14" s="314">
        <v>7.2178477690289311</v>
      </c>
      <c r="Q14" s="316" t="s">
        <v>46</v>
      </c>
      <c r="R14" s="314">
        <v>30.183727034120771</v>
      </c>
      <c r="S14" s="316" t="s">
        <v>46</v>
      </c>
      <c r="T14" s="314">
        <v>49.327387649593142</v>
      </c>
      <c r="U14" s="316" t="s">
        <v>52</v>
      </c>
      <c r="V14" s="314">
        <v>12.467191601049894</v>
      </c>
      <c r="W14" s="316" t="s">
        <v>52</v>
      </c>
      <c r="X14" s="314">
        <v>52.62467191601052</v>
      </c>
      <c r="Y14" s="316" t="s">
        <v>52</v>
      </c>
      <c r="Z14" s="314">
        <v>19.980314960629933</v>
      </c>
      <c r="AA14" s="316" t="s">
        <v>70</v>
      </c>
      <c r="AB14" s="314">
        <v>50.000000000000007</v>
      </c>
      <c r="AC14" s="316" t="s">
        <v>46</v>
      </c>
      <c r="AD14" s="314">
        <v>23.666666666666679</v>
      </c>
      <c r="AE14" s="316" t="s">
        <v>52</v>
      </c>
      <c r="AF14" s="314">
        <v>43.33333333333335</v>
      </c>
      <c r="AG14" s="294" t="s">
        <v>48</v>
      </c>
      <c r="AH14" s="314">
        <v>23.097112860892398</v>
      </c>
      <c r="AI14" s="294" t="s">
        <v>48</v>
      </c>
      <c r="AJ14" s="314">
        <v>39.370078740157552</v>
      </c>
      <c r="AK14" s="296" t="s">
        <v>46</v>
      </c>
    </row>
    <row r="15" spans="1:37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10.008478850722902</v>
      </c>
      <c r="F15" s="209">
        <v>9.2631371917428567</v>
      </c>
      <c r="G15" s="136" t="s">
        <v>241</v>
      </c>
      <c r="H15" s="209">
        <v>6.8241469816273144</v>
      </c>
      <c r="I15" s="136" t="s">
        <v>234</v>
      </c>
      <c r="J15" s="209">
        <v>14</v>
      </c>
      <c r="K15" s="136" t="s">
        <v>230</v>
      </c>
      <c r="L15" s="209">
        <v>13.910761154855663</v>
      </c>
      <c r="M15" s="136" t="s">
        <v>67</v>
      </c>
      <c r="N15" s="209">
        <v>9.7750935362486935</v>
      </c>
      <c r="O15" s="136" t="s">
        <v>60</v>
      </c>
      <c r="P15" s="209">
        <v>0.19685039370083215</v>
      </c>
      <c r="Q15" s="136" t="s">
        <v>65</v>
      </c>
      <c r="R15" s="209">
        <v>2.8871391076115676</v>
      </c>
      <c r="S15" s="136" t="s">
        <v>229</v>
      </c>
      <c r="T15" s="209">
        <v>4.5931758530183631</v>
      </c>
      <c r="U15" s="136" t="s">
        <v>230</v>
      </c>
      <c r="V15" s="209">
        <v>3.9370078740157646</v>
      </c>
      <c r="W15" s="136" t="s">
        <v>230</v>
      </c>
      <c r="X15" s="209">
        <v>23.950131233595819</v>
      </c>
      <c r="Y15" s="136" t="s">
        <v>53</v>
      </c>
      <c r="Z15" s="209">
        <v>3.182414698162753</v>
      </c>
      <c r="AA15" s="136" t="s">
        <v>65</v>
      </c>
      <c r="AB15" s="209">
        <v>5.6666666666666652</v>
      </c>
      <c r="AC15" s="136" t="s">
        <v>234</v>
      </c>
      <c r="AD15" s="209">
        <v>9.666666666666698</v>
      </c>
      <c r="AE15" s="136" t="s">
        <v>232</v>
      </c>
      <c r="AF15" s="209">
        <v>20.35421172754404</v>
      </c>
      <c r="AG15" s="110" t="s">
        <v>47</v>
      </c>
      <c r="AH15" s="209">
        <v>0.91863517060369504</v>
      </c>
      <c r="AI15" s="110" t="s">
        <v>60</v>
      </c>
      <c r="AJ15" s="209">
        <v>19.028871391076141</v>
      </c>
      <c r="AK15" s="112" t="s">
        <v>66</v>
      </c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15.670822397200387</v>
      </c>
      <c r="F16" s="209">
        <v>15.498944873325327</v>
      </c>
      <c r="G16" s="136" t="s">
        <v>60</v>
      </c>
      <c r="H16" s="209">
        <v>14.5669291338583</v>
      </c>
      <c r="I16" s="136" t="s">
        <v>231</v>
      </c>
      <c r="J16" s="209">
        <v>22.999999999999996</v>
      </c>
      <c r="K16" s="136" t="s">
        <v>60</v>
      </c>
      <c r="L16" s="209">
        <v>18.372703412073552</v>
      </c>
      <c r="M16" s="137" t="s">
        <v>61</v>
      </c>
      <c r="N16" s="209">
        <v>29.199475065616838</v>
      </c>
      <c r="O16" s="136" t="s">
        <v>64</v>
      </c>
      <c r="P16" s="209">
        <v>0.41010498687670943</v>
      </c>
      <c r="Q16" s="136" t="s">
        <v>65</v>
      </c>
      <c r="R16" s="209">
        <v>16.404199475065681</v>
      </c>
      <c r="S16" s="136" t="s">
        <v>62</v>
      </c>
      <c r="T16" s="209">
        <v>20.997375328084011</v>
      </c>
      <c r="U16" s="136" t="s">
        <v>62</v>
      </c>
      <c r="V16" s="209">
        <v>8.5301837270341778</v>
      </c>
      <c r="W16" s="136" t="s">
        <v>64</v>
      </c>
      <c r="X16" s="209">
        <v>29.002624671916067</v>
      </c>
      <c r="Y16" s="136" t="s">
        <v>47</v>
      </c>
      <c r="Z16" s="209">
        <v>6.5616797900263153</v>
      </c>
      <c r="AA16" s="136" t="s">
        <v>61</v>
      </c>
      <c r="AB16" s="209">
        <v>14.000000000000039</v>
      </c>
      <c r="AC16" s="136" t="s">
        <v>66</v>
      </c>
      <c r="AD16" s="209">
        <v>8.333333333333405</v>
      </c>
      <c r="AE16" s="136" t="s">
        <v>61</v>
      </c>
      <c r="AF16" s="209">
        <v>23.000000000000007</v>
      </c>
      <c r="AG16" s="110" t="s">
        <v>49</v>
      </c>
      <c r="AH16" s="209">
        <v>3.9370078740157957</v>
      </c>
      <c r="AI16" s="110" t="s">
        <v>232</v>
      </c>
      <c r="AJ16" s="209">
        <v>16.141732283464506</v>
      </c>
      <c r="AK16" s="112" t="s">
        <v>233</v>
      </c>
    </row>
    <row r="17" spans="1:39" ht="14.2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12.259295713035909</v>
      </c>
      <c r="F17" s="209">
        <v>12.531534549615781</v>
      </c>
      <c r="G17" s="137" t="s">
        <v>230</v>
      </c>
      <c r="H17" s="209">
        <v>13.77952755905514</v>
      </c>
      <c r="I17" s="137" t="s">
        <v>231</v>
      </c>
      <c r="J17" s="209">
        <v>17.999999999999996</v>
      </c>
      <c r="K17" s="137" t="s">
        <v>67</v>
      </c>
      <c r="L17" s="209">
        <v>15.354330708661509</v>
      </c>
      <c r="M17" s="137" t="s">
        <v>235</v>
      </c>
      <c r="N17" s="209">
        <v>20.000000000000039</v>
      </c>
      <c r="O17" s="137" t="s">
        <v>62</v>
      </c>
      <c r="P17" s="209">
        <v>1.1811023622047776</v>
      </c>
      <c r="Q17" s="137" t="s">
        <v>53</v>
      </c>
      <c r="R17" s="209">
        <v>14.435695538057818</v>
      </c>
      <c r="S17" s="137" t="s">
        <v>53</v>
      </c>
      <c r="T17" s="209">
        <v>21.653543307086629</v>
      </c>
      <c r="U17" s="137" t="s">
        <v>62</v>
      </c>
      <c r="V17" s="209">
        <v>9.1863517060368221</v>
      </c>
      <c r="W17" s="137" t="s">
        <v>49</v>
      </c>
      <c r="X17" s="209">
        <v>23.162729658792728</v>
      </c>
      <c r="Y17" s="137" t="s">
        <v>233</v>
      </c>
      <c r="Z17" s="209">
        <v>4.2847769028872253</v>
      </c>
      <c r="AA17" s="137" t="s">
        <v>66</v>
      </c>
      <c r="AB17" s="209">
        <v>10.000000000000066</v>
      </c>
      <c r="AC17" s="137" t="s">
        <v>239</v>
      </c>
      <c r="AD17" s="209">
        <v>8.3333333333334156</v>
      </c>
      <c r="AE17" s="137" t="s">
        <v>61</v>
      </c>
      <c r="AF17" s="209">
        <v>10.333333333333378</v>
      </c>
      <c r="AG17" s="111" t="s">
        <v>66</v>
      </c>
      <c r="AH17" s="209">
        <v>2.230971128609001</v>
      </c>
      <c r="AI17" s="111" t="s">
        <v>62</v>
      </c>
      <c r="AJ17" s="209">
        <v>16.010498687663748</v>
      </c>
      <c r="AK17" s="113" t="s">
        <v>233</v>
      </c>
    </row>
    <row r="18" spans="1:39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12.827636629088881</v>
      </c>
      <c r="F18" s="209">
        <v>13.088470533640633</v>
      </c>
      <c r="G18" s="136" t="s">
        <v>67</v>
      </c>
      <c r="H18" s="209">
        <v>16.666666666666693</v>
      </c>
      <c r="I18" s="136" t="s">
        <v>67</v>
      </c>
      <c r="J18" s="209">
        <v>17.5</v>
      </c>
      <c r="K18" s="136" t="s">
        <v>67</v>
      </c>
      <c r="L18" s="209">
        <v>16.404199475065663</v>
      </c>
      <c r="M18" s="136" t="s">
        <v>53</v>
      </c>
      <c r="N18" s="209">
        <v>20.813648293963297</v>
      </c>
      <c r="O18" s="136" t="s">
        <v>62</v>
      </c>
      <c r="P18" s="209">
        <v>0.55774278215226925</v>
      </c>
      <c r="Q18" s="136" t="s">
        <v>65</v>
      </c>
      <c r="R18" s="209">
        <v>14.435695538057766</v>
      </c>
      <c r="S18" s="136" t="s">
        <v>53</v>
      </c>
      <c r="T18" s="209">
        <v>24.278215223097146</v>
      </c>
      <c r="U18" s="136" t="s">
        <v>47</v>
      </c>
      <c r="V18" s="209">
        <v>8.5301837270341281</v>
      </c>
      <c r="W18" s="136" t="s">
        <v>64</v>
      </c>
      <c r="X18" s="209">
        <v>21.653543307086636</v>
      </c>
      <c r="Y18" s="136" t="s">
        <v>245</v>
      </c>
      <c r="Z18" s="209">
        <v>3.7860892388451641</v>
      </c>
      <c r="AA18" s="136" t="s">
        <v>66</v>
      </c>
      <c r="AB18" s="209">
        <v>12.999999999999989</v>
      </c>
      <c r="AC18" s="136" t="s">
        <v>233</v>
      </c>
      <c r="AD18" s="209">
        <v>8.3333333333333464</v>
      </c>
      <c r="AE18" s="136" t="s">
        <v>61</v>
      </c>
      <c r="AF18" s="209">
        <v>12.854211727544042</v>
      </c>
      <c r="AG18" s="110" t="s">
        <v>53</v>
      </c>
      <c r="AH18" s="209">
        <v>1.4435695538057844</v>
      </c>
      <c r="AI18" s="110" t="s">
        <v>61</v>
      </c>
      <c r="AJ18" s="209">
        <v>16.010498687664061</v>
      </c>
      <c r="AK18" s="112" t="s">
        <v>233</v>
      </c>
    </row>
    <row r="19" spans="1:39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11.959625839105152</v>
      </c>
      <c r="F19" s="209">
        <v>11.890086299127322</v>
      </c>
      <c r="G19" s="136" t="s">
        <v>230</v>
      </c>
      <c r="H19" s="209">
        <v>11.548556430446229</v>
      </c>
      <c r="I19" s="136" t="s">
        <v>229</v>
      </c>
      <c r="J19" s="209">
        <v>16.499999999999996</v>
      </c>
      <c r="K19" s="136" t="s">
        <v>67</v>
      </c>
      <c r="L19" s="209">
        <v>13.517060367454103</v>
      </c>
      <c r="M19" s="136" t="s">
        <v>67</v>
      </c>
      <c r="N19" s="209">
        <v>20.838463696048038</v>
      </c>
      <c r="O19" s="136" t="s">
        <v>232</v>
      </c>
      <c r="P19" s="209">
        <v>1.1874951110518768</v>
      </c>
      <c r="Q19" s="136" t="s">
        <v>53</v>
      </c>
      <c r="R19" s="209">
        <v>11.811023622047291</v>
      </c>
      <c r="S19" s="136" t="s">
        <v>233</v>
      </c>
      <c r="T19" s="209">
        <v>17.060367454068285</v>
      </c>
      <c r="U19" s="136" t="s">
        <v>66</v>
      </c>
      <c r="V19" s="209">
        <v>9.8425196850393988</v>
      </c>
      <c r="W19" s="136" t="s">
        <v>70</v>
      </c>
      <c r="X19" s="209">
        <v>23.09711286089242</v>
      </c>
      <c r="Y19" s="136" t="s">
        <v>233</v>
      </c>
      <c r="Z19" s="209">
        <v>5.0196850393701204</v>
      </c>
      <c r="AA19" s="136" t="s">
        <v>53</v>
      </c>
      <c r="AB19" s="209">
        <v>11.333333333333353</v>
      </c>
      <c r="AC19" s="136" t="s">
        <v>236</v>
      </c>
      <c r="AD19" s="209">
        <v>7.0000000000000364</v>
      </c>
      <c r="AE19" s="136" t="s">
        <v>60</v>
      </c>
      <c r="AF19" s="209">
        <v>7.8542117275440742</v>
      </c>
      <c r="AG19" s="110" t="s">
        <v>65</v>
      </c>
      <c r="AH19" s="209">
        <v>1.7060367454068559</v>
      </c>
      <c r="AI19" s="110" t="s">
        <v>62</v>
      </c>
      <c r="AJ19" s="209">
        <v>19.947506561679909</v>
      </c>
      <c r="AK19" s="112" t="s">
        <v>53</v>
      </c>
    </row>
    <row r="20" spans="1:39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9.5198358186109644</v>
      </c>
      <c r="F20" s="209">
        <v>9.3851268591426091</v>
      </c>
      <c r="G20" s="136" t="s">
        <v>229</v>
      </c>
      <c r="H20" s="209">
        <v>6.2992125984251928</v>
      </c>
      <c r="I20" s="136" t="s">
        <v>256</v>
      </c>
      <c r="J20" s="209">
        <v>14.499999999999996</v>
      </c>
      <c r="K20" s="136" t="s">
        <v>67</v>
      </c>
      <c r="L20" s="209">
        <v>14.304461942257252</v>
      </c>
      <c r="M20" s="136" t="s">
        <v>233</v>
      </c>
      <c r="N20" s="209">
        <v>11.094369207859017</v>
      </c>
      <c r="O20" s="136" t="s">
        <v>61</v>
      </c>
      <c r="P20" s="209">
        <v>0.19685039370084334</v>
      </c>
      <c r="Q20" s="136" t="s">
        <v>65</v>
      </c>
      <c r="R20" s="209">
        <v>8.5301837270341174</v>
      </c>
      <c r="S20" s="136" t="s">
        <v>245</v>
      </c>
      <c r="T20" s="209">
        <v>11.811023622047244</v>
      </c>
      <c r="U20" s="136" t="s">
        <v>65</v>
      </c>
      <c r="V20" s="209">
        <v>6.5616797900262425</v>
      </c>
      <c r="W20" s="136" t="s">
        <v>53</v>
      </c>
      <c r="X20" s="209">
        <v>17.782152230971125</v>
      </c>
      <c r="Y20" s="136" t="s">
        <v>229</v>
      </c>
      <c r="Z20" s="209">
        <v>3.4776902887139145</v>
      </c>
      <c r="AA20" s="136" t="s">
        <v>66</v>
      </c>
      <c r="AB20" s="209">
        <v>8.9999999999999805</v>
      </c>
      <c r="AC20" s="136" t="s">
        <v>242</v>
      </c>
      <c r="AD20" s="209">
        <v>8.9999999999999822</v>
      </c>
      <c r="AE20" s="136" t="s">
        <v>62</v>
      </c>
      <c r="AF20" s="209">
        <v>16.114789224396283</v>
      </c>
      <c r="AG20" s="110" t="s">
        <v>232</v>
      </c>
      <c r="AH20" s="209">
        <v>2.7559055118110014</v>
      </c>
      <c r="AI20" s="110" t="s">
        <v>62</v>
      </c>
      <c r="AJ20" s="209">
        <v>9.3175853018374397</v>
      </c>
      <c r="AK20" s="112" t="s">
        <v>231</v>
      </c>
    </row>
    <row r="21" spans="1:39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8.0519367165779716</v>
      </c>
      <c r="F21" s="209">
        <v>8.0397391250666903</v>
      </c>
      <c r="G21" s="137" t="s">
        <v>241</v>
      </c>
      <c r="H21" s="209">
        <v>2.3622047244094748</v>
      </c>
      <c r="I21" s="137" t="s">
        <v>240</v>
      </c>
      <c r="J21" s="209">
        <v>5.9999999999999947</v>
      </c>
      <c r="K21" s="137" t="s">
        <v>229</v>
      </c>
      <c r="L21" s="209">
        <v>12.073490813648361</v>
      </c>
      <c r="M21" s="137" t="s">
        <v>230</v>
      </c>
      <c r="N21" s="209">
        <v>15.787401574803203</v>
      </c>
      <c r="O21" s="137" t="s">
        <v>61</v>
      </c>
      <c r="P21" s="209">
        <v>0.19685039370083776</v>
      </c>
      <c r="Q21" s="137" t="s">
        <v>65</v>
      </c>
      <c r="R21" s="209">
        <v>9.1863517060368114</v>
      </c>
      <c r="S21" s="137" t="s">
        <v>245</v>
      </c>
      <c r="T21" s="209">
        <v>17.716535433070913</v>
      </c>
      <c r="U21" s="137" t="s">
        <v>53</v>
      </c>
      <c r="V21" s="209">
        <v>5.9055118110236782</v>
      </c>
      <c r="W21" s="137" t="s">
        <v>66</v>
      </c>
      <c r="X21" s="209">
        <v>8.7270341207349595</v>
      </c>
      <c r="Y21" s="137" t="s">
        <v>234</v>
      </c>
      <c r="Z21" s="209">
        <v>1.837270341207379</v>
      </c>
      <c r="AA21" s="137" t="s">
        <v>65</v>
      </c>
      <c r="AB21" s="209">
        <v>7.3333333333333579</v>
      </c>
      <c r="AC21" s="137" t="s">
        <v>241</v>
      </c>
      <c r="AD21" s="209">
        <v>6.3333333333333695</v>
      </c>
      <c r="AE21" s="137" t="s">
        <v>60</v>
      </c>
      <c r="AF21" s="209">
        <v>11.85421172754406</v>
      </c>
      <c r="AG21" s="111" t="s">
        <v>66</v>
      </c>
      <c r="AH21" s="209">
        <v>2.0997375328084336</v>
      </c>
      <c r="AI21" s="111" t="s">
        <v>62</v>
      </c>
      <c r="AJ21" s="209">
        <v>13.123359580052581</v>
      </c>
      <c r="AK21" s="113" t="s">
        <v>245</v>
      </c>
    </row>
    <row r="22" spans="1:39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7.6239063867016972</v>
      </c>
      <c r="F22" s="210">
        <v>7.7761345756353961</v>
      </c>
      <c r="G22" s="136" t="s">
        <v>234</v>
      </c>
      <c r="H22" s="210">
        <v>3.0183727034121097</v>
      </c>
      <c r="I22" s="136" t="s">
        <v>256</v>
      </c>
      <c r="J22" s="210">
        <v>6.9999999999999947</v>
      </c>
      <c r="K22" s="136" t="s">
        <v>229</v>
      </c>
      <c r="L22" s="210">
        <v>12.073490813648363</v>
      </c>
      <c r="M22" s="136" t="s">
        <v>230</v>
      </c>
      <c r="N22" s="210">
        <v>13.779527559055158</v>
      </c>
      <c r="O22" s="136" t="s">
        <v>61</v>
      </c>
      <c r="P22" s="210">
        <v>0.52493438320215946</v>
      </c>
      <c r="Q22" s="136" t="s">
        <v>65</v>
      </c>
      <c r="R22" s="210">
        <v>11.811023622047289</v>
      </c>
      <c r="S22" s="136" t="s">
        <v>233</v>
      </c>
      <c r="T22" s="210">
        <v>17.570747160614925</v>
      </c>
      <c r="U22" s="136" t="s">
        <v>53</v>
      </c>
      <c r="V22" s="210">
        <v>5.2493438320210233</v>
      </c>
      <c r="W22" s="136" t="s">
        <v>67</v>
      </c>
      <c r="X22" s="210">
        <v>9.0551181102362435</v>
      </c>
      <c r="Y22" s="136" t="s">
        <v>234</v>
      </c>
      <c r="Z22" s="210">
        <v>2.3950131233596004</v>
      </c>
      <c r="AA22" s="136" t="s">
        <v>65</v>
      </c>
      <c r="AB22" s="210">
        <v>5.6666666666666767</v>
      </c>
      <c r="AC22" s="136" t="s">
        <v>234</v>
      </c>
      <c r="AD22" s="210">
        <v>6.6666666666666741</v>
      </c>
      <c r="AE22" s="136" t="s">
        <v>60</v>
      </c>
      <c r="AF22" s="210">
        <v>11.66666666666668</v>
      </c>
      <c r="AG22" s="110" t="s">
        <v>53</v>
      </c>
      <c r="AH22" s="210">
        <v>2.2309711286089202</v>
      </c>
      <c r="AI22" s="110" t="s">
        <v>62</v>
      </c>
      <c r="AJ22" s="210">
        <v>7.8740157480316304</v>
      </c>
      <c r="AK22" s="112" t="s">
        <v>229</v>
      </c>
    </row>
    <row r="23" spans="1:39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14.573699621214883</v>
      </c>
      <c r="F23" s="209">
        <v>14.166598267673889</v>
      </c>
      <c r="G23" s="137" t="s">
        <v>66</v>
      </c>
      <c r="H23" s="209">
        <v>18.897637795275635</v>
      </c>
      <c r="I23" s="137" t="s">
        <v>66</v>
      </c>
      <c r="J23" s="209">
        <v>15.999999999999996</v>
      </c>
      <c r="K23" s="137" t="s">
        <v>67</v>
      </c>
      <c r="L23" s="209">
        <v>11.942257217847832</v>
      </c>
      <c r="M23" s="137" t="s">
        <v>230</v>
      </c>
      <c r="N23" s="209">
        <v>29.881889763779562</v>
      </c>
      <c r="O23" s="137" t="s">
        <v>64</v>
      </c>
      <c r="P23" s="209">
        <v>2.5262467191601612</v>
      </c>
      <c r="Q23" s="137" t="s">
        <v>68</v>
      </c>
      <c r="R23" s="209">
        <v>6.5616797900262824</v>
      </c>
      <c r="S23" s="137" t="s">
        <v>231</v>
      </c>
      <c r="T23" s="209">
        <v>19.028871391076159</v>
      </c>
      <c r="U23" s="137" t="s">
        <v>61</v>
      </c>
      <c r="V23" s="209">
        <v>8.5301837270341565</v>
      </c>
      <c r="W23" s="137" t="s">
        <v>64</v>
      </c>
      <c r="X23" s="209">
        <v>18.37270341207353</v>
      </c>
      <c r="Y23" s="137" t="s">
        <v>231</v>
      </c>
      <c r="Z23" s="209">
        <v>4.9212598425197172</v>
      </c>
      <c r="AA23" s="137" t="s">
        <v>53</v>
      </c>
      <c r="AB23" s="209">
        <v>15.333333333333346</v>
      </c>
      <c r="AC23" s="137" t="s">
        <v>60</v>
      </c>
      <c r="AD23" s="209">
        <v>7.0000000000000293</v>
      </c>
      <c r="AE23" s="137" t="s">
        <v>60</v>
      </c>
      <c r="AF23" s="209">
        <v>17.354211727544065</v>
      </c>
      <c r="AG23" s="111" t="s">
        <v>232</v>
      </c>
      <c r="AH23" s="209">
        <v>6.5616797900262691</v>
      </c>
      <c r="AI23" s="111" t="s">
        <v>56</v>
      </c>
      <c r="AJ23" s="209">
        <v>29.527559055118179</v>
      </c>
      <c r="AK23" s="113" t="s">
        <v>51</v>
      </c>
    </row>
    <row r="24" spans="1:39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20.806867891513591</v>
      </c>
      <c r="F24" s="209">
        <v>19.792251959939492</v>
      </c>
      <c r="G24" s="136" t="s">
        <v>69</v>
      </c>
      <c r="H24" s="209">
        <v>22.834645669291362</v>
      </c>
      <c r="I24" s="136" t="s">
        <v>60</v>
      </c>
      <c r="J24" s="209">
        <v>18.499999999999996</v>
      </c>
      <c r="K24" s="136" t="s">
        <v>65</v>
      </c>
      <c r="L24" s="209">
        <v>11.942257217847816</v>
      </c>
      <c r="M24" s="136" t="s">
        <v>230</v>
      </c>
      <c r="N24" s="209">
        <v>21.981627296587988</v>
      </c>
      <c r="O24" s="136" t="s">
        <v>47</v>
      </c>
      <c r="P24" s="209">
        <v>1.1154855643045161</v>
      </c>
      <c r="Q24" s="136" t="s">
        <v>66</v>
      </c>
      <c r="R24" s="209">
        <v>20.997375328084036</v>
      </c>
      <c r="S24" s="136" t="s">
        <v>47</v>
      </c>
      <c r="T24" s="209">
        <v>27.559055118110251</v>
      </c>
      <c r="U24" s="136" t="s">
        <v>51</v>
      </c>
      <c r="V24" s="209">
        <v>13.779527559055154</v>
      </c>
      <c r="W24" s="136" t="s">
        <v>52</v>
      </c>
      <c r="X24" s="209">
        <v>29.98687664042</v>
      </c>
      <c r="Y24" s="136" t="s">
        <v>51</v>
      </c>
      <c r="Z24" s="209">
        <v>10.826771653543359</v>
      </c>
      <c r="AA24" s="136" t="s">
        <v>51</v>
      </c>
      <c r="AB24" s="209">
        <v>30.000000000000039</v>
      </c>
      <c r="AC24" s="136" t="s">
        <v>68</v>
      </c>
      <c r="AD24" s="209">
        <v>15.000000000000057</v>
      </c>
      <c r="AE24" s="136" t="s">
        <v>70</v>
      </c>
      <c r="AF24" s="209">
        <v>22.333333333333357</v>
      </c>
      <c r="AG24" s="110" t="s">
        <v>49</v>
      </c>
      <c r="AH24" s="209">
        <v>13.779527559055172</v>
      </c>
      <c r="AI24" s="110" t="s">
        <v>52</v>
      </c>
      <c r="AJ24" s="209">
        <v>36.220472440944789</v>
      </c>
      <c r="AK24" s="112" t="s">
        <v>49</v>
      </c>
    </row>
    <row r="25" spans="1:39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2"/>
      <c r="AA25" s="212"/>
      <c r="AB25" s="211"/>
      <c r="AC25" s="211"/>
      <c r="AD25" s="211"/>
      <c r="AE25" s="67"/>
      <c r="AF25" s="211"/>
      <c r="AG25" s="211"/>
      <c r="AH25" s="211"/>
      <c r="AI25" s="67"/>
      <c r="AJ25" s="217"/>
      <c r="AK25" s="218"/>
    </row>
    <row r="26" spans="1:39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20.425005477410277</v>
      </c>
      <c r="G26" s="155"/>
      <c r="H26" s="156">
        <f>AVERAGE(H5:H24)</f>
        <v>28.746719160105016</v>
      </c>
      <c r="I26" s="155"/>
      <c r="J26" s="156">
        <f>AVERAGE(J5:J24)</f>
        <v>26.224999999999994</v>
      </c>
      <c r="K26" s="155"/>
      <c r="L26" s="156">
        <f>AVERAGE(L5:L24)</f>
        <v>20.390223146581956</v>
      </c>
      <c r="M26" s="155"/>
      <c r="N26" s="156">
        <f>AVERAGE(N5:N24)</f>
        <v>29.76900803783742</v>
      </c>
      <c r="O26" s="155"/>
      <c r="P26" s="156">
        <f>AVERAGE(P5:P24)</f>
        <v>2.9834233119830804</v>
      </c>
      <c r="Q26" s="155"/>
      <c r="R26" s="156">
        <f>AVERAGE(R5:R24)</f>
        <v>19.895013123359615</v>
      </c>
      <c r="S26" s="155"/>
      <c r="T26" s="156">
        <f>AVERAGE(T5:T24)</f>
        <v>27.754355559408065</v>
      </c>
      <c r="U26" s="155"/>
      <c r="V26" s="156">
        <f>AVERAGE(V5:V24)</f>
        <v>9.055118110236231</v>
      </c>
      <c r="W26" s="155"/>
      <c r="X26" s="156">
        <f>AVERAGE(X5:X24)</f>
        <v>30.839895013123385</v>
      </c>
      <c r="Y26" s="155"/>
      <c r="Z26" s="156">
        <f>AVERAGE(Z5:Z24)</f>
        <v>11.654855643044636</v>
      </c>
      <c r="AA26" s="155"/>
      <c r="AB26" s="156">
        <f>AVERAGE(AB5:AB24)</f>
        <v>26.100000000000005</v>
      </c>
      <c r="AC26" s="155"/>
      <c r="AD26" s="156">
        <f>AVERAGE(AD5:AD24)</f>
        <v>16.000000000000007</v>
      </c>
      <c r="AE26" s="155"/>
      <c r="AF26" s="99">
        <f>AVERAGE(AF5:AF24)</f>
        <v>22.838046899193579</v>
      </c>
      <c r="AG26" s="97"/>
      <c r="AH26" s="98">
        <f>AVERAGE(AH5:AH24)</f>
        <v>8.6023622047244057</v>
      </c>
      <c r="AI26" s="97"/>
      <c r="AJ26" s="98">
        <f>AVERAGE(AJ5:AJ24)</f>
        <v>28.254593175853152</v>
      </c>
      <c r="AK26" s="114"/>
      <c r="AM26" s="55"/>
    </row>
    <row r="27" spans="1:39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>
        <v>2</v>
      </c>
      <c r="I27" s="162"/>
      <c r="J27" s="161">
        <v>1</v>
      </c>
      <c r="K27" s="162"/>
      <c r="L27" s="161">
        <v>2</v>
      </c>
      <c r="M27" s="162"/>
      <c r="N27" s="161">
        <v>4</v>
      </c>
      <c r="O27" s="183"/>
      <c r="P27" s="161">
        <v>0.48</v>
      </c>
      <c r="Q27" s="183"/>
      <c r="R27" s="161">
        <v>3</v>
      </c>
      <c r="S27" s="162"/>
      <c r="T27" s="161">
        <v>2</v>
      </c>
      <c r="U27" s="162"/>
      <c r="V27" s="161">
        <v>1</v>
      </c>
      <c r="W27" s="183"/>
      <c r="X27" s="161">
        <v>2</v>
      </c>
      <c r="Y27" s="162"/>
      <c r="Z27" s="161">
        <v>1</v>
      </c>
      <c r="AA27" s="183"/>
      <c r="AB27" s="161">
        <v>2</v>
      </c>
      <c r="AC27" s="162"/>
      <c r="AD27" s="161">
        <v>2</v>
      </c>
      <c r="AE27" s="162"/>
      <c r="AF27" s="126">
        <v>3</v>
      </c>
      <c r="AG27" s="102"/>
      <c r="AH27" s="101">
        <v>2</v>
      </c>
      <c r="AI27" s="102"/>
      <c r="AJ27" s="101">
        <v>2</v>
      </c>
      <c r="AK27" s="115"/>
      <c r="AM27" s="55"/>
    </row>
    <row r="28" spans="1:39" s="57" customFormat="1" x14ac:dyDescent="0.35">
      <c r="A28" s="58"/>
      <c r="B28" s="194" t="s">
        <v>27</v>
      </c>
      <c r="C28" s="35"/>
      <c r="D28" s="36"/>
      <c r="E28" s="35"/>
      <c r="F28" s="164">
        <f>MIN(F5:F24)</f>
        <v>7.7761345756353961</v>
      </c>
      <c r="G28" s="214"/>
      <c r="H28" s="166">
        <f>MIN(H5:H24)</f>
        <v>2.3622047244094748</v>
      </c>
      <c r="I28" s="167"/>
      <c r="J28" s="166">
        <f>MIN(J5:J24)</f>
        <v>5.9999999999999947</v>
      </c>
      <c r="K28" s="167"/>
      <c r="L28" s="166">
        <f>MIN(L5:L24)</f>
        <v>11.942257217847816</v>
      </c>
      <c r="M28" s="214"/>
      <c r="N28" s="166">
        <f>MIN(N5:N24)</f>
        <v>9.7750935362486935</v>
      </c>
      <c r="O28" s="167"/>
      <c r="P28" s="166">
        <f>MIN(P5:P24)</f>
        <v>0.19685039370083215</v>
      </c>
      <c r="Q28" s="167"/>
      <c r="R28" s="166">
        <f>MIN(R5:R24)</f>
        <v>2.8871391076115676</v>
      </c>
      <c r="S28" s="214"/>
      <c r="T28" s="166">
        <f>MIN(T5:T24)</f>
        <v>4.5931758530183631</v>
      </c>
      <c r="U28" s="214"/>
      <c r="V28" s="166">
        <f>MIN(V5:V24)</f>
        <v>3.9370078740157646</v>
      </c>
      <c r="W28" s="167"/>
      <c r="X28" s="166">
        <f>MIN(X5:X24)</f>
        <v>8.7270341207349595</v>
      </c>
      <c r="Y28" s="214"/>
      <c r="Z28" s="166">
        <f>MIN(Z5:Z24)</f>
        <v>1.837270341207379</v>
      </c>
      <c r="AA28" s="167"/>
      <c r="AB28" s="166">
        <f>MIN(AB5:AB24)</f>
        <v>5.6666666666666652</v>
      </c>
      <c r="AC28" s="214"/>
      <c r="AD28" s="166">
        <f>MIN(AD5:AD24)</f>
        <v>6.3333333333333695</v>
      </c>
      <c r="AE28" s="167"/>
      <c r="AF28" s="127">
        <f>MIN(AF5:AF24)</f>
        <v>7.8542117275440742</v>
      </c>
      <c r="AG28" s="127"/>
      <c r="AH28" s="104">
        <f>MIN(AH5:AH24)</f>
        <v>0.91863517060369504</v>
      </c>
      <c r="AI28" s="105"/>
      <c r="AJ28" s="104">
        <f>MIN(AJ5:AJ24)</f>
        <v>7.8740157480316304</v>
      </c>
      <c r="AK28" s="116"/>
      <c r="AM28" s="55"/>
    </row>
    <row r="29" spans="1:39" s="57" customFormat="1" x14ac:dyDescent="0.35">
      <c r="A29" s="58"/>
      <c r="B29" s="193" t="s">
        <v>28</v>
      </c>
      <c r="C29" s="33"/>
      <c r="D29" s="34"/>
      <c r="E29" s="33"/>
      <c r="F29" s="159">
        <f>MAX(F5:F24)</f>
        <v>47.310099728968389</v>
      </c>
      <c r="G29" s="183"/>
      <c r="H29" s="161">
        <f>MAX(H5:H24)</f>
        <v>57.742782152231008</v>
      </c>
      <c r="I29" s="162"/>
      <c r="J29" s="161">
        <f>MAX(J5:J24)</f>
        <v>61</v>
      </c>
      <c r="K29" s="162"/>
      <c r="L29" s="161">
        <f>MAX(L5:L24)</f>
        <v>38.582677165354383</v>
      </c>
      <c r="M29" s="183"/>
      <c r="N29" s="161">
        <f>MAX(N5:N24)</f>
        <v>51.863517060367606</v>
      </c>
      <c r="O29" s="162"/>
      <c r="P29" s="161">
        <f>MAX(P5:P24)</f>
        <v>8.6614173228347315</v>
      </c>
      <c r="Q29" s="162"/>
      <c r="R29" s="161">
        <f>MAX(R5:R24)</f>
        <v>55.774278215223163</v>
      </c>
      <c r="S29" s="183"/>
      <c r="T29" s="161">
        <f>MAX(T5:T24)</f>
        <v>68.241469816272996</v>
      </c>
      <c r="U29" s="183"/>
      <c r="V29" s="161">
        <f>MAX(V5:V24)</f>
        <v>17.716535433070948</v>
      </c>
      <c r="W29" s="162"/>
      <c r="X29" s="161">
        <f>MAX(X5:X24)</f>
        <v>71.784776902887216</v>
      </c>
      <c r="Y29" s="183"/>
      <c r="Z29" s="161">
        <f>MAX(Z5:Z24)</f>
        <v>49.704724409448886</v>
      </c>
      <c r="AA29" s="162"/>
      <c r="AB29" s="161">
        <f>MAX(AB5:AB24)</f>
        <v>62.666666666666728</v>
      </c>
      <c r="AC29" s="183"/>
      <c r="AD29" s="161">
        <f>MAX(AD5:AD24)</f>
        <v>52.666666666666728</v>
      </c>
      <c r="AE29" s="162"/>
      <c r="AF29" s="126">
        <f>MAX(AF5:AF24)</f>
        <v>50.354211727544104</v>
      </c>
      <c r="AG29" s="126"/>
      <c r="AH29" s="101">
        <f>MAX(AH5:AH24)</f>
        <v>26.37795275590555</v>
      </c>
      <c r="AI29" s="102"/>
      <c r="AJ29" s="101">
        <f>MAX(AJ5:AJ24)</f>
        <v>63.91076115485577</v>
      </c>
      <c r="AK29" s="115"/>
      <c r="AM29" s="55"/>
    </row>
    <row r="30" spans="1:39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39.533965153332993</v>
      </c>
      <c r="G30" s="170"/>
      <c r="H30" s="171">
        <f>H29-H28</f>
        <v>55.380577427821535</v>
      </c>
      <c r="I30" s="172"/>
      <c r="J30" s="171">
        <f>J29-J28</f>
        <v>55.000000000000007</v>
      </c>
      <c r="K30" s="172"/>
      <c r="L30" s="171">
        <f>L29-L28</f>
        <v>26.640419947506565</v>
      </c>
      <c r="M30" s="170"/>
      <c r="N30" s="171">
        <f>N29-N28</f>
        <v>42.088423524118909</v>
      </c>
      <c r="O30" s="172"/>
      <c r="P30" s="171">
        <f>P29-P28</f>
        <v>8.4645669291339001</v>
      </c>
      <c r="Q30" s="172"/>
      <c r="R30" s="171">
        <f>R29-R28</f>
        <v>52.887139107611596</v>
      </c>
      <c r="S30" s="170"/>
      <c r="T30" s="171">
        <f>T29-T28</f>
        <v>63.648293963254631</v>
      </c>
      <c r="U30" s="170"/>
      <c r="V30" s="171">
        <f>V29-V28</f>
        <v>13.779527559055184</v>
      </c>
      <c r="W30" s="172"/>
      <c r="X30" s="171">
        <f>X29-X28</f>
        <v>63.05774278215226</v>
      </c>
      <c r="Y30" s="170"/>
      <c r="Z30" s="171">
        <f>Z29-Z28</f>
        <v>47.867454068241507</v>
      </c>
      <c r="AA30" s="172"/>
      <c r="AB30" s="171">
        <f>AB29-AB28</f>
        <v>57.000000000000064</v>
      </c>
      <c r="AC30" s="170"/>
      <c r="AD30" s="171">
        <f>AD29-AD28</f>
        <v>46.333333333333357</v>
      </c>
      <c r="AE30" s="172"/>
      <c r="AF30" s="107">
        <f>AF29-AF28</f>
        <v>42.500000000000028</v>
      </c>
      <c r="AG30" s="107"/>
      <c r="AH30" s="108">
        <f>AH29-AH28</f>
        <v>25.459317585301854</v>
      </c>
      <c r="AI30" s="109"/>
      <c r="AJ30" s="108">
        <f>AJ29-AJ28</f>
        <v>56.036745406824139</v>
      </c>
      <c r="AK30" s="117"/>
    </row>
    <row r="31" spans="1:39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68"/>
      <c r="AF31" s="17"/>
      <c r="AG31" s="17"/>
      <c r="AH31" s="17"/>
      <c r="AI31" s="68"/>
      <c r="AJ31" s="70"/>
      <c r="AK31" s="25"/>
    </row>
    <row r="32" spans="1:39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 t="s">
        <v>71</v>
      </c>
      <c r="M32" s="367"/>
      <c r="N32" s="392" t="s">
        <v>71</v>
      </c>
      <c r="O32" s="391"/>
      <c r="P32" s="367" t="s">
        <v>71</v>
      </c>
      <c r="Q32" s="367"/>
      <c r="R32" s="367" t="s">
        <v>71</v>
      </c>
      <c r="S32" s="367"/>
      <c r="T32" s="367" t="s">
        <v>71</v>
      </c>
      <c r="U32" s="367"/>
      <c r="V32" s="367" t="s">
        <v>71</v>
      </c>
      <c r="W32" s="367"/>
      <c r="X32" s="392" t="s">
        <v>71</v>
      </c>
      <c r="Y32" s="391"/>
      <c r="Z32" s="367" t="s">
        <v>71</v>
      </c>
      <c r="AA32" s="367"/>
      <c r="AB32" s="367" t="s">
        <v>71</v>
      </c>
      <c r="AC32" s="367"/>
      <c r="AD32" s="392" t="s">
        <v>71</v>
      </c>
      <c r="AE32" s="391"/>
      <c r="AF32" s="391" t="s">
        <v>71</v>
      </c>
      <c r="AG32" s="367"/>
      <c r="AH32" s="367" t="s">
        <v>71</v>
      </c>
      <c r="AI32" s="367"/>
      <c r="AJ32" s="367" t="s">
        <v>71</v>
      </c>
      <c r="AK32" s="402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9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99"/>
      <c r="AG34" s="371"/>
      <c r="AH34" s="370"/>
      <c r="AI34" s="371"/>
      <c r="AJ34" s="370"/>
      <c r="AK34" s="400"/>
    </row>
    <row r="35" spans="2:37" s="2" customFormat="1" ht="48" customHeight="1" x14ac:dyDescent="0.3">
      <c r="B35" s="401" t="s">
        <v>282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M24">
    <sortCondition ref="D5:D24"/>
    <sortCondition ref="C5:C24"/>
    <sortCondition ref="B5:B24"/>
  </sortState>
  <mergeCells count="85">
    <mergeCell ref="J32:K32"/>
    <mergeCell ref="J33:K33"/>
    <mergeCell ref="J34:K34"/>
    <mergeCell ref="AF33:AG33"/>
    <mergeCell ref="F34:G34"/>
    <mergeCell ref="H34:I34"/>
    <mergeCell ref="L34:M34"/>
    <mergeCell ref="N34:O34"/>
    <mergeCell ref="P34:Q34"/>
    <mergeCell ref="R34:S34"/>
    <mergeCell ref="T33:U33"/>
    <mergeCell ref="V33:W33"/>
    <mergeCell ref="X33:Y33"/>
    <mergeCell ref="Z33:AA33"/>
    <mergeCell ref="AB33:AC33"/>
    <mergeCell ref="AD33:AE33"/>
    <mergeCell ref="F33:G33"/>
    <mergeCell ref="H33:I33"/>
    <mergeCell ref="L33:M33"/>
    <mergeCell ref="AH34:AI34"/>
    <mergeCell ref="AJ34:AK34"/>
    <mergeCell ref="B35:W35"/>
    <mergeCell ref="Z34:AA34"/>
    <mergeCell ref="AB34:AC34"/>
    <mergeCell ref="AD34:AE34"/>
    <mergeCell ref="AF34:AG34"/>
    <mergeCell ref="T34:U34"/>
    <mergeCell ref="V34:W34"/>
    <mergeCell ref="X34:Y34"/>
    <mergeCell ref="AH4:AI4"/>
    <mergeCell ref="AJ4:AK4"/>
    <mergeCell ref="AH32:AI32"/>
    <mergeCell ref="AJ32:AK32"/>
    <mergeCell ref="AH33:AI33"/>
    <mergeCell ref="AJ33:AK33"/>
    <mergeCell ref="T32:U32"/>
    <mergeCell ref="AD32:AE32"/>
    <mergeCell ref="N33:O33"/>
    <mergeCell ref="P33:Q33"/>
    <mergeCell ref="R33:S33"/>
    <mergeCell ref="V32:W32"/>
    <mergeCell ref="X32:Y32"/>
    <mergeCell ref="AF32:AG32"/>
    <mergeCell ref="AB4:AC4"/>
    <mergeCell ref="AD4:AE4"/>
    <mergeCell ref="AF4:AG4"/>
    <mergeCell ref="F32:G32"/>
    <mergeCell ref="H32:I32"/>
    <mergeCell ref="L32:M32"/>
    <mergeCell ref="N32:O32"/>
    <mergeCell ref="P32:Q32"/>
    <mergeCell ref="T4:U4"/>
    <mergeCell ref="V4:W4"/>
    <mergeCell ref="X4:Y4"/>
    <mergeCell ref="Z4:AA4"/>
    <mergeCell ref="Z32:AA32"/>
    <mergeCell ref="AB32:AC32"/>
    <mergeCell ref="R32:S32"/>
    <mergeCell ref="T3:U3"/>
    <mergeCell ref="V3:W3"/>
    <mergeCell ref="X3:Y3"/>
    <mergeCell ref="Z3:AA3"/>
    <mergeCell ref="H4:I4"/>
    <mergeCell ref="L4:M4"/>
    <mergeCell ref="N4:O4"/>
    <mergeCell ref="P4:Q4"/>
    <mergeCell ref="R4:S4"/>
    <mergeCell ref="J3:K3"/>
    <mergeCell ref="J4:K4"/>
    <mergeCell ref="B1:AK1"/>
    <mergeCell ref="F2:AK2"/>
    <mergeCell ref="N3:O3"/>
    <mergeCell ref="P3:Q3"/>
    <mergeCell ref="R3:S3"/>
    <mergeCell ref="AF3:AG3"/>
    <mergeCell ref="AB3:AC3"/>
    <mergeCell ref="AD3:AE3"/>
    <mergeCell ref="B2:B3"/>
    <mergeCell ref="C2:C3"/>
    <mergeCell ref="F3:G3"/>
    <mergeCell ref="H3:I3"/>
    <mergeCell ref="L3:M3"/>
    <mergeCell ref="D2:D3"/>
    <mergeCell ref="AH3:AI3"/>
    <mergeCell ref="AJ3:AK3"/>
  </mergeCells>
  <conditionalFormatting sqref="B5:AK24">
    <cfRule type="expression" dxfId="60" priority="35">
      <formula>MOD(ROW(),2)=0</formula>
    </cfRule>
  </conditionalFormatting>
  <conditionalFormatting sqref="F5:F24">
    <cfRule type="colorScale" priority="1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H5:H24">
    <cfRule type="colorScale" priority="1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J5:J24">
    <cfRule type="colorScale" priority="1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L5:L24">
    <cfRule type="colorScale" priority="1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N5:N24">
    <cfRule type="colorScale" priority="1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P5:P24">
    <cfRule type="colorScale" priority="1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R5:R24">
    <cfRule type="colorScale" priority="10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T5:T24">
    <cfRule type="colorScale" priority="9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V5:V24">
    <cfRule type="colorScale" priority="8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X5:X24">
    <cfRule type="colorScale" priority="7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Z5:Z24">
    <cfRule type="colorScale" priority="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B5:AB24">
    <cfRule type="colorScale" priority="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D5:AD24"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F5:AF24"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H5:AH24">
    <cfRule type="colorScale" priority="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J5:AJ24">
    <cfRule type="colorScale" priority="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pageMargins left="0.25" right="0.25" top="0.75" bottom="0.75" header="0.3" footer="0.3"/>
  <pageSetup scale="48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F250-C924-4D85-A3A3-B5F8CA950C57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W5" sqref="V1:W1048576"/>
    </sheetView>
  </sheetViews>
  <sheetFormatPr defaultColWidth="8.84375" defaultRowHeight="14.15" x14ac:dyDescent="0.35"/>
  <cols>
    <col min="1" max="1" width="17.230468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1" width="7.23046875" style="9" customWidth="1"/>
    <col min="22" max="23" width="7.2304687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297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152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14.956153183052917</v>
      </c>
      <c r="F5" s="314"/>
      <c r="G5" s="315"/>
      <c r="H5" s="314"/>
      <c r="I5" s="315"/>
      <c r="J5" s="314"/>
      <c r="K5" s="316"/>
      <c r="L5" s="314">
        <v>29.17393718725711</v>
      </c>
      <c r="M5" s="315" t="s">
        <v>50</v>
      </c>
      <c r="N5" s="314">
        <v>12.666424241051407</v>
      </c>
      <c r="O5" s="315" t="s">
        <v>70</v>
      </c>
      <c r="P5" s="314">
        <v>6.7940429952736707</v>
      </c>
      <c r="Q5" s="315" t="s">
        <v>232</v>
      </c>
      <c r="R5" s="314"/>
      <c r="S5" s="315"/>
      <c r="T5" s="314">
        <v>13.502627530519383</v>
      </c>
      <c r="U5" s="315" t="s">
        <v>63</v>
      </c>
      <c r="V5" s="314"/>
      <c r="W5" s="315"/>
      <c r="X5" s="314">
        <v>25.522435196985029</v>
      </c>
      <c r="Y5" s="315" t="s">
        <v>50</v>
      </c>
      <c r="Z5" s="314">
        <v>1.4970998889694398</v>
      </c>
      <c r="AA5" s="315" t="s">
        <v>68</v>
      </c>
      <c r="AB5" s="314">
        <v>7.374395053535121</v>
      </c>
      <c r="AC5" s="317" t="s">
        <v>64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5.0102635118160608</v>
      </c>
      <c r="F6" s="209">
        <v>3.9945823740182904</v>
      </c>
      <c r="G6" s="137" t="s">
        <v>65</v>
      </c>
      <c r="H6" s="209"/>
      <c r="I6" s="137"/>
      <c r="J6" s="209"/>
      <c r="K6" s="137"/>
      <c r="L6" s="209">
        <v>3.625088925172899</v>
      </c>
      <c r="M6" s="137" t="s">
        <v>51</v>
      </c>
      <c r="N6" s="209">
        <v>4.2550210470996959</v>
      </c>
      <c r="O6" s="137" t="s">
        <v>70</v>
      </c>
      <c r="P6" s="209">
        <v>-3.6087616591664347</v>
      </c>
      <c r="Q6" s="137" t="s">
        <v>60</v>
      </c>
      <c r="R6" s="209">
        <v>0.20586920266898612</v>
      </c>
      <c r="S6" s="137" t="s">
        <v>63</v>
      </c>
      <c r="T6" s="209">
        <v>-1.7826607504939789</v>
      </c>
      <c r="U6" s="137" t="s">
        <v>63</v>
      </c>
      <c r="V6" s="209"/>
      <c r="W6" s="137"/>
      <c r="X6" s="209">
        <v>18.202338068085627</v>
      </c>
      <c r="Y6" s="137" t="s">
        <v>54</v>
      </c>
      <c r="Z6" s="209">
        <v>7.0735656594821057</v>
      </c>
      <c r="AA6" s="137" t="s">
        <v>55</v>
      </c>
      <c r="AB6" s="209">
        <v>3.4926224306970846</v>
      </c>
      <c r="AC6" s="139" t="s">
        <v>64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3.9946808115836636</v>
      </c>
      <c r="F7" s="209">
        <v>3.7502536423663151</v>
      </c>
      <c r="G7" s="137" t="s">
        <v>65</v>
      </c>
      <c r="H7" s="209"/>
      <c r="I7" s="137"/>
      <c r="J7" s="209"/>
      <c r="K7" s="137"/>
      <c r="L7" s="209">
        <v>1.628500220964308</v>
      </c>
      <c r="M7" s="137" t="s">
        <v>63</v>
      </c>
      <c r="N7" s="209">
        <v>4.4185624837704554</v>
      </c>
      <c r="O7" s="137" t="s">
        <v>70</v>
      </c>
      <c r="P7" s="209">
        <v>2.0392634578450171</v>
      </c>
      <c r="Q7" s="137" t="s">
        <v>62</v>
      </c>
      <c r="R7" s="209">
        <v>0.50352947895278211</v>
      </c>
      <c r="S7" s="137" t="s">
        <v>63</v>
      </c>
      <c r="T7" s="209">
        <v>-1.3751425178922565</v>
      </c>
      <c r="U7" s="137" t="s">
        <v>63</v>
      </c>
      <c r="V7" s="209"/>
      <c r="W7" s="137"/>
      <c r="X7" s="209">
        <v>19.039344452466967</v>
      </c>
      <c r="Y7" s="137" t="s">
        <v>54</v>
      </c>
      <c r="Z7" s="209">
        <v>5.4775533152035845</v>
      </c>
      <c r="AA7" s="137" t="s">
        <v>250</v>
      </c>
      <c r="AB7" s="209">
        <v>-1.7295817523801942</v>
      </c>
      <c r="AC7" s="139" t="s">
        <v>51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7.3946875817684239</v>
      </c>
      <c r="F8" s="209">
        <v>7.1278870887892865</v>
      </c>
      <c r="G8" s="136" t="s">
        <v>53</v>
      </c>
      <c r="H8" s="209"/>
      <c r="I8" s="136"/>
      <c r="J8" s="209"/>
      <c r="K8" s="136"/>
      <c r="L8" s="209">
        <v>2.9325736173452013</v>
      </c>
      <c r="M8" s="136" t="s">
        <v>63</v>
      </c>
      <c r="N8" s="209">
        <v>11.419665089925557</v>
      </c>
      <c r="O8" s="136" t="s">
        <v>70</v>
      </c>
      <c r="P8" s="209">
        <v>3.7163219902612106</v>
      </c>
      <c r="Q8" s="136" t="s">
        <v>232</v>
      </c>
      <c r="R8" s="209">
        <v>0.71297471835348381</v>
      </c>
      <c r="S8" s="136" t="s">
        <v>63</v>
      </c>
      <c r="T8" s="209">
        <v>6.4254972978516154</v>
      </c>
      <c r="U8" s="136" t="s">
        <v>63</v>
      </c>
      <c r="V8" s="209"/>
      <c r="W8" s="136"/>
      <c r="X8" s="209">
        <v>20.481982018193797</v>
      </c>
      <c r="Y8" s="136" t="s">
        <v>54</v>
      </c>
      <c r="Z8" s="209">
        <v>4.5485684492185081</v>
      </c>
      <c r="AA8" s="136" t="s">
        <v>250</v>
      </c>
      <c r="AB8" s="209">
        <v>5.2415518814908042</v>
      </c>
      <c r="AC8" s="138" t="s">
        <v>64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7.4462008454290283</v>
      </c>
      <c r="F9" s="209">
        <v>8.148492501383096</v>
      </c>
      <c r="G9" s="136" t="s">
        <v>237</v>
      </c>
      <c r="H9" s="209"/>
      <c r="I9" s="136"/>
      <c r="J9" s="209"/>
      <c r="K9" s="136"/>
      <c r="L9" s="209">
        <v>-1.0977279414852354</v>
      </c>
      <c r="M9" s="136" t="s">
        <v>63</v>
      </c>
      <c r="N9" s="209">
        <v>7.58188549243566</v>
      </c>
      <c r="O9" s="136" t="s">
        <v>70</v>
      </c>
      <c r="P9" s="209">
        <v>13.064534093064635</v>
      </c>
      <c r="Q9" s="136" t="s">
        <v>51</v>
      </c>
      <c r="R9" s="209">
        <v>0.98572779337250838</v>
      </c>
      <c r="S9" s="136" t="s">
        <v>63</v>
      </c>
      <c r="T9" s="209">
        <v>6.7132570846462007</v>
      </c>
      <c r="U9" s="136" t="s">
        <v>63</v>
      </c>
      <c r="V9" s="209"/>
      <c r="W9" s="136"/>
      <c r="X9" s="209">
        <v>26.833661913775554</v>
      </c>
      <c r="Y9" s="136" t="s">
        <v>50</v>
      </c>
      <c r="Z9" s="209">
        <v>7.4452361192263909</v>
      </c>
      <c r="AA9" s="136" t="s">
        <v>55</v>
      </c>
      <c r="AB9" s="209">
        <v>3.6613654560321143</v>
      </c>
      <c r="AC9" s="138" t="s">
        <v>64</v>
      </c>
      <c r="AD9" s="215"/>
      <c r="AE9" s="110"/>
      <c r="AF9" s="215"/>
      <c r="AG9" s="112"/>
    </row>
    <row r="10" spans="1:33" ht="14.6" x14ac:dyDescent="0.4">
      <c r="A10" s="64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6.5911021720495455</v>
      </c>
      <c r="F10" s="209">
        <v>7.2731125856094501</v>
      </c>
      <c r="G10" s="136" t="s">
        <v>53</v>
      </c>
      <c r="H10" s="209"/>
      <c r="I10" s="136"/>
      <c r="J10" s="209"/>
      <c r="K10" s="136"/>
      <c r="L10" s="209">
        <v>4.9970968545949743</v>
      </c>
      <c r="M10" s="136" t="s">
        <v>51</v>
      </c>
      <c r="N10" s="209">
        <v>5.2125031761181368</v>
      </c>
      <c r="O10" s="136" t="s">
        <v>70</v>
      </c>
      <c r="P10" s="209">
        <v>11.613143939787184</v>
      </c>
      <c r="Q10" s="136" t="s">
        <v>47</v>
      </c>
      <c r="R10" s="209">
        <v>0.51558060457132271</v>
      </c>
      <c r="S10" s="136" t="s">
        <v>63</v>
      </c>
      <c r="T10" s="209">
        <v>4.9947369505898296</v>
      </c>
      <c r="U10" s="136" t="s">
        <v>63</v>
      </c>
      <c r="V10" s="209"/>
      <c r="W10" s="136"/>
      <c r="X10" s="209">
        <v>25.670465460919033</v>
      </c>
      <c r="Y10" s="136" t="s">
        <v>50</v>
      </c>
      <c r="Z10" s="209">
        <v>5.0252831012740202</v>
      </c>
      <c r="AA10" s="136" t="s">
        <v>56</v>
      </c>
      <c r="AB10" s="209">
        <v>-0.27795094372049522</v>
      </c>
      <c r="AC10" s="138" t="s">
        <v>64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5.2242930042286133</v>
      </c>
      <c r="F11" s="209">
        <v>5.3486697651546677</v>
      </c>
      <c r="G11" s="136" t="s">
        <v>66</v>
      </c>
      <c r="H11" s="209"/>
      <c r="I11" s="136"/>
      <c r="J11" s="209"/>
      <c r="K11" s="136"/>
      <c r="L11" s="209">
        <v>-0.92797267718272425</v>
      </c>
      <c r="M11" s="136" t="s">
        <v>63</v>
      </c>
      <c r="N11" s="209">
        <v>3.4645302984006907</v>
      </c>
      <c r="O11" s="136" t="s">
        <v>70</v>
      </c>
      <c r="P11" s="209">
        <v>6.1597725637784331</v>
      </c>
      <c r="Q11" s="136" t="s">
        <v>232</v>
      </c>
      <c r="R11" s="209">
        <v>0.54204330431945402</v>
      </c>
      <c r="S11" s="136" t="s">
        <v>63</v>
      </c>
      <c r="T11" s="209">
        <v>3.041037022890027</v>
      </c>
      <c r="U11" s="136" t="s">
        <v>63</v>
      </c>
      <c r="V11" s="209"/>
      <c r="W11" s="136"/>
      <c r="X11" s="209">
        <v>25.462943484793627</v>
      </c>
      <c r="Y11" s="136" t="s">
        <v>58</v>
      </c>
      <c r="Z11" s="209">
        <v>4.7017490649850187</v>
      </c>
      <c r="AA11" s="136" t="s">
        <v>56</v>
      </c>
      <c r="AB11" s="209">
        <v>0.28572053139420817</v>
      </c>
      <c r="AC11" s="138" t="s">
        <v>64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6.9370892807914206</v>
      </c>
      <c r="F12" s="209">
        <v>6.6093670862713925</v>
      </c>
      <c r="G12" s="136" t="s">
        <v>53</v>
      </c>
      <c r="H12" s="209"/>
      <c r="I12" s="136"/>
      <c r="J12" s="209"/>
      <c r="K12" s="136"/>
      <c r="L12" s="209">
        <v>-1.5111706879368998</v>
      </c>
      <c r="M12" s="136" t="s">
        <v>63</v>
      </c>
      <c r="N12" s="209">
        <v>11.631207205259779</v>
      </c>
      <c r="O12" s="136" t="s">
        <v>70</v>
      </c>
      <c r="P12" s="209">
        <v>4.4442079888209509</v>
      </c>
      <c r="Q12" s="136" t="s">
        <v>232</v>
      </c>
      <c r="R12" s="209">
        <v>0.99327903485193669</v>
      </c>
      <c r="S12" s="136" t="s">
        <v>63</v>
      </c>
      <c r="T12" s="209">
        <v>6.3253616902180365</v>
      </c>
      <c r="U12" s="136" t="s">
        <v>63</v>
      </c>
      <c r="V12" s="209"/>
      <c r="W12" s="136"/>
      <c r="X12" s="209">
        <v>21.386062092627395</v>
      </c>
      <c r="Y12" s="136" t="s">
        <v>54</v>
      </c>
      <c r="Z12" s="209">
        <v>6.4243218325834883</v>
      </c>
      <c r="AA12" s="136" t="s">
        <v>55</v>
      </c>
      <c r="AB12" s="209">
        <v>3.310563797936219</v>
      </c>
      <c r="AC12" s="138" t="s">
        <v>64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3.7684049648857587</v>
      </c>
      <c r="F13" s="209">
        <v>5.4352745599061549</v>
      </c>
      <c r="G13" s="136" t="s">
        <v>66</v>
      </c>
      <c r="H13" s="209"/>
      <c r="I13" s="136"/>
      <c r="J13" s="209"/>
      <c r="K13" s="136"/>
      <c r="L13" s="209">
        <v>-2.8732879332451033</v>
      </c>
      <c r="M13" s="136" t="s">
        <v>63</v>
      </c>
      <c r="N13" s="209">
        <v>7.5946420894991791</v>
      </c>
      <c r="O13" s="136" t="s">
        <v>70</v>
      </c>
      <c r="P13" s="209">
        <v>17.103361725049034</v>
      </c>
      <c r="Q13" s="136" t="s">
        <v>49</v>
      </c>
      <c r="R13" s="209">
        <v>0.40016210268596386</v>
      </c>
      <c r="S13" s="136" t="s">
        <v>63</v>
      </c>
      <c r="T13" s="209">
        <v>2.8863194656594136</v>
      </c>
      <c r="U13" s="136" t="s">
        <v>63</v>
      </c>
      <c r="V13" s="209"/>
      <c r="W13" s="136"/>
      <c r="X13" s="209">
        <v>19.414416760480659</v>
      </c>
      <c r="Y13" s="136" t="s">
        <v>54</v>
      </c>
      <c r="Z13" s="209">
        <v>3.4935102155662161</v>
      </c>
      <c r="AA13" s="136" t="s">
        <v>47</v>
      </c>
      <c r="AB13" s="209">
        <v>-4.5369279464460126</v>
      </c>
      <c r="AC13" s="138" t="s">
        <v>63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4.0809094174850085</v>
      </c>
      <c r="F14" s="314">
        <v>2.9904116958027829</v>
      </c>
      <c r="G14" s="316" t="s">
        <v>65</v>
      </c>
      <c r="H14" s="314"/>
      <c r="I14" s="316"/>
      <c r="J14" s="314"/>
      <c r="K14" s="316"/>
      <c r="L14" s="314">
        <v>1.7048610309120389</v>
      </c>
      <c r="M14" s="316" t="s">
        <v>63</v>
      </c>
      <c r="N14" s="314">
        <v>4.8027776879002122</v>
      </c>
      <c r="O14" s="316" t="s">
        <v>70</v>
      </c>
      <c r="P14" s="314">
        <v>-4.7124340923036403</v>
      </c>
      <c r="Q14" s="316" t="s">
        <v>61</v>
      </c>
      <c r="R14" s="314">
        <v>0.32316843669358941</v>
      </c>
      <c r="S14" s="316" t="s">
        <v>63</v>
      </c>
      <c r="T14" s="314">
        <v>-4.7029626979852326</v>
      </c>
      <c r="U14" s="316" t="s">
        <v>63</v>
      </c>
      <c r="V14" s="314"/>
      <c r="W14" s="316"/>
      <c r="X14" s="314">
        <v>17.523480126897034</v>
      </c>
      <c r="Y14" s="316" t="s">
        <v>54</v>
      </c>
      <c r="Z14" s="314">
        <v>7.8191355239763398</v>
      </c>
      <c r="AA14" s="316" t="s">
        <v>54</v>
      </c>
      <c r="AB14" s="314">
        <v>1.0959058140010742</v>
      </c>
      <c r="AC14" s="318" t="s">
        <v>64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12.645546222565642</v>
      </c>
      <c r="F15" s="209"/>
      <c r="G15" s="136"/>
      <c r="H15" s="209"/>
      <c r="I15" s="136"/>
      <c r="J15" s="209"/>
      <c r="K15" s="136"/>
      <c r="L15" s="209"/>
      <c r="M15" s="136"/>
      <c r="N15" s="209">
        <v>3.3660544348212573</v>
      </c>
      <c r="O15" s="136" t="s">
        <v>70</v>
      </c>
      <c r="P15" s="209">
        <v>1.2653246454566744</v>
      </c>
      <c r="Q15" s="136" t="s">
        <v>232</v>
      </c>
      <c r="R15" s="209">
        <v>0.14034960754849579</v>
      </c>
      <c r="S15" s="136" t="s">
        <v>63</v>
      </c>
      <c r="T15" s="209">
        <v>51.152262961464274</v>
      </c>
      <c r="U15" s="136" t="s">
        <v>49</v>
      </c>
      <c r="V15" s="209"/>
      <c r="W15" s="136"/>
      <c r="X15" s="209">
        <v>0.33704122270682291</v>
      </c>
      <c r="Y15" s="136" t="s">
        <v>57</v>
      </c>
      <c r="Z15" s="209">
        <v>4.4537723335556532</v>
      </c>
      <c r="AA15" s="136" t="s">
        <v>56</v>
      </c>
      <c r="AB15" s="209">
        <v>16.423796775297347</v>
      </c>
      <c r="AC15" s="138" t="s">
        <v>46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24.494410044058846</v>
      </c>
      <c r="F16" s="209">
        <v>25.412932883313818</v>
      </c>
      <c r="G16" s="136" t="s">
        <v>70</v>
      </c>
      <c r="H16" s="209"/>
      <c r="I16" s="136"/>
      <c r="J16" s="209"/>
      <c r="K16" s="137"/>
      <c r="L16" s="209">
        <v>20.551253800696468</v>
      </c>
      <c r="M16" s="136" t="s">
        <v>46</v>
      </c>
      <c r="N16" s="209">
        <v>30.017608842535861</v>
      </c>
      <c r="O16" s="136" t="s">
        <v>50</v>
      </c>
      <c r="P16" s="209">
        <v>31.842592758098569</v>
      </c>
      <c r="Q16" s="136" t="s">
        <v>46</v>
      </c>
      <c r="R16" s="209">
        <v>2.5118594722703058</v>
      </c>
      <c r="S16" s="136" t="s">
        <v>64</v>
      </c>
      <c r="T16" s="209">
        <v>72.4530593330161</v>
      </c>
      <c r="U16" s="136" t="s">
        <v>46</v>
      </c>
      <c r="V16" s="209"/>
      <c r="W16" s="136"/>
      <c r="X16" s="209">
        <v>8.2726385247370899</v>
      </c>
      <c r="Y16" s="136" t="s">
        <v>54</v>
      </c>
      <c r="Z16" s="209">
        <v>4.4122335753118431</v>
      </c>
      <c r="AA16" s="136" t="s">
        <v>56</v>
      </c>
      <c r="AB16" s="209">
        <v>33.242216759844268</v>
      </c>
      <c r="AC16" s="138" t="s">
        <v>48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23.95252797900968</v>
      </c>
      <c r="F17" s="209">
        <v>26.898514423127477</v>
      </c>
      <c r="G17" s="137" t="s">
        <v>46</v>
      </c>
      <c r="H17" s="209"/>
      <c r="I17" s="137"/>
      <c r="J17" s="209"/>
      <c r="K17" s="137"/>
      <c r="L17" s="209">
        <v>31.471561631045926</v>
      </c>
      <c r="M17" s="137" t="s">
        <v>50</v>
      </c>
      <c r="N17" s="209">
        <v>29.246366574775852</v>
      </c>
      <c r="O17" s="137" t="s">
        <v>50</v>
      </c>
      <c r="P17" s="209">
        <v>47.262627003572788</v>
      </c>
      <c r="Q17" s="137" t="s">
        <v>48</v>
      </c>
      <c r="R17" s="209">
        <v>4.2294432750211826</v>
      </c>
      <c r="S17" s="137" t="s">
        <v>49</v>
      </c>
      <c r="T17" s="209">
        <v>80.271259763894022</v>
      </c>
      <c r="U17" s="137" t="s">
        <v>50</v>
      </c>
      <c r="V17" s="209"/>
      <c r="W17" s="137"/>
      <c r="X17" s="209">
        <v>14.682537424859751</v>
      </c>
      <c r="Y17" s="137" t="s">
        <v>54</v>
      </c>
      <c r="Z17" s="209">
        <v>5.2529760655993858</v>
      </c>
      <c r="AA17" s="137" t="s">
        <v>250</v>
      </c>
      <c r="AB17" s="209">
        <v>2.5135511178716303</v>
      </c>
      <c r="AC17" s="139" t="s">
        <v>64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30.909627902995776</v>
      </c>
      <c r="F18" s="209">
        <v>31.881606973239826</v>
      </c>
      <c r="G18" s="136" t="s">
        <v>50</v>
      </c>
      <c r="H18" s="209"/>
      <c r="I18" s="136"/>
      <c r="J18" s="209"/>
      <c r="K18" s="136"/>
      <c r="L18" s="209">
        <v>33.618118053569788</v>
      </c>
      <c r="M18" s="136" t="s">
        <v>48</v>
      </c>
      <c r="N18" s="209">
        <v>36.78625456398369</v>
      </c>
      <c r="O18" s="136" t="s">
        <v>50</v>
      </c>
      <c r="P18" s="209">
        <v>38.625925937089448</v>
      </c>
      <c r="Q18" s="136" t="s">
        <v>50</v>
      </c>
      <c r="R18" s="209">
        <v>4.5135236448745353</v>
      </c>
      <c r="S18" s="136" t="s">
        <v>70</v>
      </c>
      <c r="T18" s="209">
        <v>97.127983188756048</v>
      </c>
      <c r="U18" s="136" t="s">
        <v>48</v>
      </c>
      <c r="V18" s="209"/>
      <c r="W18" s="136"/>
      <c r="X18" s="209">
        <v>27.08034241844376</v>
      </c>
      <c r="Y18" s="136" t="s">
        <v>50</v>
      </c>
      <c r="Z18" s="209">
        <v>9.3086162148875466</v>
      </c>
      <c r="AA18" s="136" t="s">
        <v>46</v>
      </c>
      <c r="AB18" s="209">
        <v>7.9325572364550565</v>
      </c>
      <c r="AC18" s="138" t="s">
        <v>64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24.829936865876189</v>
      </c>
      <c r="F19" s="209">
        <v>26.454977900681229</v>
      </c>
      <c r="G19" s="136" t="s">
        <v>46</v>
      </c>
      <c r="H19" s="209"/>
      <c r="I19" s="136"/>
      <c r="J19" s="209"/>
      <c r="K19" s="136"/>
      <c r="L19" s="209">
        <v>36.67092151047251</v>
      </c>
      <c r="M19" s="136" t="s">
        <v>48</v>
      </c>
      <c r="N19" s="209">
        <v>28.774140692297987</v>
      </c>
      <c r="O19" s="136" t="s">
        <v>52</v>
      </c>
      <c r="P19" s="209">
        <v>38.398742659624901</v>
      </c>
      <c r="Q19" s="136" t="s">
        <v>50</v>
      </c>
      <c r="R19" s="209">
        <v>4.90160396147858</v>
      </c>
      <c r="S19" s="136" t="s">
        <v>46</v>
      </c>
      <c r="T19" s="209">
        <v>66.391393996549638</v>
      </c>
      <c r="U19" s="136" t="s">
        <v>54</v>
      </c>
      <c r="V19" s="209"/>
      <c r="W19" s="136"/>
      <c r="X19" s="209">
        <v>20.669148419969382</v>
      </c>
      <c r="Y19" s="136" t="s">
        <v>54</v>
      </c>
      <c r="Z19" s="209">
        <v>10.431911274551315</v>
      </c>
      <c r="AA19" s="136" t="s">
        <v>52</v>
      </c>
      <c r="AB19" s="209">
        <v>5.9704382058138705</v>
      </c>
      <c r="AC19" s="138" t="s">
        <v>55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14.076277580301005</v>
      </c>
      <c r="F20" s="209">
        <v>13.337081826885832</v>
      </c>
      <c r="G20" s="136" t="s">
        <v>51</v>
      </c>
      <c r="H20" s="209"/>
      <c r="I20" s="136"/>
      <c r="J20" s="209"/>
      <c r="K20" s="136"/>
      <c r="L20" s="209">
        <v>4.2622952858340035</v>
      </c>
      <c r="M20" s="136" t="s">
        <v>64</v>
      </c>
      <c r="N20" s="209">
        <v>7.3707003719356505</v>
      </c>
      <c r="O20" s="136" t="s">
        <v>70</v>
      </c>
      <c r="P20" s="209">
        <v>8.6261343559937433</v>
      </c>
      <c r="Q20" s="136" t="s">
        <v>232</v>
      </c>
      <c r="R20" s="209">
        <v>0.80311613243710211</v>
      </c>
      <c r="S20" s="136" t="s">
        <v>63</v>
      </c>
      <c r="T20" s="209">
        <v>48.731662225571945</v>
      </c>
      <c r="U20" s="136" t="s">
        <v>57</v>
      </c>
      <c r="V20" s="209"/>
      <c r="W20" s="136"/>
      <c r="X20" s="209">
        <v>7.3416574916182853</v>
      </c>
      <c r="Y20" s="136" t="s">
        <v>54</v>
      </c>
      <c r="Z20" s="209">
        <v>4.9120852827685901</v>
      </c>
      <c r="AA20" s="136" t="s">
        <v>56</v>
      </c>
      <c r="AB20" s="209">
        <v>25.112426271941466</v>
      </c>
      <c r="AC20" s="138" t="s">
        <v>50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8.4224749002099539</v>
      </c>
      <c r="F21" s="209">
        <v>11.147245427855868</v>
      </c>
      <c r="G21" s="137" t="s">
        <v>47</v>
      </c>
      <c r="H21" s="209"/>
      <c r="I21" s="137"/>
      <c r="J21" s="209"/>
      <c r="K21" s="137"/>
      <c r="L21" s="209">
        <v>8.8065472547027621</v>
      </c>
      <c r="M21" s="137" t="s">
        <v>64</v>
      </c>
      <c r="N21" s="209">
        <v>12.520823068601308</v>
      </c>
      <c r="O21" s="137" t="s">
        <v>70</v>
      </c>
      <c r="P21" s="209">
        <v>29.901101836888884</v>
      </c>
      <c r="Q21" s="137" t="s">
        <v>46</v>
      </c>
      <c r="R21" s="209">
        <v>1.5362010709714067</v>
      </c>
      <c r="S21" s="137" t="s">
        <v>51</v>
      </c>
      <c r="T21" s="209">
        <v>12.384914463582072</v>
      </c>
      <c r="U21" s="137" t="s">
        <v>63</v>
      </c>
      <c r="V21" s="209"/>
      <c r="W21" s="137"/>
      <c r="X21" s="209">
        <v>4.3375030711527067</v>
      </c>
      <c r="Y21" s="137" t="s">
        <v>57</v>
      </c>
      <c r="Z21" s="209">
        <v>3.676229500678732</v>
      </c>
      <c r="AA21" s="137" t="s">
        <v>56</v>
      </c>
      <c r="AB21" s="209">
        <v>15.695105871780701</v>
      </c>
      <c r="AC21" s="139" t="s">
        <v>46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9.1054265803165446</v>
      </c>
      <c r="F22" s="210">
        <v>10.328559981405753</v>
      </c>
      <c r="G22" s="136" t="s">
        <v>232</v>
      </c>
      <c r="H22" s="210"/>
      <c r="I22" s="136"/>
      <c r="J22" s="210"/>
      <c r="K22" s="136"/>
      <c r="L22" s="210">
        <v>5.7852645438983554</v>
      </c>
      <c r="M22" s="136" t="s">
        <v>51</v>
      </c>
      <c r="N22" s="210">
        <v>33.206369844501722</v>
      </c>
      <c r="O22" s="136" t="s">
        <v>50</v>
      </c>
      <c r="P22" s="210">
        <v>18.830959261171554</v>
      </c>
      <c r="Q22" s="136" t="s">
        <v>64</v>
      </c>
      <c r="R22" s="210">
        <v>0.68019420614664916</v>
      </c>
      <c r="S22" s="136" t="s">
        <v>63</v>
      </c>
      <c r="T22" s="210">
        <v>7.0205728427727649</v>
      </c>
      <c r="U22" s="136" t="s">
        <v>63</v>
      </c>
      <c r="V22" s="210"/>
      <c r="W22" s="136"/>
      <c r="X22" s="210">
        <v>6.1082997010180833</v>
      </c>
      <c r="Y22" s="136" t="s">
        <v>49</v>
      </c>
      <c r="Z22" s="210">
        <v>0.53084561533748431</v>
      </c>
      <c r="AA22" s="136" t="s">
        <v>69</v>
      </c>
      <c r="AB22" s="210">
        <v>10.406439308540749</v>
      </c>
      <c r="AC22" s="138" t="s">
        <v>55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12.192741879873759</v>
      </c>
      <c r="F23" s="209">
        <v>14.494847409993083</v>
      </c>
      <c r="G23" s="137" t="s">
        <v>57</v>
      </c>
      <c r="H23" s="209"/>
      <c r="I23" s="137"/>
      <c r="J23" s="209"/>
      <c r="K23" s="137"/>
      <c r="L23" s="209">
        <v>16.743916175184967</v>
      </c>
      <c r="M23" s="137" t="s">
        <v>49</v>
      </c>
      <c r="N23" s="209">
        <v>10.114380172197443</v>
      </c>
      <c r="O23" s="137" t="s">
        <v>70</v>
      </c>
      <c r="P23" s="209">
        <v>31.36453190366791</v>
      </c>
      <c r="Q23" s="137" t="s">
        <v>46</v>
      </c>
      <c r="R23" s="209">
        <v>7.5061327602341237</v>
      </c>
      <c r="S23" s="137" t="s">
        <v>52</v>
      </c>
      <c r="T23" s="209">
        <v>18.207973459852607</v>
      </c>
      <c r="U23" s="137" t="s">
        <v>63</v>
      </c>
      <c r="V23" s="209"/>
      <c r="W23" s="137"/>
      <c r="X23" s="209">
        <v>14.608887240810946</v>
      </c>
      <c r="Y23" s="137" t="s">
        <v>54</v>
      </c>
      <c r="Z23" s="209">
        <v>4.6553495186523808</v>
      </c>
      <c r="AA23" s="137" t="s">
        <v>56</v>
      </c>
      <c r="AB23" s="209">
        <v>13.512553832183837</v>
      </c>
      <c r="AC23" s="139" t="s">
        <v>54</v>
      </c>
      <c r="AD23" s="215"/>
      <c r="AE23" s="111"/>
      <c r="AF23" s="215"/>
      <c r="AG23" s="113"/>
    </row>
    <row r="24" spans="1:33" ht="14.5" customHeight="1" x14ac:dyDescent="0.4">
      <c r="A24" s="63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31.957323975164325</v>
      </c>
      <c r="F24" s="209">
        <v>33.183689019563822</v>
      </c>
      <c r="G24" s="136" t="s">
        <v>48</v>
      </c>
      <c r="H24" s="209"/>
      <c r="I24" s="136"/>
      <c r="J24" s="209"/>
      <c r="K24" s="136"/>
      <c r="L24" s="209">
        <v>15.28069281407144</v>
      </c>
      <c r="M24" s="136" t="s">
        <v>49</v>
      </c>
      <c r="N24" s="209">
        <v>42.000649776822044</v>
      </c>
      <c r="O24" s="136" t="s">
        <v>48</v>
      </c>
      <c r="P24" s="209">
        <v>41.768244330360282</v>
      </c>
      <c r="Q24" s="136" t="s">
        <v>50</v>
      </c>
      <c r="R24" s="209">
        <v>11.557883016847327</v>
      </c>
      <c r="S24" s="136" t="s">
        <v>48</v>
      </c>
      <c r="T24" s="209">
        <v>50.952206613867013</v>
      </c>
      <c r="U24" s="136" t="s">
        <v>49</v>
      </c>
      <c r="V24" s="209"/>
      <c r="W24" s="136"/>
      <c r="X24" s="209">
        <v>41.537392700179794</v>
      </c>
      <c r="Y24" s="136" t="s">
        <v>48</v>
      </c>
      <c r="Z24" s="209">
        <v>22.339090161662629</v>
      </c>
      <c r="AA24" s="136" t="s">
        <v>48</v>
      </c>
      <c r="AB24" s="209">
        <v>40.033352742700018</v>
      </c>
      <c r="AC24" s="138" t="s">
        <v>48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13.545417063631563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11.096972087677516</v>
      </c>
      <c r="M26" s="155"/>
      <c r="N26" s="156">
        <f>AVERAGE(N5:N24)</f>
        <v>15.32252835769668</v>
      </c>
      <c r="O26" s="155"/>
      <c r="P26" s="156">
        <f>AVERAGE(P5:P24)</f>
        <v>17.22498188471674</v>
      </c>
      <c r="Q26" s="155"/>
      <c r="R26" s="156">
        <f>AVERAGE(R5:R24)</f>
        <v>2.2927706223315649</v>
      </c>
      <c r="S26" s="155"/>
      <c r="T26" s="156">
        <f>AVERAGE(T5:T24)</f>
        <v>27.036067996266475</v>
      </c>
      <c r="U26" s="155"/>
      <c r="V26" s="156"/>
      <c r="W26" s="155"/>
      <c r="X26" s="156">
        <f>AVERAGE(X5:X24)</f>
        <v>18.225628889536065</v>
      </c>
      <c r="Y26" s="155"/>
      <c r="Z26" s="156">
        <f>AVERAGE(Z5:Z24)</f>
        <v>6.1739566356745339</v>
      </c>
      <c r="AA26" s="155"/>
      <c r="AB26" s="156">
        <f>AVERAGE(AB5:AB24)</f>
        <v>9.4380051222484447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2</v>
      </c>
      <c r="G27" s="183"/>
      <c r="H27" s="161"/>
      <c r="I27" s="162"/>
      <c r="J27" s="183"/>
      <c r="K27" s="162"/>
      <c r="L27" s="161">
        <v>5</v>
      </c>
      <c r="M27" s="183"/>
      <c r="N27" s="161">
        <v>5</v>
      </c>
      <c r="O27" s="162"/>
      <c r="P27" s="161">
        <v>6</v>
      </c>
      <c r="Q27" s="162"/>
      <c r="R27" s="161">
        <v>1</v>
      </c>
      <c r="S27" s="183"/>
      <c r="T27" s="161">
        <v>8</v>
      </c>
      <c r="U27" s="162"/>
      <c r="V27" s="161"/>
      <c r="W27" s="183"/>
      <c r="X27" s="161">
        <v>7</v>
      </c>
      <c r="Y27" s="162"/>
      <c r="Z27" s="161">
        <v>2</v>
      </c>
      <c r="AA27" s="183"/>
      <c r="AB27" s="161">
        <v>6</v>
      </c>
      <c r="AC27" s="163"/>
      <c r="AD27" s="126"/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2.9904116958027829</v>
      </c>
      <c r="G28" s="214"/>
      <c r="H28" s="166">
        <f>MIN(H5:H24)</f>
        <v>0</v>
      </c>
      <c r="I28" s="167"/>
      <c r="J28" s="214"/>
      <c r="K28" s="214"/>
      <c r="L28" s="166">
        <f>MIN(L5:L24)</f>
        <v>-2.8732879332451033</v>
      </c>
      <c r="M28" s="167"/>
      <c r="N28" s="166">
        <f>MIN(N5:N24)</f>
        <v>3.3660544348212573</v>
      </c>
      <c r="O28" s="214"/>
      <c r="P28" s="166">
        <f>MIN(P5:P24)</f>
        <v>-4.7124340923036403</v>
      </c>
      <c r="Q28" s="214"/>
      <c r="R28" s="166">
        <f>MIN(R5:R24)</f>
        <v>0.14034960754849579</v>
      </c>
      <c r="S28" s="167"/>
      <c r="T28" s="166">
        <f>MIN(T5:T24)</f>
        <v>-4.7029626979852326</v>
      </c>
      <c r="U28" s="214"/>
      <c r="V28" s="166"/>
      <c r="W28" s="167"/>
      <c r="X28" s="166">
        <f>MIN(X5:X24)</f>
        <v>0.33704122270682291</v>
      </c>
      <c r="Y28" s="214"/>
      <c r="Z28" s="166">
        <f>MIN(Z5:Z24)</f>
        <v>0.53084561533748431</v>
      </c>
      <c r="AA28" s="167"/>
      <c r="AB28" s="166">
        <f>MIN(AB5:AB24)</f>
        <v>-4.5369279464460126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33.183689019563822</v>
      </c>
      <c r="G29" s="183"/>
      <c r="H29" s="161">
        <f>MAX(H5:H24)</f>
        <v>0</v>
      </c>
      <c r="I29" s="162"/>
      <c r="J29" s="183"/>
      <c r="K29" s="183"/>
      <c r="L29" s="161">
        <f>MAX(L5:L24)</f>
        <v>36.67092151047251</v>
      </c>
      <c r="M29" s="162"/>
      <c r="N29" s="161">
        <f>MAX(N5:N24)</f>
        <v>42.000649776822044</v>
      </c>
      <c r="O29" s="183"/>
      <c r="P29" s="161">
        <f>MAX(P5:P24)</f>
        <v>47.262627003572788</v>
      </c>
      <c r="Q29" s="183"/>
      <c r="R29" s="161">
        <f>MAX(R5:R24)</f>
        <v>11.557883016847327</v>
      </c>
      <c r="S29" s="162"/>
      <c r="T29" s="161">
        <f>MAX(T5:T24)</f>
        <v>97.127983188756048</v>
      </c>
      <c r="U29" s="183"/>
      <c r="V29" s="161"/>
      <c r="W29" s="162"/>
      <c r="X29" s="161">
        <f>MAX(X5:X24)</f>
        <v>41.537392700179794</v>
      </c>
      <c r="Y29" s="183"/>
      <c r="Z29" s="161">
        <f>MAX(Z5:Z24)</f>
        <v>22.339090161662629</v>
      </c>
      <c r="AA29" s="162"/>
      <c r="AB29" s="161">
        <f>MAX(AB5:AB24)</f>
        <v>40.033352742700018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30.193277323761038</v>
      </c>
      <c r="G30" s="170"/>
      <c r="H30" s="171">
        <f>H29-H28</f>
        <v>0</v>
      </c>
      <c r="I30" s="172"/>
      <c r="J30" s="170"/>
      <c r="K30" s="170"/>
      <c r="L30" s="171">
        <f>L29-L28</f>
        <v>39.544209443717612</v>
      </c>
      <c r="M30" s="172"/>
      <c r="N30" s="171">
        <f>N29-N28</f>
        <v>38.634595342000786</v>
      </c>
      <c r="O30" s="170"/>
      <c r="P30" s="171">
        <f>P29-P28</f>
        <v>51.975061095876427</v>
      </c>
      <c r="Q30" s="170"/>
      <c r="R30" s="171">
        <f>R29-R28</f>
        <v>11.417533409298832</v>
      </c>
      <c r="S30" s="172"/>
      <c r="T30" s="171">
        <f>T29-T28</f>
        <v>101.83094588674128</v>
      </c>
      <c r="U30" s="170"/>
      <c r="V30" s="171"/>
      <c r="W30" s="172"/>
      <c r="X30" s="171">
        <f>X29-X28</f>
        <v>41.200351477472971</v>
      </c>
      <c r="Y30" s="170"/>
      <c r="Z30" s="171">
        <f>Z29-Z28</f>
        <v>21.808244546325145</v>
      </c>
      <c r="AA30" s="172"/>
      <c r="AB30" s="171">
        <f>AB29-AB28</f>
        <v>44.570280689146031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92"/>
      <c r="L32" s="392" t="s">
        <v>71</v>
      </c>
      <c r="M32" s="403"/>
      <c r="N32" s="392" t="s">
        <v>71</v>
      </c>
      <c r="O32" s="391"/>
      <c r="P32" s="392" t="s">
        <v>71</v>
      </c>
      <c r="Q32" s="391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41.05" customHeight="1" x14ac:dyDescent="0.3">
      <c r="B35" s="401" t="s">
        <v>280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P32:Q32"/>
    <mergeCell ref="P33:Q33"/>
    <mergeCell ref="P34:Q34"/>
    <mergeCell ref="Z34:AA34"/>
    <mergeCell ref="AB34:AC34"/>
    <mergeCell ref="Z33:AA33"/>
    <mergeCell ref="AB33:AC33"/>
    <mergeCell ref="V32:W32"/>
    <mergeCell ref="X32:Y32"/>
    <mergeCell ref="Z32:AA32"/>
    <mergeCell ref="AB32:AC32"/>
    <mergeCell ref="R32:S32"/>
    <mergeCell ref="T32:U32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AD33:AE33"/>
    <mergeCell ref="F33:G33"/>
    <mergeCell ref="H33:I33"/>
    <mergeCell ref="J33:K33"/>
    <mergeCell ref="L33:M33"/>
    <mergeCell ref="N33:O33"/>
    <mergeCell ref="R33:S33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T4:U4"/>
    <mergeCell ref="V4:W4"/>
    <mergeCell ref="X4:Y4"/>
    <mergeCell ref="Z4:AA4"/>
    <mergeCell ref="T3:U3"/>
    <mergeCell ref="V3:W3"/>
    <mergeCell ref="X3:Y3"/>
    <mergeCell ref="Z3:AA3"/>
    <mergeCell ref="H4:I4"/>
    <mergeCell ref="J4:K4"/>
    <mergeCell ref="L4:M4"/>
    <mergeCell ref="N4:O4"/>
    <mergeCell ref="R4:S4"/>
    <mergeCell ref="P4:Q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  <mergeCell ref="D2:D3"/>
    <mergeCell ref="P3:Q3"/>
  </mergeCells>
  <conditionalFormatting sqref="B5:AC24">
    <cfRule type="expression" dxfId="59" priority="25">
      <formula>MOD(ROW(),2)=0</formula>
    </cfRule>
  </conditionalFormatting>
  <conditionalFormatting sqref="F5:F24">
    <cfRule type="colorScale" priority="9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L5:L24">
    <cfRule type="colorScale" priority="8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N5:N24">
    <cfRule type="colorScale" priority="7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P5:P24">
    <cfRule type="colorScale" priority="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R5:R24">
    <cfRule type="colorScale" priority="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T5:T24">
    <cfRule type="colorScale" priority="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X5:X24"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Z5:Z24"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B5:AB24">
    <cfRule type="colorScale" priority="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D5:AD24">
    <cfRule type="top10" dxfId="58" priority="23" stopIfTrue="1" percent="1" rank="25"/>
  </conditionalFormatting>
  <conditionalFormatting sqref="AE5:AE24 AG5:AG24">
    <cfRule type="containsText" priority="10" stopIfTrue="1" operator="containsText" text="AA">
      <formula>NOT(ISERROR(SEARCH("AA",AE5)))</formula>
    </cfRule>
    <cfRule type="containsText" dxfId="57" priority="11" operator="containsText" text="A">
      <formula>NOT(ISERROR(SEARCH("A",AE5)))</formula>
    </cfRule>
  </conditionalFormatting>
  <conditionalFormatting sqref="AF5:AF24">
    <cfRule type="top10" dxfId="56" priority="24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72C4-2893-42BD-B7DD-C6E5FD20D6B8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W5" sqref="V1:W1048576"/>
    </sheetView>
  </sheetViews>
  <sheetFormatPr defaultColWidth="8.84375" defaultRowHeight="14.15" x14ac:dyDescent="0.35"/>
  <cols>
    <col min="1" max="1" width="12.4609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1" width="7.23046875" style="9" customWidth="1"/>
    <col min="22" max="23" width="7.2304687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298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258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/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2.0842666666666694</v>
      </c>
      <c r="F5" s="349"/>
      <c r="G5" s="315"/>
      <c r="H5" s="314"/>
      <c r="I5" s="315"/>
      <c r="J5" s="314"/>
      <c r="K5" s="316"/>
      <c r="L5" s="349">
        <v>1.8672000000000029</v>
      </c>
      <c r="M5" s="315" t="s">
        <v>60</v>
      </c>
      <c r="N5" s="349">
        <v>2.1925333333333352</v>
      </c>
      <c r="O5" s="315" t="s">
        <v>57</v>
      </c>
      <c r="P5" s="349">
        <v>1.6922666666666686</v>
      </c>
      <c r="Q5" s="315" t="s">
        <v>63</v>
      </c>
      <c r="R5" s="349"/>
      <c r="S5" s="315"/>
      <c r="T5" s="349">
        <v>1.6938666666666689</v>
      </c>
      <c r="U5" s="315" t="s">
        <v>63</v>
      </c>
      <c r="V5" s="314"/>
      <c r="W5" s="315"/>
      <c r="X5" s="349">
        <v>1.9792000000000016</v>
      </c>
      <c r="Y5" s="315" t="s">
        <v>57</v>
      </c>
      <c r="Z5" s="349">
        <v>3.1152000000000051</v>
      </c>
      <c r="AA5" s="315" t="s">
        <v>57</v>
      </c>
      <c r="AB5" s="349">
        <v>1.6576000000000024</v>
      </c>
      <c r="AC5" s="317" t="s">
        <v>68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1.3053333333333352</v>
      </c>
      <c r="F6" s="220">
        <v>1.2834333333333336</v>
      </c>
      <c r="G6" s="137" t="s">
        <v>63</v>
      </c>
      <c r="H6" s="209"/>
      <c r="I6" s="137"/>
      <c r="J6" s="209"/>
      <c r="K6" s="137"/>
      <c r="L6" s="220">
        <v>1.252800000000001</v>
      </c>
      <c r="M6" s="137" t="s">
        <v>67</v>
      </c>
      <c r="N6" s="220">
        <v>1.5189333333333339</v>
      </c>
      <c r="O6" s="137" t="s">
        <v>68</v>
      </c>
      <c r="P6" s="220">
        <v>1.1301333333333341</v>
      </c>
      <c r="Q6" s="137" t="s">
        <v>69</v>
      </c>
      <c r="R6" s="220">
        <v>1.1338666666666681</v>
      </c>
      <c r="S6" s="137" t="s">
        <v>69</v>
      </c>
      <c r="T6" s="220">
        <v>1.0405333333333342</v>
      </c>
      <c r="U6" s="137" t="s">
        <v>69</v>
      </c>
      <c r="V6" s="209"/>
      <c r="W6" s="137"/>
      <c r="X6" s="220">
        <v>1.7514666666666678</v>
      </c>
      <c r="Y6" s="137" t="s">
        <v>57</v>
      </c>
      <c r="Z6" s="220">
        <v>1.3157333333333401</v>
      </c>
      <c r="AA6" s="137" t="s">
        <v>60</v>
      </c>
      <c r="AB6" s="220">
        <v>1.1240000000000017</v>
      </c>
      <c r="AC6" s="139" t="s">
        <v>61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1.2406857142857155</v>
      </c>
      <c r="F7" s="220">
        <v>1.2440666666666675</v>
      </c>
      <c r="G7" s="137" t="s">
        <v>63</v>
      </c>
      <c r="H7" s="209"/>
      <c r="I7" s="137"/>
      <c r="J7" s="209"/>
      <c r="K7" s="137"/>
      <c r="L7" s="220">
        <v>1.1893333333333342</v>
      </c>
      <c r="M7" s="137" t="s">
        <v>67</v>
      </c>
      <c r="N7" s="220">
        <v>1.321600000000001</v>
      </c>
      <c r="O7" s="137" t="s">
        <v>69</v>
      </c>
      <c r="P7" s="220">
        <v>1.267733333333334</v>
      </c>
      <c r="Q7" s="137" t="s">
        <v>69</v>
      </c>
      <c r="R7" s="220">
        <v>1.2266666666666675</v>
      </c>
      <c r="S7" s="137" t="s">
        <v>68</v>
      </c>
      <c r="T7" s="220">
        <v>1.0261333333333342</v>
      </c>
      <c r="U7" s="137" t="s">
        <v>69</v>
      </c>
      <c r="V7" s="209"/>
      <c r="W7" s="137"/>
      <c r="X7" s="220">
        <v>1.6656000000000006</v>
      </c>
      <c r="Y7" s="137" t="s">
        <v>57</v>
      </c>
      <c r="Z7" s="220">
        <v>1.291200000000003</v>
      </c>
      <c r="AA7" s="137" t="s">
        <v>60</v>
      </c>
      <c r="AB7" s="220">
        <v>0.96426666666666738</v>
      </c>
      <c r="AC7" s="139" t="s">
        <v>61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1.57897142857143</v>
      </c>
      <c r="F8" s="220">
        <v>1.5431333333333328</v>
      </c>
      <c r="G8" s="136" t="s">
        <v>57</v>
      </c>
      <c r="H8" s="209"/>
      <c r="I8" s="136"/>
      <c r="J8" s="209"/>
      <c r="K8" s="136"/>
      <c r="L8" s="220">
        <v>2.0538666666666665</v>
      </c>
      <c r="M8" s="136" t="s">
        <v>61</v>
      </c>
      <c r="N8" s="220">
        <v>1.7655999999999998</v>
      </c>
      <c r="O8" s="136" t="s">
        <v>63</v>
      </c>
      <c r="P8" s="220">
        <v>1.2922666666666669</v>
      </c>
      <c r="Q8" s="136" t="s">
        <v>68</v>
      </c>
      <c r="R8" s="220">
        <v>1.4864000000000004</v>
      </c>
      <c r="S8" s="136" t="s">
        <v>47</v>
      </c>
      <c r="T8" s="220">
        <v>1.1973333333333336</v>
      </c>
      <c r="U8" s="136" t="s">
        <v>68</v>
      </c>
      <c r="V8" s="209"/>
      <c r="W8" s="136"/>
      <c r="X8" s="220">
        <v>1.5882666666666676</v>
      </c>
      <c r="Y8" s="136" t="s">
        <v>57</v>
      </c>
      <c r="Z8" s="220">
        <v>1.6952000000000063</v>
      </c>
      <c r="AA8" s="136" t="s">
        <v>68</v>
      </c>
      <c r="AB8" s="220">
        <v>1.2661333333333338</v>
      </c>
      <c r="AC8" s="138" t="s">
        <v>61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1.5127619047619436</v>
      </c>
      <c r="F9" s="220">
        <v>1.5047333333333741</v>
      </c>
      <c r="G9" s="136" t="s">
        <v>57</v>
      </c>
      <c r="H9" s="209"/>
      <c r="I9" s="136"/>
      <c r="J9" s="209"/>
      <c r="K9" s="136"/>
      <c r="L9" s="220">
        <v>0.91466666666666696</v>
      </c>
      <c r="M9" s="136" t="s">
        <v>67</v>
      </c>
      <c r="N9" s="220">
        <v>1.4181333333333459</v>
      </c>
      <c r="O9" s="136" t="s">
        <v>68</v>
      </c>
      <c r="P9" s="220">
        <v>1.4485333333333297</v>
      </c>
      <c r="Q9" s="136" t="s">
        <v>68</v>
      </c>
      <c r="R9" s="220">
        <v>1.7541333333333327</v>
      </c>
      <c r="S9" s="136" t="s">
        <v>57</v>
      </c>
      <c r="T9" s="220">
        <v>1.27040000000001</v>
      </c>
      <c r="U9" s="136" t="s">
        <v>68</v>
      </c>
      <c r="V9" s="209"/>
      <c r="W9" s="136"/>
      <c r="X9" s="220">
        <v>2.0106666666666553</v>
      </c>
      <c r="Y9" s="136" t="s">
        <v>57</v>
      </c>
      <c r="Z9" s="220">
        <v>2.0394666666669292</v>
      </c>
      <c r="AA9" s="136" t="s">
        <v>63</v>
      </c>
      <c r="AB9" s="220">
        <v>1.1818666666666671</v>
      </c>
      <c r="AC9" s="138" t="s">
        <v>61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1.3956571428571436</v>
      </c>
      <c r="F10" s="220">
        <v>1.4064666666666672</v>
      </c>
      <c r="G10" s="136" t="s">
        <v>51</v>
      </c>
      <c r="H10" s="209"/>
      <c r="I10" s="136"/>
      <c r="J10" s="209"/>
      <c r="K10" s="136"/>
      <c r="L10" s="220">
        <v>1.1872000000000016</v>
      </c>
      <c r="M10" s="136" t="s">
        <v>67</v>
      </c>
      <c r="N10" s="220">
        <v>1.4517333333333338</v>
      </c>
      <c r="O10" s="136" t="s">
        <v>68</v>
      </c>
      <c r="P10" s="220">
        <v>1.482133333333334</v>
      </c>
      <c r="Q10" s="136" t="s">
        <v>68</v>
      </c>
      <c r="R10" s="220">
        <v>1.4341333333333341</v>
      </c>
      <c r="S10" s="136" t="s">
        <v>47</v>
      </c>
      <c r="T10" s="220">
        <v>1.1589333333333345</v>
      </c>
      <c r="U10" s="136" t="s">
        <v>68</v>
      </c>
      <c r="V10" s="209"/>
      <c r="W10" s="136"/>
      <c r="X10" s="220">
        <v>1.7216000000000007</v>
      </c>
      <c r="Y10" s="136" t="s">
        <v>57</v>
      </c>
      <c r="Z10" s="220">
        <v>1.7487999999999995</v>
      </c>
      <c r="AA10" s="136" t="s">
        <v>68</v>
      </c>
      <c r="AB10" s="220">
        <v>1.067200000000001</v>
      </c>
      <c r="AC10" s="138" t="s">
        <v>61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1.3176380952380966</v>
      </c>
      <c r="F11" s="220">
        <v>1.3215333333333343</v>
      </c>
      <c r="G11" s="136" t="s">
        <v>63</v>
      </c>
      <c r="H11" s="209"/>
      <c r="I11" s="136"/>
      <c r="J11" s="209"/>
      <c r="K11" s="136"/>
      <c r="L11" s="220">
        <v>1.0373333333333341</v>
      </c>
      <c r="M11" s="136" t="s">
        <v>67</v>
      </c>
      <c r="N11" s="220">
        <v>1.4218666666666673</v>
      </c>
      <c r="O11" s="136" t="s">
        <v>68</v>
      </c>
      <c r="P11" s="220">
        <v>1.3488000000000009</v>
      </c>
      <c r="Q11" s="136" t="s">
        <v>68</v>
      </c>
      <c r="R11" s="220">
        <v>1.2880000000000014</v>
      </c>
      <c r="S11" s="136" t="s">
        <v>68</v>
      </c>
      <c r="T11" s="220">
        <v>1.1013333333333342</v>
      </c>
      <c r="U11" s="136" t="s">
        <v>69</v>
      </c>
      <c r="V11" s="209"/>
      <c r="W11" s="136"/>
      <c r="X11" s="220">
        <v>1.6693333333333344</v>
      </c>
      <c r="Y11" s="136" t="s">
        <v>57</v>
      </c>
      <c r="Z11" s="220">
        <v>1.657600000000002</v>
      </c>
      <c r="AA11" s="136" t="s">
        <v>69</v>
      </c>
      <c r="AB11" s="220">
        <v>1.0480000000000014</v>
      </c>
      <c r="AC11" s="138" t="s">
        <v>61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1.3971428571428579</v>
      </c>
      <c r="F12" s="220">
        <v>1.3865666666666674</v>
      </c>
      <c r="G12" s="136" t="s">
        <v>51</v>
      </c>
      <c r="H12" s="209"/>
      <c r="I12" s="136"/>
      <c r="J12" s="209"/>
      <c r="K12" s="136"/>
      <c r="L12" s="220">
        <v>0.89973333333333438</v>
      </c>
      <c r="M12" s="136" t="s">
        <v>67</v>
      </c>
      <c r="N12" s="220">
        <v>1.6597333333333344</v>
      </c>
      <c r="O12" s="136" t="s">
        <v>68</v>
      </c>
      <c r="P12" s="220">
        <v>1.3125333333333344</v>
      </c>
      <c r="Q12" s="136" t="s">
        <v>68</v>
      </c>
      <c r="R12" s="220">
        <v>1.5376000000000012</v>
      </c>
      <c r="S12" s="136" t="s">
        <v>51</v>
      </c>
      <c r="T12" s="220">
        <v>1.2072000000000009</v>
      </c>
      <c r="U12" s="136" t="s">
        <v>68</v>
      </c>
      <c r="V12" s="209"/>
      <c r="W12" s="136"/>
      <c r="X12" s="220">
        <v>1.6741333333333339</v>
      </c>
      <c r="Y12" s="136" t="s">
        <v>57</v>
      </c>
      <c r="Z12" s="220">
        <v>1.6639999999999995</v>
      </c>
      <c r="AA12" s="136" t="s">
        <v>69</v>
      </c>
      <c r="AB12" s="220">
        <v>1.1376000000000013</v>
      </c>
      <c r="AC12" s="138" t="s">
        <v>61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1.2044952380952381</v>
      </c>
      <c r="F13" s="220">
        <v>1.2419333333333333</v>
      </c>
      <c r="G13" s="136" t="s">
        <v>63</v>
      </c>
      <c r="H13" s="209"/>
      <c r="I13" s="136"/>
      <c r="J13" s="209"/>
      <c r="K13" s="136"/>
      <c r="L13" s="220">
        <v>0.80426666666666824</v>
      </c>
      <c r="M13" s="136" t="s">
        <v>230</v>
      </c>
      <c r="N13" s="220">
        <v>1.3456000000000001</v>
      </c>
      <c r="O13" s="136" t="s">
        <v>69</v>
      </c>
      <c r="P13" s="220">
        <v>1.5040000000000009</v>
      </c>
      <c r="Q13" s="136" t="s">
        <v>68</v>
      </c>
      <c r="R13" s="220">
        <v>1.2389333333333341</v>
      </c>
      <c r="S13" s="136" t="s">
        <v>68</v>
      </c>
      <c r="T13" s="220">
        <v>1.088533333333334</v>
      </c>
      <c r="U13" s="136" t="s">
        <v>69</v>
      </c>
      <c r="V13" s="209"/>
      <c r="W13" s="136"/>
      <c r="X13" s="220">
        <v>1.5701333333333338</v>
      </c>
      <c r="Y13" s="136" t="s">
        <v>57</v>
      </c>
      <c r="Z13" s="220">
        <v>1.5370666666666617</v>
      </c>
      <c r="AA13" s="136" t="s">
        <v>61</v>
      </c>
      <c r="AB13" s="220">
        <v>0.84693333333333476</v>
      </c>
      <c r="AC13" s="138" t="s">
        <v>60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1.3300571428571435</v>
      </c>
      <c r="F14" s="220">
        <v>1.3044999999999998</v>
      </c>
      <c r="G14" s="137" t="s">
        <v>63</v>
      </c>
      <c r="H14" s="209"/>
      <c r="I14" s="137"/>
      <c r="J14" s="209"/>
      <c r="K14" s="137"/>
      <c r="L14" s="220">
        <v>1.2928000000000006</v>
      </c>
      <c r="M14" s="137" t="s">
        <v>65</v>
      </c>
      <c r="N14" s="220">
        <v>1.4816000000000007</v>
      </c>
      <c r="O14" s="137" t="s">
        <v>68</v>
      </c>
      <c r="P14" s="220">
        <v>1.125600000000001</v>
      </c>
      <c r="Q14" s="137" t="s">
        <v>69</v>
      </c>
      <c r="R14" s="220">
        <v>1.2448000000000015</v>
      </c>
      <c r="S14" s="137" t="s">
        <v>68</v>
      </c>
      <c r="T14" s="220">
        <v>0.96053333333333424</v>
      </c>
      <c r="U14" s="137" t="s">
        <v>69</v>
      </c>
      <c r="V14" s="209"/>
      <c r="W14" s="137"/>
      <c r="X14" s="220">
        <v>1.4762666666666677</v>
      </c>
      <c r="Y14" s="137" t="s">
        <v>57</v>
      </c>
      <c r="Z14" s="220">
        <v>1.7146666666666643</v>
      </c>
      <c r="AA14" s="137" t="s">
        <v>69</v>
      </c>
      <c r="AB14" s="220">
        <v>1.1397333333333348</v>
      </c>
      <c r="AC14" s="139" t="s">
        <v>61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3.5850666666666684</v>
      </c>
      <c r="F15" s="350"/>
      <c r="G15" s="346"/>
      <c r="H15" s="345"/>
      <c r="I15" s="346"/>
      <c r="J15" s="345"/>
      <c r="K15" s="346"/>
      <c r="L15" s="350"/>
      <c r="M15" s="346"/>
      <c r="N15" s="350">
        <v>3.280000000000002</v>
      </c>
      <c r="O15" s="346" t="s">
        <v>50</v>
      </c>
      <c r="P15" s="350">
        <v>2.9216000000000024</v>
      </c>
      <c r="Q15" s="346" t="s">
        <v>49</v>
      </c>
      <c r="R15" s="350">
        <v>3.0917333333333348</v>
      </c>
      <c r="S15" s="346" t="s">
        <v>52</v>
      </c>
      <c r="T15" s="350">
        <v>3.6005333333333356</v>
      </c>
      <c r="U15" s="346" t="s">
        <v>52</v>
      </c>
      <c r="V15" s="345"/>
      <c r="W15" s="346"/>
      <c r="X15" s="350">
        <v>3.6208000000000018</v>
      </c>
      <c r="Y15" s="346" t="s">
        <v>46</v>
      </c>
      <c r="Z15" s="350">
        <v>4.6373333333333342</v>
      </c>
      <c r="AA15" s="346" t="s">
        <v>50</v>
      </c>
      <c r="AB15" s="350">
        <v>3.280000000000002</v>
      </c>
      <c r="AC15" s="347" t="s">
        <v>58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3.0848000000000009</v>
      </c>
      <c r="F16" s="220">
        <v>3.0438666666666654</v>
      </c>
      <c r="G16" s="136" t="s">
        <v>70</v>
      </c>
      <c r="H16" s="209"/>
      <c r="I16" s="136"/>
      <c r="J16" s="209"/>
      <c r="K16" s="137"/>
      <c r="L16" s="220">
        <v>2.4336000000000011</v>
      </c>
      <c r="M16" s="136" t="s">
        <v>47</v>
      </c>
      <c r="N16" s="220">
        <v>2.9685333333333328</v>
      </c>
      <c r="O16" s="136" t="s">
        <v>46</v>
      </c>
      <c r="P16" s="220">
        <v>2.7573333333333339</v>
      </c>
      <c r="Q16" s="136" t="s">
        <v>49</v>
      </c>
      <c r="R16" s="220">
        <v>2.4240000000000008</v>
      </c>
      <c r="S16" s="136" t="s">
        <v>70</v>
      </c>
      <c r="T16" s="220">
        <v>2.8933333333333344</v>
      </c>
      <c r="U16" s="136" t="s">
        <v>49</v>
      </c>
      <c r="V16" s="209"/>
      <c r="W16" s="136"/>
      <c r="X16" s="220">
        <v>3.6416000000000008</v>
      </c>
      <c r="Y16" s="136" t="s">
        <v>46</v>
      </c>
      <c r="Z16" s="220">
        <v>4.3082666666666682</v>
      </c>
      <c r="AA16" s="136" t="s">
        <v>70</v>
      </c>
      <c r="AB16" s="220">
        <v>2.9242666666666683</v>
      </c>
      <c r="AC16" s="138" t="s">
        <v>54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3.0443428571428592</v>
      </c>
      <c r="F17" s="220">
        <v>2.9911333333333334</v>
      </c>
      <c r="G17" s="137" t="s">
        <v>70</v>
      </c>
      <c r="H17" s="209"/>
      <c r="I17" s="137"/>
      <c r="J17" s="209"/>
      <c r="K17" s="137"/>
      <c r="L17" s="220">
        <v>2.2229333333333372</v>
      </c>
      <c r="M17" s="137" t="s">
        <v>62</v>
      </c>
      <c r="N17" s="220">
        <v>2.7781333333333365</v>
      </c>
      <c r="O17" s="137" t="s">
        <v>70</v>
      </c>
      <c r="P17" s="220">
        <v>2.6186666666666705</v>
      </c>
      <c r="Q17" s="137" t="s">
        <v>57</v>
      </c>
      <c r="R17" s="220">
        <v>2.6901333333333368</v>
      </c>
      <c r="S17" s="137" t="s">
        <v>70</v>
      </c>
      <c r="T17" s="220">
        <v>2.5232000000000037</v>
      </c>
      <c r="U17" s="137" t="s">
        <v>57</v>
      </c>
      <c r="V17" s="209"/>
      <c r="W17" s="137"/>
      <c r="X17" s="220">
        <v>3.6357333333333375</v>
      </c>
      <c r="Y17" s="137" t="s">
        <v>46</v>
      </c>
      <c r="Z17" s="220">
        <v>4.3306666666666604</v>
      </c>
      <c r="AA17" s="137" t="s">
        <v>46</v>
      </c>
      <c r="AB17" s="220">
        <v>3.129600000000003</v>
      </c>
      <c r="AC17" s="139" t="s">
        <v>59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3.020876190476192</v>
      </c>
      <c r="F18" s="220">
        <v>2.9713333333333316</v>
      </c>
      <c r="G18" s="136" t="s">
        <v>70</v>
      </c>
      <c r="H18" s="209"/>
      <c r="I18" s="136"/>
      <c r="J18" s="209"/>
      <c r="K18" s="136"/>
      <c r="L18" s="220">
        <v>2.5914666666666681</v>
      </c>
      <c r="M18" s="136" t="s">
        <v>55</v>
      </c>
      <c r="N18" s="220">
        <v>2.9045333333333341</v>
      </c>
      <c r="O18" s="136" t="s">
        <v>70</v>
      </c>
      <c r="P18" s="220">
        <v>2.6245333333333365</v>
      </c>
      <c r="Q18" s="136" t="s">
        <v>57</v>
      </c>
      <c r="R18" s="220">
        <v>2.4864000000000024</v>
      </c>
      <c r="S18" s="136" t="s">
        <v>70</v>
      </c>
      <c r="T18" s="220">
        <v>2.691200000000002</v>
      </c>
      <c r="U18" s="136" t="s">
        <v>57</v>
      </c>
      <c r="V18" s="209"/>
      <c r="W18" s="136"/>
      <c r="X18" s="220">
        <v>3.5274666666666685</v>
      </c>
      <c r="Y18" s="136" t="s">
        <v>70</v>
      </c>
      <c r="Z18" s="220">
        <v>4.3082666666666674</v>
      </c>
      <c r="AA18" s="136" t="s">
        <v>70</v>
      </c>
      <c r="AB18" s="220">
        <v>2.6368000000000018</v>
      </c>
      <c r="AC18" s="138" t="s">
        <v>49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3.0209904761904798</v>
      </c>
      <c r="F19" s="220">
        <v>2.9959666666666664</v>
      </c>
      <c r="G19" s="136" t="s">
        <v>70</v>
      </c>
      <c r="H19" s="209"/>
      <c r="I19" s="136"/>
      <c r="J19" s="209"/>
      <c r="K19" s="136"/>
      <c r="L19" s="220">
        <v>2.4728000000000021</v>
      </c>
      <c r="M19" s="136" t="s">
        <v>56</v>
      </c>
      <c r="N19" s="220">
        <v>2.9696000000000016</v>
      </c>
      <c r="O19" s="136" t="s">
        <v>46</v>
      </c>
      <c r="P19" s="220">
        <v>2.8208000000000024</v>
      </c>
      <c r="Q19" s="136" t="s">
        <v>49</v>
      </c>
      <c r="R19" s="220">
        <v>2.4789333333333357</v>
      </c>
      <c r="S19" s="136" t="s">
        <v>70</v>
      </c>
      <c r="T19" s="220">
        <v>2.9002666666666688</v>
      </c>
      <c r="U19" s="136" t="s">
        <v>49</v>
      </c>
      <c r="V19" s="209"/>
      <c r="W19" s="136"/>
      <c r="X19" s="220">
        <v>3.9061333333333357</v>
      </c>
      <c r="Y19" s="136" t="s">
        <v>58</v>
      </c>
      <c r="Z19" s="220">
        <v>4.1088000000000102</v>
      </c>
      <c r="AA19" s="136" t="s">
        <v>70</v>
      </c>
      <c r="AB19" s="220">
        <v>2.3104000000000031</v>
      </c>
      <c r="AC19" s="138" t="s">
        <v>51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3.6057142857142885</v>
      </c>
      <c r="F20" s="220">
        <v>3.5425999999999997</v>
      </c>
      <c r="G20" s="136" t="s">
        <v>50</v>
      </c>
      <c r="H20" s="209"/>
      <c r="I20" s="136"/>
      <c r="J20" s="209"/>
      <c r="K20" s="136"/>
      <c r="L20" s="220">
        <v>2.8640000000000017</v>
      </c>
      <c r="M20" s="136" t="s">
        <v>55</v>
      </c>
      <c r="N20" s="220">
        <v>3.4250666666666687</v>
      </c>
      <c r="O20" s="136" t="s">
        <v>48</v>
      </c>
      <c r="P20" s="220">
        <v>3.1008000000000022</v>
      </c>
      <c r="Q20" s="136" t="s">
        <v>46</v>
      </c>
      <c r="R20" s="220">
        <v>3.3232000000000022</v>
      </c>
      <c r="S20" s="136" t="s">
        <v>52</v>
      </c>
      <c r="T20" s="220">
        <v>3.3157333333333354</v>
      </c>
      <c r="U20" s="136" t="s">
        <v>46</v>
      </c>
      <c r="V20" s="209"/>
      <c r="W20" s="136"/>
      <c r="X20" s="220">
        <v>4.6192000000000011</v>
      </c>
      <c r="Y20" s="136" t="s">
        <v>48</v>
      </c>
      <c r="Z20" s="220">
        <v>4.3024000000000058</v>
      </c>
      <c r="AA20" s="136" t="s">
        <v>70</v>
      </c>
      <c r="AB20" s="220">
        <v>3.3904000000000019</v>
      </c>
      <c r="AC20" s="138" t="s">
        <v>50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3.7338666666666698</v>
      </c>
      <c r="F21" s="220">
        <v>3.7057999999999991</v>
      </c>
      <c r="G21" s="137" t="s">
        <v>48</v>
      </c>
      <c r="H21" s="209"/>
      <c r="I21" s="137"/>
      <c r="J21" s="209"/>
      <c r="K21" s="137"/>
      <c r="L21" s="220">
        <v>3.0485333333333355</v>
      </c>
      <c r="M21" s="137" t="s">
        <v>52</v>
      </c>
      <c r="N21" s="220">
        <v>3.5536000000000025</v>
      </c>
      <c r="O21" s="137" t="s">
        <v>48</v>
      </c>
      <c r="P21" s="220">
        <v>3.5093333333333359</v>
      </c>
      <c r="Q21" s="137" t="s">
        <v>50</v>
      </c>
      <c r="R21" s="220">
        <v>3.4128000000000025</v>
      </c>
      <c r="S21" s="137" t="s">
        <v>50</v>
      </c>
      <c r="T21" s="220">
        <v>4.3248000000000024</v>
      </c>
      <c r="U21" s="137" t="s">
        <v>48</v>
      </c>
      <c r="V21" s="209"/>
      <c r="W21" s="137"/>
      <c r="X21" s="220">
        <v>4.2709333333333364</v>
      </c>
      <c r="Y21" s="137" t="s">
        <v>58</v>
      </c>
      <c r="Z21" s="220">
        <v>4.260800000000005</v>
      </c>
      <c r="AA21" s="137" t="s">
        <v>46</v>
      </c>
      <c r="AB21" s="220">
        <v>3.2656000000000018</v>
      </c>
      <c r="AC21" s="139" t="s">
        <v>58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3.5714285714285743</v>
      </c>
      <c r="F22" s="221">
        <v>3.5048999999999988</v>
      </c>
      <c r="G22" s="136" t="s">
        <v>52</v>
      </c>
      <c r="H22" s="210"/>
      <c r="I22" s="136"/>
      <c r="J22" s="210"/>
      <c r="K22" s="136"/>
      <c r="L22" s="221">
        <v>2.9568000000000021</v>
      </c>
      <c r="M22" s="136" t="s">
        <v>46</v>
      </c>
      <c r="N22" s="221">
        <v>3.3600000000000017</v>
      </c>
      <c r="O22" s="136" t="s">
        <v>48</v>
      </c>
      <c r="P22" s="221">
        <v>3.0392000000000023</v>
      </c>
      <c r="Q22" s="136" t="s">
        <v>49</v>
      </c>
      <c r="R22" s="221">
        <v>3.2053333333333351</v>
      </c>
      <c r="S22" s="136" t="s">
        <v>52</v>
      </c>
      <c r="T22" s="221">
        <v>3.6522666666666681</v>
      </c>
      <c r="U22" s="136" t="s">
        <v>52</v>
      </c>
      <c r="V22" s="210"/>
      <c r="W22" s="136"/>
      <c r="X22" s="221">
        <v>4.2778666666666689</v>
      </c>
      <c r="Y22" s="136" t="s">
        <v>50</v>
      </c>
      <c r="Z22" s="221">
        <v>4.3104000000000084</v>
      </c>
      <c r="AA22" s="136" t="s">
        <v>70</v>
      </c>
      <c r="AB22" s="221">
        <v>3.2373333333333356</v>
      </c>
      <c r="AC22" s="138" t="s">
        <v>58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3.6565333333333352</v>
      </c>
      <c r="F23" s="220">
        <v>3.6393333333333326</v>
      </c>
      <c r="G23" s="137" t="s">
        <v>50</v>
      </c>
      <c r="H23" s="209"/>
      <c r="I23" s="137"/>
      <c r="J23" s="209"/>
      <c r="K23" s="137"/>
      <c r="L23" s="220">
        <v>3.801066666666669</v>
      </c>
      <c r="M23" s="137" t="s">
        <v>48</v>
      </c>
      <c r="N23" s="220">
        <v>3.2856000000000019</v>
      </c>
      <c r="O23" s="137" t="s">
        <v>50</v>
      </c>
      <c r="P23" s="220">
        <v>3.518933333333337</v>
      </c>
      <c r="Q23" s="137" t="s">
        <v>48</v>
      </c>
      <c r="R23" s="220">
        <v>3.3690666666666704</v>
      </c>
      <c r="S23" s="137" t="s">
        <v>52</v>
      </c>
      <c r="T23" s="220">
        <v>3.434133333333337</v>
      </c>
      <c r="U23" s="137" t="s">
        <v>46</v>
      </c>
      <c r="V23" s="209"/>
      <c r="W23" s="137"/>
      <c r="X23" s="220">
        <v>3.7328000000000037</v>
      </c>
      <c r="Y23" s="137" t="s">
        <v>46</v>
      </c>
      <c r="Z23" s="220">
        <v>4.839466666666663</v>
      </c>
      <c r="AA23" s="137" t="s">
        <v>48</v>
      </c>
      <c r="AB23" s="220">
        <v>3.1336000000000022</v>
      </c>
      <c r="AC23" s="139" t="s">
        <v>59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3.5730285714285754</v>
      </c>
      <c r="F24" s="220">
        <v>3.4951999999999983</v>
      </c>
      <c r="G24" s="136" t="s">
        <v>52</v>
      </c>
      <c r="H24" s="209"/>
      <c r="I24" s="136"/>
      <c r="J24" s="209"/>
      <c r="K24" s="136"/>
      <c r="L24" s="220">
        <v>2.8704000000000014</v>
      </c>
      <c r="M24" s="136" t="s">
        <v>54</v>
      </c>
      <c r="N24" s="220">
        <v>2.7605333333333353</v>
      </c>
      <c r="O24" s="136" t="s">
        <v>70</v>
      </c>
      <c r="P24" s="220">
        <v>2.9504000000000032</v>
      </c>
      <c r="Q24" s="136" t="s">
        <v>49</v>
      </c>
      <c r="R24" s="220">
        <v>3.7456000000000031</v>
      </c>
      <c r="S24" s="136" t="s">
        <v>48</v>
      </c>
      <c r="T24" s="220">
        <v>2.962666666666669</v>
      </c>
      <c r="U24" s="136" t="s">
        <v>49</v>
      </c>
      <c r="V24" s="209"/>
      <c r="W24" s="136"/>
      <c r="X24" s="220">
        <v>4.2250666666666703</v>
      </c>
      <c r="Y24" s="136" t="s">
        <v>58</v>
      </c>
      <c r="Z24" s="220">
        <v>4.8053333333333432</v>
      </c>
      <c r="AA24" s="136" t="s">
        <v>48</v>
      </c>
      <c r="AB24" s="220">
        <v>3.6416000000000031</v>
      </c>
      <c r="AC24" s="138" t="s">
        <v>48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174"/>
      <c r="G25" s="211"/>
      <c r="H25" s="211"/>
      <c r="I25" s="211"/>
      <c r="J25" s="212"/>
      <c r="K25" s="212"/>
      <c r="L25" s="222"/>
      <c r="M25" s="211"/>
      <c r="N25" s="222"/>
      <c r="O25" s="211"/>
      <c r="P25" s="222"/>
      <c r="Q25" s="211"/>
      <c r="R25" s="222"/>
      <c r="S25" s="67"/>
      <c r="T25" s="176"/>
      <c r="U25" s="211"/>
      <c r="V25" s="212"/>
      <c r="W25" s="212"/>
      <c r="X25" s="222"/>
      <c r="Y25" s="211"/>
      <c r="Z25" s="222"/>
      <c r="AA25" s="211"/>
      <c r="AB25" s="222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40">
        <f>AVERAGE(F5:F24)</f>
        <v>2.3403611111111129</v>
      </c>
      <c r="G26" s="155"/>
      <c r="H26" s="156" t="e">
        <f>AVERAGE(H5:H24)</f>
        <v>#DIV/0!</v>
      </c>
      <c r="I26" s="155"/>
      <c r="J26" s="157"/>
      <c r="K26" s="155"/>
      <c r="L26" s="142">
        <f>AVERAGE(L5:L24)</f>
        <v>1.9874105263157911</v>
      </c>
      <c r="M26" s="155"/>
      <c r="N26" s="142">
        <f>AVERAGE(N5:N24)</f>
        <v>2.3431466666666685</v>
      </c>
      <c r="O26" s="155"/>
      <c r="P26" s="142">
        <f>AVERAGE(P5:P24)</f>
        <v>2.1732800000000014</v>
      </c>
      <c r="Q26" s="155"/>
      <c r="R26" s="142">
        <f>AVERAGE(R5:R24)</f>
        <v>2.2406175438596505</v>
      </c>
      <c r="S26" s="155"/>
      <c r="T26" s="142">
        <f>AVERAGE(T5:T24)</f>
        <v>2.2021466666666685</v>
      </c>
      <c r="U26" s="155"/>
      <c r="V26" s="156"/>
      <c r="W26" s="155"/>
      <c r="X26" s="142">
        <f>AVERAGE(X5:X24)</f>
        <v>2.8282133333333346</v>
      </c>
      <c r="Y26" s="155"/>
      <c r="Z26" s="142">
        <f>AVERAGE(Z5:Z24)</f>
        <v>3.0995333333333486</v>
      </c>
      <c r="AA26" s="155"/>
      <c r="AB26" s="142">
        <f>AVERAGE(AB5:AB24)</f>
        <v>2.1191466666666683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44">
        <v>0.1</v>
      </c>
      <c r="G27" s="183"/>
      <c r="H27" s="161"/>
      <c r="I27" s="162"/>
      <c r="J27" s="183"/>
      <c r="K27" s="162"/>
      <c r="L27" s="145">
        <v>0.2</v>
      </c>
      <c r="M27" s="183"/>
      <c r="N27" s="145">
        <v>0.1</v>
      </c>
      <c r="O27" s="162"/>
      <c r="P27" s="145">
        <v>0.2</v>
      </c>
      <c r="Q27" s="162"/>
      <c r="R27" s="145">
        <v>0.1</v>
      </c>
      <c r="S27" s="183"/>
      <c r="T27" s="145">
        <v>0.2</v>
      </c>
      <c r="U27" s="162"/>
      <c r="V27" s="161"/>
      <c r="W27" s="183"/>
      <c r="X27" s="145">
        <v>0.3</v>
      </c>
      <c r="Y27" s="162"/>
      <c r="Z27" s="145">
        <v>0.1</v>
      </c>
      <c r="AA27" s="183"/>
      <c r="AB27" s="145">
        <v>0.2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47">
        <f>MIN(F5:F24)</f>
        <v>1.2419333333333333</v>
      </c>
      <c r="G28" s="214"/>
      <c r="H28" s="166">
        <f>MIN(H5:H24)</f>
        <v>0</v>
      </c>
      <c r="I28" s="167"/>
      <c r="J28" s="214"/>
      <c r="K28" s="214"/>
      <c r="L28" s="148">
        <f>MIN(L5:L24)</f>
        <v>0.80426666666666824</v>
      </c>
      <c r="M28" s="167"/>
      <c r="N28" s="148">
        <f>MIN(N5:N24)</f>
        <v>1.321600000000001</v>
      </c>
      <c r="O28" s="214"/>
      <c r="P28" s="148">
        <f>MIN(P5:P24)</f>
        <v>1.125600000000001</v>
      </c>
      <c r="Q28" s="214"/>
      <c r="R28" s="148">
        <f>MIN(R5:R24)</f>
        <v>1.1338666666666681</v>
      </c>
      <c r="S28" s="167"/>
      <c r="T28" s="148">
        <f>MIN(T5:T24)</f>
        <v>0.96053333333333424</v>
      </c>
      <c r="U28" s="214"/>
      <c r="V28" s="166"/>
      <c r="W28" s="167"/>
      <c r="X28" s="148">
        <f>MIN(X5:X24)</f>
        <v>1.4762666666666677</v>
      </c>
      <c r="Y28" s="214"/>
      <c r="Z28" s="148">
        <f>MIN(Z5:Z24)</f>
        <v>1.291200000000003</v>
      </c>
      <c r="AA28" s="167"/>
      <c r="AB28" s="148">
        <f>MIN(AB5:AB24)</f>
        <v>0.84693333333333476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44">
        <f>MAX(F5:F24)</f>
        <v>3.7057999999999991</v>
      </c>
      <c r="G29" s="183"/>
      <c r="H29" s="161">
        <f>MAX(H5:H24)</f>
        <v>0</v>
      </c>
      <c r="I29" s="162"/>
      <c r="J29" s="183"/>
      <c r="K29" s="183"/>
      <c r="L29" s="145">
        <f>MAX(L5:L24)</f>
        <v>3.801066666666669</v>
      </c>
      <c r="M29" s="162"/>
      <c r="N29" s="145">
        <f>MAX(N5:N24)</f>
        <v>3.5536000000000025</v>
      </c>
      <c r="O29" s="183"/>
      <c r="P29" s="145">
        <f>MAX(P5:P24)</f>
        <v>3.518933333333337</v>
      </c>
      <c r="Q29" s="183"/>
      <c r="R29" s="145">
        <f>MAX(R5:R24)</f>
        <v>3.7456000000000031</v>
      </c>
      <c r="S29" s="162"/>
      <c r="T29" s="145">
        <f>MAX(T5:T24)</f>
        <v>4.3248000000000024</v>
      </c>
      <c r="U29" s="183"/>
      <c r="V29" s="161"/>
      <c r="W29" s="162"/>
      <c r="X29" s="145">
        <f>MAX(X5:X24)</f>
        <v>4.6192000000000011</v>
      </c>
      <c r="Y29" s="183"/>
      <c r="Z29" s="145">
        <f>MAX(Z5:Z24)</f>
        <v>4.839466666666663</v>
      </c>
      <c r="AA29" s="162"/>
      <c r="AB29" s="145">
        <f>MAX(AB5:AB24)</f>
        <v>3.6416000000000031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50">
        <f>F29-F28</f>
        <v>2.4638666666666658</v>
      </c>
      <c r="G30" s="170"/>
      <c r="H30" s="171">
        <f>H29-H28</f>
        <v>0</v>
      </c>
      <c r="I30" s="172"/>
      <c r="J30" s="170"/>
      <c r="K30" s="170"/>
      <c r="L30" s="152">
        <f>L29-L28</f>
        <v>2.9968000000000008</v>
      </c>
      <c r="M30" s="172"/>
      <c r="N30" s="152">
        <f>N29-N28</f>
        <v>2.2320000000000015</v>
      </c>
      <c r="O30" s="170"/>
      <c r="P30" s="152">
        <f>P29-P28</f>
        <v>2.3933333333333362</v>
      </c>
      <c r="Q30" s="170"/>
      <c r="R30" s="152">
        <f>R29-R28</f>
        <v>2.6117333333333352</v>
      </c>
      <c r="S30" s="172"/>
      <c r="T30" s="152">
        <f>T29-T28</f>
        <v>3.3642666666666683</v>
      </c>
      <c r="U30" s="170"/>
      <c r="V30" s="171"/>
      <c r="W30" s="172"/>
      <c r="X30" s="152">
        <f>X29-X28</f>
        <v>3.1429333333333336</v>
      </c>
      <c r="Y30" s="170"/>
      <c r="Z30" s="152">
        <f>Z29-Z28</f>
        <v>3.54826666666666</v>
      </c>
      <c r="AA30" s="172"/>
      <c r="AB30" s="152">
        <f>AB29-AB28</f>
        <v>2.7946666666666684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90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7.299999999999997" customHeight="1" x14ac:dyDescent="0.3">
      <c r="B35" s="401" t="s">
        <v>279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B1:AG1"/>
    <mergeCell ref="B2:B3"/>
    <mergeCell ref="C2:C3"/>
    <mergeCell ref="D2:D3"/>
    <mergeCell ref="F2:AG2"/>
    <mergeCell ref="F3:G3"/>
    <mergeCell ref="H3:I3"/>
    <mergeCell ref="J3:K3"/>
    <mergeCell ref="L3:M3"/>
    <mergeCell ref="N3:O3"/>
    <mergeCell ref="AD3:AE3"/>
    <mergeCell ref="AF3:AG3"/>
    <mergeCell ref="Z3:AA3"/>
    <mergeCell ref="AB3:AC3"/>
    <mergeCell ref="R3:S3"/>
    <mergeCell ref="T3:U3"/>
    <mergeCell ref="V3:W3"/>
    <mergeCell ref="X3:Y3"/>
    <mergeCell ref="H4:I4"/>
    <mergeCell ref="J4:K4"/>
    <mergeCell ref="L4:M4"/>
    <mergeCell ref="N4:O4"/>
    <mergeCell ref="R4:S4"/>
    <mergeCell ref="AD4:AE4"/>
    <mergeCell ref="AF4:AG4"/>
    <mergeCell ref="F32:G32"/>
    <mergeCell ref="H32:I32"/>
    <mergeCell ref="J32:K32"/>
    <mergeCell ref="L32:M32"/>
    <mergeCell ref="N32:O32"/>
    <mergeCell ref="R32:S32"/>
    <mergeCell ref="AF32:AG32"/>
    <mergeCell ref="Z32:AA32"/>
    <mergeCell ref="AB32:AC32"/>
    <mergeCell ref="AD32:AE32"/>
    <mergeCell ref="T4:U4"/>
    <mergeCell ref="V4:W4"/>
    <mergeCell ref="X4:Y4"/>
    <mergeCell ref="J33:K33"/>
    <mergeCell ref="L33:M33"/>
    <mergeCell ref="N33:O33"/>
    <mergeCell ref="Z4:AA4"/>
    <mergeCell ref="AB4:AC4"/>
    <mergeCell ref="AF33:AG33"/>
    <mergeCell ref="F34:G34"/>
    <mergeCell ref="H34:I34"/>
    <mergeCell ref="J34:K34"/>
    <mergeCell ref="L34:M34"/>
    <mergeCell ref="N34:O34"/>
    <mergeCell ref="R34:S34"/>
    <mergeCell ref="AF34:AG34"/>
    <mergeCell ref="T34:U34"/>
    <mergeCell ref="V34:W34"/>
    <mergeCell ref="X34:Y34"/>
    <mergeCell ref="Z34:AA34"/>
    <mergeCell ref="AB34:AC34"/>
    <mergeCell ref="AD34:AE34"/>
    <mergeCell ref="Z33:AA33"/>
    <mergeCell ref="AB33:AC33"/>
    <mergeCell ref="AD33:AE33"/>
    <mergeCell ref="B35:S35"/>
    <mergeCell ref="P3:Q3"/>
    <mergeCell ref="P4:Q4"/>
    <mergeCell ref="P32:Q32"/>
    <mergeCell ref="P33:Q33"/>
    <mergeCell ref="P34:Q34"/>
    <mergeCell ref="R33:S33"/>
    <mergeCell ref="T33:U33"/>
    <mergeCell ref="V33:W33"/>
    <mergeCell ref="X33:Y33"/>
    <mergeCell ref="T32:U32"/>
    <mergeCell ref="V32:W32"/>
    <mergeCell ref="X32:Y32"/>
    <mergeCell ref="F33:G33"/>
    <mergeCell ref="H33:I33"/>
  </mergeCells>
  <conditionalFormatting sqref="B5:AC24">
    <cfRule type="expression" dxfId="55" priority="26">
      <formula>MOD(ROW(),2)=0</formula>
    </cfRule>
  </conditionalFormatting>
  <conditionalFormatting sqref="F5:F24">
    <cfRule type="colorScale" priority="9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L5:L24">
    <cfRule type="colorScale" priority="8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N5:N24">
    <cfRule type="colorScale" priority="7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P5:P24">
    <cfRule type="colorScale" priority="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R5:R24">
    <cfRule type="colorScale" priority="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T5:T24"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X5:X24"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Z5:Z24">
    <cfRule type="colorScale" priority="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B5:AB24">
    <cfRule type="colorScale" priority="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D5:AD24">
    <cfRule type="top10" dxfId="54" priority="24" stopIfTrue="1" percent="1" rank="25"/>
  </conditionalFormatting>
  <conditionalFormatting sqref="AE5:AE24 AG5:AG24">
    <cfRule type="containsText" priority="11" stopIfTrue="1" operator="containsText" text="AA">
      <formula>NOT(ISERROR(SEARCH("AA",AE5)))</formula>
    </cfRule>
    <cfRule type="containsText" dxfId="53" priority="12" operator="containsText" text="A">
      <formula>NOT(ISERROR(SEARCH("A",AE5)))</formula>
    </cfRule>
  </conditionalFormatting>
  <conditionalFormatting sqref="AF5:AF24">
    <cfRule type="top10" dxfId="52" priority="25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D381-8CEF-43C1-9105-5601B6A7A34C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AL21" sqref="AL21"/>
    </sheetView>
  </sheetViews>
  <sheetFormatPr defaultColWidth="8.84375" defaultRowHeight="14.15" x14ac:dyDescent="0.35"/>
  <cols>
    <col min="1" max="1" width="10.613281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0" width="7.23046875" style="9" customWidth="1"/>
    <col min="21" max="21" width="9.07421875" style="9" customWidth="1"/>
    <col min="22" max="23" width="1.6132812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299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153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51" t="str">
        <f t="shared" ref="B5:B24" si="0">VLOOKUP(A5,VL_CCVT,4,FALSE)</f>
        <v>Driller</v>
      </c>
      <c r="C5" s="352" t="str">
        <f t="shared" ref="C5:C24" si="1">VLOOKUP(A5,VL_CCVT,3,FALSE)</f>
        <v>radish, daikon</v>
      </c>
      <c r="D5" s="353" t="str">
        <f t="shared" ref="D5:D24" si="2">VLOOKUP(A5,VL_CCVT,2,FALSE)</f>
        <v>Brassica</v>
      </c>
      <c r="E5" s="292">
        <f t="shared" ref="E5:E24" si="3">AVERAGE(H5,J5,L5,N5,R5,T5,V5,X5,Z5,AB5,AD5,AF5)</f>
        <v>75.550833333333387</v>
      </c>
      <c r="F5" s="314"/>
      <c r="G5" s="315"/>
      <c r="H5" s="314"/>
      <c r="I5" s="315"/>
      <c r="J5" s="314"/>
      <c r="K5" s="316"/>
      <c r="L5" s="314">
        <v>68.89666666666669</v>
      </c>
      <c r="M5" s="315" t="s">
        <v>62</v>
      </c>
      <c r="N5" s="314">
        <v>72.520000000000024</v>
      </c>
      <c r="O5" s="315" t="s">
        <v>60</v>
      </c>
      <c r="P5" s="314">
        <v>69.466666666666683</v>
      </c>
      <c r="Q5" s="315" t="s">
        <v>69</v>
      </c>
      <c r="R5" s="314"/>
      <c r="S5" s="315"/>
      <c r="T5" s="314">
        <v>73.086666666666702</v>
      </c>
      <c r="U5" s="315" t="s">
        <v>67</v>
      </c>
      <c r="V5" s="314"/>
      <c r="W5" s="315"/>
      <c r="X5" s="314">
        <v>77.276666666666699</v>
      </c>
      <c r="Y5" s="315" t="s">
        <v>60</v>
      </c>
      <c r="Z5" s="314">
        <v>86.560000000000173</v>
      </c>
      <c r="AA5" s="315" t="s">
        <v>60</v>
      </c>
      <c r="AB5" s="314">
        <v>74.965000000000032</v>
      </c>
      <c r="AC5" s="317" t="s">
        <v>68</v>
      </c>
      <c r="AD5" s="215"/>
      <c r="AE5" s="110"/>
      <c r="AF5" s="215"/>
      <c r="AG5" s="112"/>
    </row>
    <row r="6" spans="1:33" ht="15" thickTop="1" x14ac:dyDescent="0.4">
      <c r="A6" t="s">
        <v>75</v>
      </c>
      <c r="B6" s="235" t="str">
        <f t="shared" si="0"/>
        <v>FL405</v>
      </c>
      <c r="C6" s="178" t="str">
        <f t="shared" si="1"/>
        <v>cereal rye</v>
      </c>
      <c r="D6" s="236" t="str">
        <f t="shared" si="2"/>
        <v>Cereal</v>
      </c>
      <c r="E6" s="56">
        <f t="shared" si="3"/>
        <v>61.711904761904783</v>
      </c>
      <c r="F6" s="209">
        <v>61.106666666666669</v>
      </c>
      <c r="G6" s="137" t="s">
        <v>229</v>
      </c>
      <c r="H6" s="209"/>
      <c r="I6" s="137"/>
      <c r="J6" s="209"/>
      <c r="K6" s="137"/>
      <c r="L6" s="209">
        <v>55.980000000000032</v>
      </c>
      <c r="M6" s="137" t="s">
        <v>65</v>
      </c>
      <c r="N6" s="209">
        <v>67.510000000000019</v>
      </c>
      <c r="O6" s="137" t="s">
        <v>65</v>
      </c>
      <c r="P6" s="209">
        <v>56.870000000000019</v>
      </c>
      <c r="Q6" s="137" t="s">
        <v>65</v>
      </c>
      <c r="R6" s="209">
        <v>59.023333333333362</v>
      </c>
      <c r="S6" s="137" t="s">
        <v>230</v>
      </c>
      <c r="T6" s="209">
        <v>58.883333333333375</v>
      </c>
      <c r="U6" s="137" t="s">
        <v>229</v>
      </c>
      <c r="V6" s="209"/>
      <c r="W6" s="137"/>
      <c r="X6" s="209">
        <v>67.900000000000006</v>
      </c>
      <c r="Y6" s="137" t="s">
        <v>67</v>
      </c>
      <c r="Z6" s="209">
        <v>63.036666666666633</v>
      </c>
      <c r="AA6" s="137" t="s">
        <v>230</v>
      </c>
      <c r="AB6" s="209">
        <v>59.650000000000041</v>
      </c>
      <c r="AC6" s="139" t="s">
        <v>60</v>
      </c>
      <c r="AD6" s="215"/>
      <c r="AE6" s="111"/>
      <c r="AF6" s="215"/>
      <c r="AG6" s="113"/>
    </row>
    <row r="7" spans="1:33" ht="14.6" x14ac:dyDescent="0.4">
      <c r="A7" t="s">
        <v>76</v>
      </c>
      <c r="B7" s="235" t="str">
        <f t="shared" si="0"/>
        <v>FL406</v>
      </c>
      <c r="C7" s="178" t="str">
        <f t="shared" si="1"/>
        <v>cereal rye</v>
      </c>
      <c r="D7" s="236" t="str">
        <f t="shared" si="2"/>
        <v>Cereal</v>
      </c>
      <c r="E7" s="56">
        <f t="shared" si="3"/>
        <v>62.563333333333347</v>
      </c>
      <c r="F7" s="209">
        <v>62.253749999999997</v>
      </c>
      <c r="G7" s="137" t="s">
        <v>229</v>
      </c>
      <c r="H7" s="209"/>
      <c r="I7" s="137"/>
      <c r="J7" s="209"/>
      <c r="K7" s="137"/>
      <c r="L7" s="209">
        <v>58.240000000000016</v>
      </c>
      <c r="M7" s="137" t="s">
        <v>65</v>
      </c>
      <c r="N7" s="209">
        <v>65.436666666666682</v>
      </c>
      <c r="O7" s="137" t="s">
        <v>65</v>
      </c>
      <c r="P7" s="209">
        <v>60.086666666666687</v>
      </c>
      <c r="Q7" s="137" t="s">
        <v>66</v>
      </c>
      <c r="R7" s="209">
        <v>62.783333333333374</v>
      </c>
      <c r="S7" s="137" t="s">
        <v>230</v>
      </c>
      <c r="T7" s="209">
        <v>60.033333333333367</v>
      </c>
      <c r="U7" s="137" t="s">
        <v>229</v>
      </c>
      <c r="V7" s="209"/>
      <c r="W7" s="137"/>
      <c r="X7" s="209">
        <v>66.350000000000023</v>
      </c>
      <c r="Y7" s="137" t="s">
        <v>230</v>
      </c>
      <c r="Z7" s="209">
        <v>64.209999999999994</v>
      </c>
      <c r="AA7" s="137" t="s">
        <v>230</v>
      </c>
      <c r="AB7" s="209">
        <v>60.890000000000008</v>
      </c>
      <c r="AC7" s="139" t="s">
        <v>60</v>
      </c>
      <c r="AD7" s="215"/>
      <c r="AE7" s="111"/>
      <c r="AF7" s="215"/>
      <c r="AG7" s="113"/>
    </row>
    <row r="8" spans="1:33" ht="14.6" x14ac:dyDescent="0.4">
      <c r="A8" t="s">
        <v>170</v>
      </c>
      <c r="B8" s="234" t="str">
        <f t="shared" si="0"/>
        <v>AGS NC EXP TRT</v>
      </c>
      <c r="C8" s="179" t="str">
        <f t="shared" si="1"/>
        <v>oat</v>
      </c>
      <c r="D8" s="236" t="str">
        <f t="shared" si="2"/>
        <v>Cereal</v>
      </c>
      <c r="E8" s="56">
        <f t="shared" si="3"/>
        <v>76.740238095238126</v>
      </c>
      <c r="F8" s="209">
        <v>76.242708333333283</v>
      </c>
      <c r="G8" s="136" t="s">
        <v>65</v>
      </c>
      <c r="H8" s="209"/>
      <c r="I8" s="136"/>
      <c r="J8" s="209"/>
      <c r="K8" s="136"/>
      <c r="L8" s="209">
        <v>73.233333333333348</v>
      </c>
      <c r="M8" s="136" t="s">
        <v>64</v>
      </c>
      <c r="N8" s="209">
        <v>83.085000000000036</v>
      </c>
      <c r="O8" s="136" t="s">
        <v>56</v>
      </c>
      <c r="P8" s="209">
        <v>72.760000000000019</v>
      </c>
      <c r="Q8" s="136" t="s">
        <v>68</v>
      </c>
      <c r="R8" s="209">
        <v>78.023333333333369</v>
      </c>
      <c r="S8" s="136" t="s">
        <v>56</v>
      </c>
      <c r="T8" s="209">
        <v>72.270000000000024</v>
      </c>
      <c r="U8" s="136" t="s">
        <v>230</v>
      </c>
      <c r="V8" s="209"/>
      <c r="W8" s="136"/>
      <c r="X8" s="209">
        <v>74.756666666666689</v>
      </c>
      <c r="Y8" s="136" t="s">
        <v>60</v>
      </c>
      <c r="Z8" s="209">
        <v>81.530000000000072</v>
      </c>
      <c r="AA8" s="136" t="s">
        <v>65</v>
      </c>
      <c r="AB8" s="209">
        <v>74.28333333333336</v>
      </c>
      <c r="AC8" s="138" t="s">
        <v>68</v>
      </c>
      <c r="AD8" s="215"/>
      <c r="AE8" s="110"/>
      <c r="AF8" s="215"/>
      <c r="AG8" s="112"/>
    </row>
    <row r="9" spans="1:33" ht="14.6" x14ac:dyDescent="0.4">
      <c r="A9" t="s">
        <v>185</v>
      </c>
      <c r="B9" s="235" t="str">
        <f t="shared" si="0"/>
        <v>FL-5</v>
      </c>
      <c r="C9" s="178" t="str">
        <f t="shared" si="1"/>
        <v>oat</v>
      </c>
      <c r="D9" s="236" t="str">
        <f t="shared" si="2"/>
        <v>Cereal</v>
      </c>
      <c r="E9" s="56">
        <f t="shared" si="3"/>
        <v>80.743333333333638</v>
      </c>
      <c r="F9" s="209">
        <v>80.37916666666824</v>
      </c>
      <c r="G9" s="136" t="s">
        <v>69</v>
      </c>
      <c r="H9" s="209"/>
      <c r="I9" s="136"/>
      <c r="J9" s="209"/>
      <c r="K9" s="136"/>
      <c r="L9" s="209">
        <v>63.939999999999941</v>
      </c>
      <c r="M9" s="136" t="s">
        <v>60</v>
      </c>
      <c r="N9" s="209">
        <v>84.476666666666844</v>
      </c>
      <c r="O9" s="136" t="s">
        <v>56</v>
      </c>
      <c r="P9" s="209">
        <v>77.83000000000024</v>
      </c>
      <c r="Q9" s="136" t="s">
        <v>64</v>
      </c>
      <c r="R9" s="209">
        <v>80.626666666666409</v>
      </c>
      <c r="S9" s="136" t="s">
        <v>46</v>
      </c>
      <c r="T9" s="209">
        <v>78.743333333332686</v>
      </c>
      <c r="U9" s="136" t="s">
        <v>61</v>
      </c>
      <c r="V9" s="209"/>
      <c r="W9" s="136"/>
      <c r="X9" s="209">
        <v>85.40999999999967</v>
      </c>
      <c r="Y9" s="136" t="s">
        <v>47</v>
      </c>
      <c r="Z9" s="209">
        <v>88.566666666669917</v>
      </c>
      <c r="AA9" s="136" t="s">
        <v>62</v>
      </c>
      <c r="AB9" s="209">
        <v>83.439999999999941</v>
      </c>
      <c r="AC9" s="138" t="s">
        <v>70</v>
      </c>
      <c r="AD9" s="215"/>
      <c r="AE9" s="110"/>
      <c r="AF9" s="215"/>
      <c r="AG9" s="112"/>
    </row>
    <row r="10" spans="1:33" ht="14.6" x14ac:dyDescent="0.4">
      <c r="A10" t="s">
        <v>174</v>
      </c>
      <c r="B10" s="234" t="str">
        <f t="shared" si="0"/>
        <v>Horizon 214</v>
      </c>
      <c r="C10" s="179" t="str">
        <f t="shared" si="1"/>
        <v>oat</v>
      </c>
      <c r="D10" s="236" t="str">
        <f t="shared" si="2"/>
        <v>Cereal</v>
      </c>
      <c r="E10" s="56">
        <f t="shared" si="3"/>
        <v>80.275714285714329</v>
      </c>
      <c r="F10" s="209">
        <v>80.47375000000001</v>
      </c>
      <c r="G10" s="136" t="s">
        <v>69</v>
      </c>
      <c r="H10" s="209"/>
      <c r="I10" s="136"/>
      <c r="J10" s="209"/>
      <c r="K10" s="136"/>
      <c r="L10" s="209">
        <v>66.260000000000019</v>
      </c>
      <c r="M10" s="136" t="s">
        <v>61</v>
      </c>
      <c r="N10" s="209">
        <v>87.53666666666669</v>
      </c>
      <c r="O10" s="136" t="s">
        <v>46</v>
      </c>
      <c r="P10" s="209">
        <v>81.860000000000014</v>
      </c>
      <c r="Q10" s="136" t="s">
        <v>54</v>
      </c>
      <c r="R10" s="209">
        <v>75.600000000000037</v>
      </c>
      <c r="S10" s="136" t="s">
        <v>47</v>
      </c>
      <c r="T10" s="209">
        <v>77.386666666666713</v>
      </c>
      <c r="U10" s="136" t="s">
        <v>66</v>
      </c>
      <c r="V10" s="209"/>
      <c r="W10" s="136"/>
      <c r="X10" s="209">
        <v>87.600000000000023</v>
      </c>
      <c r="Y10" s="136" t="s">
        <v>250</v>
      </c>
      <c r="Z10" s="209">
        <v>87.823333333333451</v>
      </c>
      <c r="AA10" s="136" t="s">
        <v>61</v>
      </c>
      <c r="AB10" s="209">
        <v>79.723333333333372</v>
      </c>
      <c r="AC10" s="138" t="s">
        <v>49</v>
      </c>
      <c r="AD10" s="215"/>
      <c r="AE10" s="110"/>
      <c r="AF10" s="215"/>
      <c r="AG10" s="112"/>
    </row>
    <row r="11" spans="1:33" ht="14.6" x14ac:dyDescent="0.4">
      <c r="A11" t="s">
        <v>176</v>
      </c>
      <c r="B11" s="235" t="str">
        <f t="shared" si="0"/>
        <v>Horizon 306</v>
      </c>
      <c r="C11" s="178" t="str">
        <f t="shared" si="1"/>
        <v>oat</v>
      </c>
      <c r="D11" s="236" t="str">
        <f t="shared" si="2"/>
        <v>Cereal</v>
      </c>
      <c r="E11" s="56">
        <f t="shared" si="3"/>
        <v>80.02738095238098</v>
      </c>
      <c r="F11" s="209">
        <v>80.495208333333323</v>
      </c>
      <c r="G11" s="136" t="s">
        <v>69</v>
      </c>
      <c r="H11" s="209"/>
      <c r="I11" s="136"/>
      <c r="J11" s="209"/>
      <c r="K11" s="136"/>
      <c r="L11" s="209">
        <v>66.846666666666707</v>
      </c>
      <c r="M11" s="136" t="s">
        <v>61</v>
      </c>
      <c r="N11" s="209">
        <v>86.840000000000018</v>
      </c>
      <c r="O11" s="136" t="s">
        <v>49</v>
      </c>
      <c r="P11" s="209">
        <v>83.770000000000024</v>
      </c>
      <c r="Q11" s="136" t="s">
        <v>46</v>
      </c>
      <c r="R11" s="209">
        <v>73.743333333333382</v>
      </c>
      <c r="S11" s="136" t="s">
        <v>61</v>
      </c>
      <c r="T11" s="209">
        <v>79.066666666666691</v>
      </c>
      <c r="U11" s="136" t="s">
        <v>61</v>
      </c>
      <c r="V11" s="209"/>
      <c r="W11" s="136"/>
      <c r="X11" s="209">
        <v>85.650000000000048</v>
      </c>
      <c r="Y11" s="136" t="s">
        <v>47</v>
      </c>
      <c r="Z11" s="209">
        <v>88.169999999999973</v>
      </c>
      <c r="AA11" s="136" t="s">
        <v>62</v>
      </c>
      <c r="AB11" s="209">
        <v>79.875000000000028</v>
      </c>
      <c r="AC11" s="138" t="s">
        <v>49</v>
      </c>
      <c r="AD11" s="215"/>
      <c r="AE11" s="110"/>
      <c r="AF11" s="215"/>
      <c r="AG11" s="112"/>
    </row>
    <row r="12" spans="1:33" ht="14.6" x14ac:dyDescent="0.4">
      <c r="A12" t="s">
        <v>178</v>
      </c>
      <c r="B12" s="235" t="str">
        <f t="shared" si="0"/>
        <v>Horizon 578</v>
      </c>
      <c r="C12" s="178" t="str">
        <f t="shared" si="1"/>
        <v>oat</v>
      </c>
      <c r="D12" s="236" t="str">
        <f t="shared" si="2"/>
        <v>Cereal</v>
      </c>
      <c r="E12" s="56">
        <f t="shared" si="3"/>
        <v>81.349047619047653</v>
      </c>
      <c r="F12" s="209">
        <v>81.777916666666641</v>
      </c>
      <c r="G12" s="136" t="s">
        <v>68</v>
      </c>
      <c r="H12" s="209"/>
      <c r="I12" s="136"/>
      <c r="J12" s="209"/>
      <c r="K12" s="136"/>
      <c r="L12" s="209">
        <v>66.980000000000032</v>
      </c>
      <c r="M12" s="136" t="s">
        <v>61</v>
      </c>
      <c r="N12" s="209">
        <v>86.43</v>
      </c>
      <c r="O12" s="136" t="s">
        <v>49</v>
      </c>
      <c r="P12" s="209">
        <v>84.78000000000003</v>
      </c>
      <c r="Q12" s="136" t="s">
        <v>52</v>
      </c>
      <c r="R12" s="209">
        <v>77.193333333333356</v>
      </c>
      <c r="S12" s="136" t="s">
        <v>56</v>
      </c>
      <c r="T12" s="209">
        <v>82.370000000000061</v>
      </c>
      <c r="U12" s="136" t="s">
        <v>254</v>
      </c>
      <c r="V12" s="209"/>
      <c r="W12" s="136"/>
      <c r="X12" s="209">
        <v>87.1666666666667</v>
      </c>
      <c r="Y12" s="136" t="s">
        <v>56</v>
      </c>
      <c r="Z12" s="209">
        <v>88.736666666666707</v>
      </c>
      <c r="AA12" s="136" t="s">
        <v>232</v>
      </c>
      <c r="AB12" s="209">
        <v>80.566666666666691</v>
      </c>
      <c r="AC12" s="138" t="s">
        <v>49</v>
      </c>
      <c r="AD12" s="215"/>
      <c r="AE12" s="110"/>
      <c r="AF12" s="215"/>
      <c r="AG12" s="112"/>
    </row>
    <row r="13" spans="1:33" ht="14.6" x14ac:dyDescent="0.4">
      <c r="A13" t="s">
        <v>180</v>
      </c>
      <c r="B13" s="235" t="str">
        <f t="shared" si="0"/>
        <v>Horizon 720</v>
      </c>
      <c r="C13" s="178" t="str">
        <f t="shared" si="1"/>
        <v>oat</v>
      </c>
      <c r="D13" s="236" t="str">
        <f t="shared" si="2"/>
        <v>Cereal</v>
      </c>
      <c r="E13" s="56">
        <f t="shared" si="3"/>
        <v>78.270476190476217</v>
      </c>
      <c r="F13" s="209">
        <v>78.494166666666658</v>
      </c>
      <c r="G13" s="136" t="s">
        <v>60</v>
      </c>
      <c r="H13" s="209"/>
      <c r="I13" s="136"/>
      <c r="J13" s="209"/>
      <c r="K13" s="136"/>
      <c r="L13" s="209">
        <v>65.790000000000035</v>
      </c>
      <c r="M13" s="136" t="s">
        <v>61</v>
      </c>
      <c r="N13" s="209">
        <v>84.470000000000027</v>
      </c>
      <c r="O13" s="136" t="s">
        <v>56</v>
      </c>
      <c r="P13" s="209">
        <v>80.060000000000016</v>
      </c>
      <c r="Q13" s="136" t="s">
        <v>54</v>
      </c>
      <c r="R13" s="209">
        <v>68.866666666666703</v>
      </c>
      <c r="S13" s="136" t="s">
        <v>65</v>
      </c>
      <c r="T13" s="209">
        <v>79.813333333333389</v>
      </c>
      <c r="U13" s="136" t="s">
        <v>62</v>
      </c>
      <c r="V13" s="209"/>
      <c r="W13" s="136"/>
      <c r="X13" s="209">
        <v>82.880000000000038</v>
      </c>
      <c r="Y13" s="136" t="s">
        <v>69</v>
      </c>
      <c r="Z13" s="209">
        <v>88.18333333333328</v>
      </c>
      <c r="AA13" s="136" t="s">
        <v>62</v>
      </c>
      <c r="AB13" s="209">
        <v>77.890000000000043</v>
      </c>
      <c r="AC13" s="138" t="s">
        <v>51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35" t="str">
        <f t="shared" si="0"/>
        <v>FL08128</v>
      </c>
      <c r="C14" s="178" t="str">
        <f t="shared" si="1"/>
        <v>triticale</v>
      </c>
      <c r="D14" s="236" t="str">
        <f t="shared" si="2"/>
        <v>Cereal</v>
      </c>
      <c r="E14" s="56">
        <f t="shared" si="3"/>
        <v>72.367619047619087</v>
      </c>
      <c r="F14" s="209">
        <v>71.704166666666666</v>
      </c>
      <c r="G14" s="137" t="s">
        <v>230</v>
      </c>
      <c r="H14" s="209"/>
      <c r="I14" s="137"/>
      <c r="J14" s="209"/>
      <c r="K14" s="137"/>
      <c r="L14" s="209">
        <v>64.003333333333373</v>
      </c>
      <c r="M14" s="137" t="s">
        <v>60</v>
      </c>
      <c r="N14" s="209">
        <v>75.92000000000003</v>
      </c>
      <c r="O14" s="137" t="s">
        <v>60</v>
      </c>
      <c r="P14" s="209">
        <v>67.060000000000031</v>
      </c>
      <c r="Q14" s="137" t="s">
        <v>61</v>
      </c>
      <c r="R14" s="209">
        <v>70.386666666666684</v>
      </c>
      <c r="S14" s="137" t="s">
        <v>66</v>
      </c>
      <c r="T14" s="209">
        <v>70.016666666666708</v>
      </c>
      <c r="U14" s="137" t="s">
        <v>230</v>
      </c>
      <c r="V14" s="209"/>
      <c r="W14" s="137"/>
      <c r="X14" s="209">
        <v>72.976666666666702</v>
      </c>
      <c r="Y14" s="137" t="s">
        <v>66</v>
      </c>
      <c r="Z14" s="209">
        <v>81.703333333333362</v>
      </c>
      <c r="AA14" s="137" t="s">
        <v>65</v>
      </c>
      <c r="AB14" s="209">
        <v>71.566666666666691</v>
      </c>
      <c r="AC14" s="139" t="s">
        <v>69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354" t="str">
        <f t="shared" si="0"/>
        <v>FIXatioN</v>
      </c>
      <c r="C15" s="355" t="str">
        <f t="shared" si="1"/>
        <v>clover, balansa</v>
      </c>
      <c r="D15" s="356" t="str">
        <f t="shared" si="2"/>
        <v>Legume</v>
      </c>
      <c r="E15" s="300">
        <f t="shared" si="3"/>
        <v>93.589444444444482</v>
      </c>
      <c r="F15" s="345"/>
      <c r="G15" s="346"/>
      <c r="H15" s="345"/>
      <c r="I15" s="346"/>
      <c r="J15" s="345"/>
      <c r="K15" s="346"/>
      <c r="L15" s="345"/>
      <c r="M15" s="346"/>
      <c r="N15" s="345">
        <v>91.416666666666686</v>
      </c>
      <c r="O15" s="346" t="s">
        <v>50</v>
      </c>
      <c r="P15" s="345">
        <v>86.000000000000028</v>
      </c>
      <c r="Q15" s="346" t="s">
        <v>59</v>
      </c>
      <c r="R15" s="345">
        <v>90.376666666666694</v>
      </c>
      <c r="S15" s="346" t="s">
        <v>48</v>
      </c>
      <c r="T15" s="345">
        <v>94.733333333333363</v>
      </c>
      <c r="U15" s="346" t="s">
        <v>48</v>
      </c>
      <c r="V15" s="345"/>
      <c r="W15" s="346"/>
      <c r="X15" s="345">
        <v>93.700000000000017</v>
      </c>
      <c r="Y15" s="346" t="s">
        <v>50</v>
      </c>
      <c r="Z15" s="345">
        <v>96.290000000000035</v>
      </c>
      <c r="AA15" s="346" t="s">
        <v>48</v>
      </c>
      <c r="AB15" s="345">
        <v>95.020000000000024</v>
      </c>
      <c r="AC15" s="347" t="s">
        <v>48</v>
      </c>
      <c r="AD15" s="215"/>
      <c r="AE15" s="110"/>
      <c r="AF15" s="215"/>
      <c r="AG15" s="112"/>
    </row>
    <row r="16" spans="1:33" ht="14.6" x14ac:dyDescent="0.4">
      <c r="A16" t="s">
        <v>7</v>
      </c>
      <c r="B16" s="234" t="str">
        <f t="shared" si="0"/>
        <v>Frosty</v>
      </c>
      <c r="C16" s="179" t="str">
        <f t="shared" si="1"/>
        <v>clover, berseem</v>
      </c>
      <c r="D16" s="236" t="str">
        <f t="shared" si="2"/>
        <v>Legume</v>
      </c>
      <c r="E16" s="56">
        <f t="shared" si="3"/>
        <v>82.364285714285771</v>
      </c>
      <c r="F16" s="209">
        <v>82.278333333333336</v>
      </c>
      <c r="G16" s="136" t="s">
        <v>51</v>
      </c>
      <c r="H16" s="209"/>
      <c r="I16" s="136"/>
      <c r="J16" s="209"/>
      <c r="K16" s="137"/>
      <c r="L16" s="209">
        <v>73.866666666666703</v>
      </c>
      <c r="M16" s="136" t="s">
        <v>64</v>
      </c>
      <c r="N16" s="209">
        <v>82.103333333333367</v>
      </c>
      <c r="O16" s="136" t="s">
        <v>68</v>
      </c>
      <c r="P16" s="209">
        <v>81.676666666666691</v>
      </c>
      <c r="Q16" s="136" t="s">
        <v>54</v>
      </c>
      <c r="R16" s="209">
        <v>78.290000000000035</v>
      </c>
      <c r="S16" s="136" t="s">
        <v>64</v>
      </c>
      <c r="T16" s="209">
        <v>80.57333333333338</v>
      </c>
      <c r="U16" s="136" t="s">
        <v>232</v>
      </c>
      <c r="V16" s="209"/>
      <c r="W16" s="136"/>
      <c r="X16" s="209">
        <v>88.973333333333372</v>
      </c>
      <c r="Y16" s="136" t="s">
        <v>54</v>
      </c>
      <c r="Z16" s="209">
        <v>91.183333333333479</v>
      </c>
      <c r="AA16" s="136" t="s">
        <v>54</v>
      </c>
      <c r="AB16" s="209">
        <v>81.560000000000031</v>
      </c>
      <c r="AC16" s="138" t="s">
        <v>49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235" t="str">
        <f t="shared" si="0"/>
        <v>AU Robin</v>
      </c>
      <c r="C17" s="178" t="str">
        <f t="shared" si="1"/>
        <v>clover, crimson</v>
      </c>
      <c r="D17" s="236" t="str">
        <f t="shared" si="2"/>
        <v>Legume</v>
      </c>
      <c r="E17" s="56">
        <f t="shared" si="3"/>
        <v>83.121428571428609</v>
      </c>
      <c r="F17" s="209">
        <v>82.375833333333333</v>
      </c>
      <c r="G17" s="137" t="s">
        <v>51</v>
      </c>
      <c r="H17" s="209"/>
      <c r="I17" s="137"/>
      <c r="J17" s="209"/>
      <c r="K17" s="137"/>
      <c r="L17" s="209">
        <v>70.883333333333354</v>
      </c>
      <c r="M17" s="137" t="s">
        <v>47</v>
      </c>
      <c r="N17" s="209">
        <v>84.883333333333368</v>
      </c>
      <c r="O17" s="137" t="s">
        <v>56</v>
      </c>
      <c r="P17" s="209">
        <v>77.156666666666709</v>
      </c>
      <c r="Q17" s="137" t="s">
        <v>51</v>
      </c>
      <c r="R17" s="209">
        <v>77.266666666666723</v>
      </c>
      <c r="S17" s="137" t="s">
        <v>56</v>
      </c>
      <c r="T17" s="209">
        <v>82.093333333333376</v>
      </c>
      <c r="U17" s="137" t="s">
        <v>56</v>
      </c>
      <c r="V17" s="209"/>
      <c r="W17" s="137"/>
      <c r="X17" s="209">
        <v>90.053333333333356</v>
      </c>
      <c r="Y17" s="137" t="s">
        <v>54</v>
      </c>
      <c r="Z17" s="209">
        <v>93.130000000000038</v>
      </c>
      <c r="AA17" s="137" t="s">
        <v>52</v>
      </c>
      <c r="AB17" s="209">
        <v>83.540000000000049</v>
      </c>
      <c r="AC17" s="139" t="s">
        <v>46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235" t="str">
        <f t="shared" si="0"/>
        <v>AU Sunrise</v>
      </c>
      <c r="C18" s="178" t="str">
        <f t="shared" si="1"/>
        <v>clover, crimson</v>
      </c>
      <c r="D18" s="236" t="str">
        <f t="shared" si="2"/>
        <v>Legume</v>
      </c>
      <c r="E18" s="56">
        <f t="shared" si="3"/>
        <v>83.570714285714303</v>
      </c>
      <c r="F18" s="209">
        <v>83.00229166666665</v>
      </c>
      <c r="G18" s="136" t="s">
        <v>64</v>
      </c>
      <c r="H18" s="209"/>
      <c r="I18" s="136"/>
      <c r="J18" s="209"/>
      <c r="K18" s="136"/>
      <c r="L18" s="209">
        <v>73.42000000000003</v>
      </c>
      <c r="M18" s="136" t="s">
        <v>64</v>
      </c>
      <c r="N18" s="209">
        <v>85.733333333333363</v>
      </c>
      <c r="O18" s="136" t="s">
        <v>64</v>
      </c>
      <c r="P18" s="209">
        <v>79.023333333333355</v>
      </c>
      <c r="Q18" s="136" t="s">
        <v>54</v>
      </c>
      <c r="R18" s="209">
        <v>75.080000000000041</v>
      </c>
      <c r="S18" s="136" t="s">
        <v>68</v>
      </c>
      <c r="T18" s="209">
        <v>84.120000000000033</v>
      </c>
      <c r="U18" s="136" t="s">
        <v>55</v>
      </c>
      <c r="V18" s="209"/>
      <c r="W18" s="136"/>
      <c r="X18" s="209">
        <v>92.260000000000019</v>
      </c>
      <c r="Y18" s="136" t="s">
        <v>58</v>
      </c>
      <c r="Z18" s="209">
        <v>91.246666666666599</v>
      </c>
      <c r="AA18" s="136" t="s">
        <v>46</v>
      </c>
      <c r="AB18" s="209">
        <v>83.135000000000019</v>
      </c>
      <c r="AC18" s="138" t="s">
        <v>70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235" t="str">
        <f t="shared" si="0"/>
        <v>Kentucky Pride</v>
      </c>
      <c r="C19" s="178" t="str">
        <f t="shared" si="1"/>
        <v>clover, crimson</v>
      </c>
      <c r="D19" s="236" t="str">
        <f t="shared" si="2"/>
        <v>Legume</v>
      </c>
      <c r="E19" s="56">
        <f t="shared" si="3"/>
        <v>85.023809523809561</v>
      </c>
      <c r="F19" s="209">
        <v>84.682708333333323</v>
      </c>
      <c r="G19" s="136" t="s">
        <v>70</v>
      </c>
      <c r="H19" s="209"/>
      <c r="I19" s="136"/>
      <c r="J19" s="209"/>
      <c r="K19" s="136"/>
      <c r="L19" s="209">
        <v>78.53000000000003</v>
      </c>
      <c r="M19" s="136" t="s">
        <v>46</v>
      </c>
      <c r="N19" s="209">
        <v>86.133333333333354</v>
      </c>
      <c r="O19" s="136" t="s">
        <v>64</v>
      </c>
      <c r="P19" s="209">
        <v>82.29500000000003</v>
      </c>
      <c r="Q19" s="136" t="s">
        <v>54</v>
      </c>
      <c r="R19" s="209">
        <v>76.860000000000028</v>
      </c>
      <c r="S19" s="136" t="s">
        <v>56</v>
      </c>
      <c r="T19" s="209">
        <v>87.590000000000032</v>
      </c>
      <c r="U19" s="136" t="s">
        <v>52</v>
      </c>
      <c r="V19" s="209"/>
      <c r="W19" s="136"/>
      <c r="X19" s="209">
        <v>92.66333333333337</v>
      </c>
      <c r="Y19" s="136" t="s">
        <v>58</v>
      </c>
      <c r="Z19" s="209">
        <v>90.60000000000008</v>
      </c>
      <c r="AA19" s="136" t="s">
        <v>64</v>
      </c>
      <c r="AB19" s="209">
        <v>82.790000000000049</v>
      </c>
      <c r="AC19" s="138" t="s">
        <v>54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235" t="str">
        <f t="shared" si="0"/>
        <v>eNhance</v>
      </c>
      <c r="C20" s="178" t="str">
        <f t="shared" si="1"/>
        <v>clover, Persian</v>
      </c>
      <c r="D20" s="236" t="str">
        <f t="shared" si="2"/>
        <v>Legume</v>
      </c>
      <c r="E20" s="56">
        <f t="shared" si="3"/>
        <v>94.74476190476193</v>
      </c>
      <c r="F20" s="209">
        <v>94.623333333333335</v>
      </c>
      <c r="G20" s="136" t="s">
        <v>48</v>
      </c>
      <c r="H20" s="209"/>
      <c r="I20" s="136"/>
      <c r="J20" s="209"/>
      <c r="K20" s="136"/>
      <c r="L20" s="209">
        <v>91.270000000000024</v>
      </c>
      <c r="M20" s="136" t="s">
        <v>48</v>
      </c>
      <c r="N20" s="209">
        <v>94.140000000000043</v>
      </c>
      <c r="O20" s="136" t="s">
        <v>48</v>
      </c>
      <c r="P20" s="209">
        <v>93.773333333333369</v>
      </c>
      <c r="Q20" s="136" t="s">
        <v>48</v>
      </c>
      <c r="R20" s="209">
        <v>91.80333333333337</v>
      </c>
      <c r="S20" s="136" t="s">
        <v>48</v>
      </c>
      <c r="T20" s="209">
        <v>94.623333333333392</v>
      </c>
      <c r="U20" s="136" t="s">
        <v>48</v>
      </c>
      <c r="V20" s="209"/>
      <c r="W20" s="136"/>
      <c r="X20" s="209">
        <v>98.320000000000022</v>
      </c>
      <c r="Y20" s="136" t="s">
        <v>48</v>
      </c>
      <c r="Z20" s="209">
        <v>97.21666666666664</v>
      </c>
      <c r="AA20" s="136" t="s">
        <v>48</v>
      </c>
      <c r="AB20" s="209">
        <v>95.840000000000032</v>
      </c>
      <c r="AC20" s="138" t="s">
        <v>48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235" t="str">
        <f t="shared" si="0"/>
        <v>Dynamite</v>
      </c>
      <c r="C21" s="178" t="str">
        <f t="shared" si="1"/>
        <v>clover, red</v>
      </c>
      <c r="D21" s="236" t="str">
        <f t="shared" si="2"/>
        <v>Legume</v>
      </c>
      <c r="E21" s="56">
        <f t="shared" si="3"/>
        <v>83.918095238095262</v>
      </c>
      <c r="F21" s="209">
        <v>83.659999999999982</v>
      </c>
      <c r="G21" s="137" t="s">
        <v>49</v>
      </c>
      <c r="H21" s="209"/>
      <c r="I21" s="137"/>
      <c r="J21" s="209"/>
      <c r="K21" s="137"/>
      <c r="L21" s="209">
        <v>79.833333333333357</v>
      </c>
      <c r="M21" s="137" t="s">
        <v>52</v>
      </c>
      <c r="N21" s="209">
        <v>83.256666666666689</v>
      </c>
      <c r="O21" s="137" t="s">
        <v>47</v>
      </c>
      <c r="P21" s="209">
        <v>81.853333333333367</v>
      </c>
      <c r="Q21" s="137" t="s">
        <v>54</v>
      </c>
      <c r="R21" s="209">
        <v>80.980000000000032</v>
      </c>
      <c r="S21" s="137" t="s">
        <v>46</v>
      </c>
      <c r="T21" s="209">
        <v>85.555000000000049</v>
      </c>
      <c r="U21" s="137" t="s">
        <v>54</v>
      </c>
      <c r="V21" s="209"/>
      <c r="W21" s="137"/>
      <c r="X21" s="209">
        <v>88.076666666666696</v>
      </c>
      <c r="Y21" s="137" t="s">
        <v>250</v>
      </c>
      <c r="Z21" s="209">
        <v>86.96999999999997</v>
      </c>
      <c r="AA21" s="137" t="s">
        <v>61</v>
      </c>
      <c r="AB21" s="209">
        <v>82.755000000000024</v>
      </c>
      <c r="AC21" s="139" t="s">
        <v>70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234" t="str">
        <f t="shared" si="0"/>
        <v>Q</v>
      </c>
      <c r="C22" s="179" t="str">
        <f t="shared" si="1"/>
        <v>clover, red</v>
      </c>
      <c r="D22" s="236" t="str">
        <f t="shared" si="2"/>
        <v>Legume</v>
      </c>
      <c r="E22" s="56">
        <f t="shared" si="3"/>
        <v>81.999523809523836</v>
      </c>
      <c r="F22" s="210">
        <v>81.474583333333342</v>
      </c>
      <c r="G22" s="136" t="s">
        <v>68</v>
      </c>
      <c r="H22" s="210"/>
      <c r="I22" s="136"/>
      <c r="J22" s="210"/>
      <c r="K22" s="136"/>
      <c r="L22" s="210">
        <v>76.070000000000022</v>
      </c>
      <c r="M22" s="136" t="s">
        <v>54</v>
      </c>
      <c r="N22" s="210">
        <v>80.766666666666694</v>
      </c>
      <c r="O22" s="136" t="s">
        <v>69</v>
      </c>
      <c r="P22" s="210">
        <v>77.800000000000026</v>
      </c>
      <c r="Q22" s="136" t="s">
        <v>55</v>
      </c>
      <c r="R22" s="210">
        <v>77.100000000000023</v>
      </c>
      <c r="S22" s="136" t="s">
        <v>56</v>
      </c>
      <c r="T22" s="210">
        <v>83.153333333333364</v>
      </c>
      <c r="U22" s="136" t="s">
        <v>250</v>
      </c>
      <c r="V22" s="210"/>
      <c r="W22" s="136"/>
      <c r="X22" s="210">
        <v>88.513333333333364</v>
      </c>
      <c r="Y22" s="136" t="s">
        <v>55</v>
      </c>
      <c r="Z22" s="210">
        <v>87.946666666666729</v>
      </c>
      <c r="AA22" s="136" t="s">
        <v>61</v>
      </c>
      <c r="AB22" s="210">
        <v>80.446666666666687</v>
      </c>
      <c r="AC22" s="138" t="s">
        <v>49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235" t="str">
        <f t="shared" si="0"/>
        <v>Cahaba</v>
      </c>
      <c r="C23" s="179" t="str">
        <f t="shared" si="1"/>
        <v>vetch, common</v>
      </c>
      <c r="D23" s="236" t="str">
        <f t="shared" si="2"/>
        <v>Legume</v>
      </c>
      <c r="E23" s="56">
        <f t="shared" si="3"/>
        <v>87.465952380952402</v>
      </c>
      <c r="F23" s="209">
        <v>87.083541666666633</v>
      </c>
      <c r="G23" s="137" t="s">
        <v>52</v>
      </c>
      <c r="H23" s="209"/>
      <c r="I23" s="137"/>
      <c r="J23" s="209"/>
      <c r="K23" s="137"/>
      <c r="L23" s="209">
        <v>79.820000000000022</v>
      </c>
      <c r="M23" s="137" t="s">
        <v>52</v>
      </c>
      <c r="N23" s="209">
        <v>86.995000000000033</v>
      </c>
      <c r="O23" s="137" t="s">
        <v>54</v>
      </c>
      <c r="P23" s="209">
        <v>84.406666666666695</v>
      </c>
      <c r="Q23" s="137" t="s">
        <v>52</v>
      </c>
      <c r="R23" s="209">
        <v>83.586666666666702</v>
      </c>
      <c r="S23" s="137" t="s">
        <v>52</v>
      </c>
      <c r="T23" s="209">
        <v>86.326666666666711</v>
      </c>
      <c r="U23" s="137" t="s">
        <v>46</v>
      </c>
      <c r="V23" s="209"/>
      <c r="W23" s="137"/>
      <c r="X23" s="209">
        <v>89.683333333333366</v>
      </c>
      <c r="Y23" s="137" t="s">
        <v>54</v>
      </c>
      <c r="Z23" s="209">
        <v>97.739999999999924</v>
      </c>
      <c r="AA23" s="137" t="s">
        <v>48</v>
      </c>
      <c r="AB23" s="209">
        <v>88.110000000000028</v>
      </c>
      <c r="AC23" s="139" t="s">
        <v>52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234" t="str">
        <f t="shared" si="0"/>
        <v>AU Early Cover</v>
      </c>
      <c r="C24" s="179" t="str">
        <f t="shared" si="1"/>
        <v>vetch, hairy</v>
      </c>
      <c r="D24" s="236" t="str">
        <f t="shared" si="2"/>
        <v>Legume</v>
      </c>
      <c r="E24" s="56">
        <f t="shared" si="3"/>
        <v>77.269523809523847</v>
      </c>
      <c r="F24" s="209">
        <v>76.091666666666669</v>
      </c>
      <c r="G24" s="136" t="s">
        <v>65</v>
      </c>
      <c r="H24" s="209"/>
      <c r="I24" s="136"/>
      <c r="J24" s="209"/>
      <c r="K24" s="136"/>
      <c r="L24" s="209">
        <v>66.536666666666704</v>
      </c>
      <c r="M24" s="136" t="s">
        <v>61</v>
      </c>
      <c r="N24" s="209">
        <v>66.466666666666711</v>
      </c>
      <c r="O24" s="136" t="s">
        <v>65</v>
      </c>
      <c r="P24" s="209">
        <v>67.846666666666692</v>
      </c>
      <c r="Q24" s="136" t="s">
        <v>69</v>
      </c>
      <c r="R24" s="209">
        <v>79.996666666666698</v>
      </c>
      <c r="S24" s="136" t="s">
        <v>54</v>
      </c>
      <c r="T24" s="209">
        <v>73.096666666666707</v>
      </c>
      <c r="U24" s="136" t="s">
        <v>67</v>
      </c>
      <c r="V24" s="209"/>
      <c r="W24" s="136"/>
      <c r="X24" s="209">
        <v>83.180000000000021</v>
      </c>
      <c r="Y24" s="136" t="s">
        <v>68</v>
      </c>
      <c r="Z24" s="209">
        <v>89.703333333333362</v>
      </c>
      <c r="AA24" s="136" t="s">
        <v>56</v>
      </c>
      <c r="AB24" s="209">
        <v>81.906666666666695</v>
      </c>
      <c r="AC24" s="138" t="s">
        <v>70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7"/>
      <c r="K25" s="217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7"/>
      <c r="W25" s="217"/>
      <c r="X25" s="211"/>
      <c r="Y25" s="233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79.34443287037044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70.547368421052639</v>
      </c>
      <c r="M26" s="155"/>
      <c r="N26" s="156">
        <f>AVERAGE(N5:N24)</f>
        <v>81.80600000000004</v>
      </c>
      <c r="O26" s="155"/>
      <c r="P26" s="156">
        <f>AVERAGE(P5:P24)</f>
        <v>77.318750000000051</v>
      </c>
      <c r="Q26" s="155"/>
      <c r="R26" s="156">
        <f>AVERAGE(R5:R24)</f>
        <v>76.715087719298253</v>
      </c>
      <c r="S26" s="155"/>
      <c r="T26" s="156">
        <f>AVERAGE(T5:T24)</f>
        <v>79.176750000000041</v>
      </c>
      <c r="U26" s="155"/>
      <c r="V26" s="156"/>
      <c r="W26" s="155"/>
      <c r="X26" s="156">
        <f>AVERAGE(X5:X24)</f>
        <v>84.669499999999999</v>
      </c>
      <c r="Y26" s="155"/>
      <c r="Z26" s="156">
        <f>AVERAGE(Z5:Z24)</f>
        <v>87.02733333333353</v>
      </c>
      <c r="AA26" s="155"/>
      <c r="AB26" s="156">
        <f>AVERAGE(AB5:AB24)</f>
        <v>79.897666666666709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/>
      <c r="I27" s="162"/>
      <c r="J27" s="183"/>
      <c r="K27" s="162"/>
      <c r="L27" s="161">
        <v>2</v>
      </c>
      <c r="M27" s="183"/>
      <c r="N27" s="161">
        <v>1</v>
      </c>
      <c r="O27" s="162"/>
      <c r="P27" s="161">
        <v>2</v>
      </c>
      <c r="Q27" s="162"/>
      <c r="R27" s="161">
        <v>2</v>
      </c>
      <c r="S27" s="183"/>
      <c r="T27" s="161">
        <v>2</v>
      </c>
      <c r="U27" s="162"/>
      <c r="V27" s="161"/>
      <c r="W27" s="183"/>
      <c r="X27" s="161">
        <v>2</v>
      </c>
      <c r="Y27" s="162"/>
      <c r="Z27" s="161">
        <v>1</v>
      </c>
      <c r="AA27" s="183"/>
      <c r="AB27" s="161">
        <v>2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61.106666666666669</v>
      </c>
      <c r="G28" s="214"/>
      <c r="H28" s="166">
        <f>MIN(H5:H24)</f>
        <v>0</v>
      </c>
      <c r="I28" s="167"/>
      <c r="J28" s="214"/>
      <c r="K28" s="214"/>
      <c r="L28" s="166">
        <f>MIN(L5:L24)</f>
        <v>55.980000000000032</v>
      </c>
      <c r="M28" s="167"/>
      <c r="N28" s="166">
        <f>MIN(N5:N24)</f>
        <v>65.436666666666682</v>
      </c>
      <c r="O28" s="214"/>
      <c r="P28" s="166">
        <f>MIN(P5:P24)</f>
        <v>56.870000000000019</v>
      </c>
      <c r="Q28" s="214"/>
      <c r="R28" s="166">
        <f>MIN(R5:R24)</f>
        <v>59.023333333333362</v>
      </c>
      <c r="S28" s="167"/>
      <c r="T28" s="166">
        <f>MIN(T5:T24)</f>
        <v>58.883333333333375</v>
      </c>
      <c r="U28" s="214"/>
      <c r="V28" s="166"/>
      <c r="W28" s="167"/>
      <c r="X28" s="166">
        <f>MIN(X5:X24)</f>
        <v>66.350000000000023</v>
      </c>
      <c r="Y28" s="214"/>
      <c r="Z28" s="166">
        <f>MIN(Z5:Z24)</f>
        <v>63.036666666666633</v>
      </c>
      <c r="AA28" s="167"/>
      <c r="AB28" s="166">
        <f>MIN(AB5:AB24)</f>
        <v>59.650000000000041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94.623333333333335</v>
      </c>
      <c r="G29" s="183"/>
      <c r="H29" s="161">
        <f>MAX(H5:H24)</f>
        <v>0</v>
      </c>
      <c r="I29" s="162"/>
      <c r="J29" s="183"/>
      <c r="K29" s="183"/>
      <c r="L29" s="161">
        <f>MAX(L5:L24)</f>
        <v>91.270000000000024</v>
      </c>
      <c r="M29" s="162"/>
      <c r="N29" s="161">
        <f>MAX(N5:N24)</f>
        <v>94.140000000000043</v>
      </c>
      <c r="O29" s="183"/>
      <c r="P29" s="161">
        <f>MAX(P5:P24)</f>
        <v>93.773333333333369</v>
      </c>
      <c r="Q29" s="183"/>
      <c r="R29" s="161">
        <f>MAX(R5:R24)</f>
        <v>91.80333333333337</v>
      </c>
      <c r="S29" s="162"/>
      <c r="T29" s="161">
        <f>MAX(T5:T24)</f>
        <v>94.733333333333363</v>
      </c>
      <c r="U29" s="183"/>
      <c r="V29" s="161"/>
      <c r="W29" s="162"/>
      <c r="X29" s="161">
        <f>MAX(X5:X24)</f>
        <v>98.320000000000022</v>
      </c>
      <c r="Y29" s="183"/>
      <c r="Z29" s="161">
        <f>MAX(Z5:Z24)</f>
        <v>97.739999999999924</v>
      </c>
      <c r="AA29" s="162"/>
      <c r="AB29" s="161">
        <f>MAX(AB5:AB24)</f>
        <v>95.840000000000032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33.516666666666666</v>
      </c>
      <c r="G30" s="170"/>
      <c r="H30" s="171">
        <f>H29-H28</f>
        <v>0</v>
      </c>
      <c r="I30" s="172"/>
      <c r="J30" s="170"/>
      <c r="K30" s="170"/>
      <c r="L30" s="171">
        <f>L29-L28</f>
        <v>35.289999999999992</v>
      </c>
      <c r="M30" s="172"/>
      <c r="N30" s="171">
        <f>N29-N28</f>
        <v>28.703333333333362</v>
      </c>
      <c r="O30" s="170"/>
      <c r="P30" s="171">
        <f>P29-P28</f>
        <v>36.90333333333335</v>
      </c>
      <c r="Q30" s="170"/>
      <c r="R30" s="171">
        <f>R29-R28</f>
        <v>32.780000000000008</v>
      </c>
      <c r="S30" s="172"/>
      <c r="T30" s="171">
        <f>T29-T28</f>
        <v>35.849999999999987</v>
      </c>
      <c r="U30" s="170"/>
      <c r="V30" s="171"/>
      <c r="W30" s="172"/>
      <c r="X30" s="171">
        <f>X29-X28</f>
        <v>31.97</v>
      </c>
      <c r="Y30" s="170"/>
      <c r="Z30" s="171">
        <f>Z29-Z28</f>
        <v>34.703333333333291</v>
      </c>
      <c r="AA30" s="172"/>
      <c r="AB30" s="171">
        <f>AB29-AB28</f>
        <v>36.189999999999991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90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43.5" customHeight="1" x14ac:dyDescent="0.3">
      <c r="B35" s="401" t="s">
        <v>285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51" priority="26">
      <formula>MOD(ROW(),2)=0</formula>
    </cfRule>
  </conditionalFormatting>
  <conditionalFormatting sqref="F5:F24">
    <cfRule type="colorScale" priority="9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L5:L24">
    <cfRule type="colorScale" priority="8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N5:N24">
    <cfRule type="colorScale" priority="7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P5:P24">
    <cfRule type="colorScale" priority="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R5:R24">
    <cfRule type="colorScale" priority="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T5:T24"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X5:X24"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Z5:Z24">
    <cfRule type="colorScale" priority="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B5:AB24">
    <cfRule type="colorScale" priority="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D5:AD24">
    <cfRule type="top10" dxfId="50" priority="24" stopIfTrue="1" percent="1" rank="25"/>
  </conditionalFormatting>
  <conditionalFormatting sqref="AE5:AE24 AG5:AG24">
    <cfRule type="containsText" priority="11" stopIfTrue="1" operator="containsText" text="AA">
      <formula>NOT(ISERROR(SEARCH("AA",AE5)))</formula>
    </cfRule>
    <cfRule type="containsText" dxfId="49" priority="12" operator="containsText" text="A">
      <formula>NOT(ISERROR(SEARCH("A",AE5)))</formula>
    </cfRule>
  </conditionalFormatting>
  <conditionalFormatting sqref="AF5:AF24">
    <cfRule type="top10" dxfId="48" priority="25" stopIfTrue="1" percent="1" rank="25"/>
  </conditionalFormatting>
  <pageMargins left="0.25" right="0.25" top="0.75" bottom="0.75" header="0.3" footer="0.3"/>
  <pageSetup scale="75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078A-90F7-4BBC-812B-D03C8A738B86}">
  <sheetPr>
    <pageSetUpPr fitToPage="1"/>
  </sheetPr>
  <dimension ref="A1:AG43"/>
  <sheetViews>
    <sheetView zoomScaleNormal="100" zoomScaleSheetLayoutView="100" workbookViewId="0">
      <pane xSplit="4" ySplit="3" topLeftCell="E4" activePane="bottomRight" state="frozen"/>
      <selection activeCell="A5" sqref="A5:A26"/>
      <selection pane="topRight" activeCell="A5" sqref="A5:A26"/>
      <selection pane="bottomLeft" activeCell="A5" sqref="A5:A26"/>
      <selection pane="bottomRight" activeCell="W5" sqref="V1:W1048576"/>
    </sheetView>
  </sheetViews>
  <sheetFormatPr defaultColWidth="8.84375" defaultRowHeight="14.15" x14ac:dyDescent="0.35"/>
  <cols>
    <col min="1" max="1" width="12.4609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1" width="7.23046875" style="9" customWidth="1"/>
    <col min="22" max="23" width="7.2304687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300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154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/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13.026666666666678</v>
      </c>
      <c r="F5" s="314"/>
      <c r="G5" s="315"/>
      <c r="H5" s="314"/>
      <c r="I5" s="315"/>
      <c r="J5" s="314"/>
      <c r="K5" s="316"/>
      <c r="L5" s="314">
        <v>11.670000000000012</v>
      </c>
      <c r="M5" s="315" t="s">
        <v>60</v>
      </c>
      <c r="N5" s="314">
        <v>13.703333333333346</v>
      </c>
      <c r="O5" s="315" t="s">
        <v>57</v>
      </c>
      <c r="P5" s="314">
        <v>10.57666666666668</v>
      </c>
      <c r="Q5" s="315" t="s">
        <v>63</v>
      </c>
      <c r="R5" s="314"/>
      <c r="S5" s="315"/>
      <c r="T5" s="314">
        <v>10.586666666666673</v>
      </c>
      <c r="U5" s="315" t="s">
        <v>63</v>
      </c>
      <c r="V5" s="314"/>
      <c r="W5" s="315"/>
      <c r="X5" s="314">
        <v>12.370000000000008</v>
      </c>
      <c r="Y5" s="315" t="s">
        <v>57</v>
      </c>
      <c r="Z5" s="314">
        <v>19.470000000000017</v>
      </c>
      <c r="AA5" s="315" t="s">
        <v>57</v>
      </c>
      <c r="AB5" s="314">
        <v>10.360000000000019</v>
      </c>
      <c r="AC5" s="317" t="s">
        <v>68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8.1583333333333368</v>
      </c>
      <c r="F6" s="209">
        <v>8.021458333333328</v>
      </c>
      <c r="G6" s="137" t="s">
        <v>63</v>
      </c>
      <c r="H6" s="209"/>
      <c r="I6" s="137"/>
      <c r="J6" s="209"/>
      <c r="K6" s="137"/>
      <c r="L6" s="209">
        <v>7.8300000000000054</v>
      </c>
      <c r="M6" s="137" t="s">
        <v>67</v>
      </c>
      <c r="N6" s="209">
        <v>9.4933333333333358</v>
      </c>
      <c r="O6" s="137" t="s">
        <v>68</v>
      </c>
      <c r="P6" s="209">
        <v>7.0633333333333272</v>
      </c>
      <c r="Q6" s="137" t="s">
        <v>69</v>
      </c>
      <c r="R6" s="209">
        <v>7.0866666666666651</v>
      </c>
      <c r="S6" s="137" t="s">
        <v>69</v>
      </c>
      <c r="T6" s="209">
        <v>6.5033333333333356</v>
      </c>
      <c r="U6" s="137" t="s">
        <v>69</v>
      </c>
      <c r="V6" s="209"/>
      <c r="W6" s="137"/>
      <c r="X6" s="209">
        <v>10.946666666666665</v>
      </c>
      <c r="Y6" s="137" t="s">
        <v>57</v>
      </c>
      <c r="Z6" s="209">
        <v>8.2233333333333505</v>
      </c>
      <c r="AA6" s="137" t="s">
        <v>60</v>
      </c>
      <c r="AB6" s="209">
        <v>7.0250000000000075</v>
      </c>
      <c r="AC6" s="139" t="s">
        <v>61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7.7542857142857242</v>
      </c>
      <c r="F7" s="209">
        <v>7.775416666666664</v>
      </c>
      <c r="G7" s="137" t="s">
        <v>63</v>
      </c>
      <c r="H7" s="209"/>
      <c r="I7" s="137"/>
      <c r="J7" s="209"/>
      <c r="K7" s="137"/>
      <c r="L7" s="209">
        <v>7.4333333333333407</v>
      </c>
      <c r="M7" s="137" t="s">
        <v>67</v>
      </c>
      <c r="N7" s="209">
        <v>8.260000000000014</v>
      </c>
      <c r="O7" s="137" t="s">
        <v>69</v>
      </c>
      <c r="P7" s="209">
        <v>7.923333333333332</v>
      </c>
      <c r="Q7" s="137" t="s">
        <v>69</v>
      </c>
      <c r="R7" s="209">
        <v>7.6666666666666705</v>
      </c>
      <c r="S7" s="137" t="s">
        <v>68</v>
      </c>
      <c r="T7" s="209">
        <v>6.4133333333333411</v>
      </c>
      <c r="U7" s="137" t="s">
        <v>69</v>
      </c>
      <c r="V7" s="209"/>
      <c r="W7" s="137"/>
      <c r="X7" s="209">
        <v>10.410000000000002</v>
      </c>
      <c r="Y7" s="137" t="s">
        <v>57</v>
      </c>
      <c r="Z7" s="209">
        <v>8.0700000000000287</v>
      </c>
      <c r="AA7" s="137" t="s">
        <v>60</v>
      </c>
      <c r="AB7" s="209">
        <v>6.0266666666666779</v>
      </c>
      <c r="AC7" s="139" t="s">
        <v>61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9.8685714285714372</v>
      </c>
      <c r="F8" s="209">
        <v>9.6445833333333315</v>
      </c>
      <c r="G8" s="136" t="s">
        <v>57</v>
      </c>
      <c r="H8" s="209"/>
      <c r="I8" s="136"/>
      <c r="J8" s="209"/>
      <c r="K8" s="136"/>
      <c r="L8" s="209">
        <v>12.836666666666677</v>
      </c>
      <c r="M8" s="136" t="s">
        <v>61</v>
      </c>
      <c r="N8" s="209">
        <v>11.035000000000007</v>
      </c>
      <c r="O8" s="136" t="s">
        <v>63</v>
      </c>
      <c r="P8" s="209">
        <v>8.076666666666668</v>
      </c>
      <c r="Q8" s="136" t="s">
        <v>68</v>
      </c>
      <c r="R8" s="209">
        <v>9.2900000000000027</v>
      </c>
      <c r="S8" s="136" t="s">
        <v>47</v>
      </c>
      <c r="T8" s="209">
        <v>7.4833333333333423</v>
      </c>
      <c r="U8" s="136" t="s">
        <v>68</v>
      </c>
      <c r="V8" s="209"/>
      <c r="W8" s="136"/>
      <c r="X8" s="209">
        <v>9.926666666666673</v>
      </c>
      <c r="Y8" s="136" t="s">
        <v>57</v>
      </c>
      <c r="Z8" s="209">
        <v>10.595000000000013</v>
      </c>
      <c r="AA8" s="136" t="s">
        <v>68</v>
      </c>
      <c r="AB8" s="209">
        <v>7.9133333333333438</v>
      </c>
      <c r="AC8" s="138" t="s">
        <v>61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9.4547619047614422</v>
      </c>
      <c r="F9" s="209">
        <v>9.4045833333330542</v>
      </c>
      <c r="G9" s="136" t="s">
        <v>57</v>
      </c>
      <c r="H9" s="209"/>
      <c r="I9" s="136"/>
      <c r="J9" s="209"/>
      <c r="K9" s="136"/>
      <c r="L9" s="209">
        <v>5.7166666666667103</v>
      </c>
      <c r="M9" s="136" t="s">
        <v>67</v>
      </c>
      <c r="N9" s="209">
        <v>8.8633333333335038</v>
      </c>
      <c r="O9" s="136" t="s">
        <v>68</v>
      </c>
      <c r="P9" s="209">
        <v>9.0533333333332742</v>
      </c>
      <c r="Q9" s="136" t="s">
        <v>68</v>
      </c>
      <c r="R9" s="209">
        <v>10.963333333333358</v>
      </c>
      <c r="S9" s="136" t="s">
        <v>57</v>
      </c>
      <c r="T9" s="209">
        <v>7.9399999999999817</v>
      </c>
      <c r="U9" s="136" t="s">
        <v>68</v>
      </c>
      <c r="V9" s="209"/>
      <c r="W9" s="136"/>
      <c r="X9" s="209">
        <v>12.566666666666686</v>
      </c>
      <c r="Y9" s="136" t="s">
        <v>57</v>
      </c>
      <c r="Z9" s="209">
        <v>12.746666666663165</v>
      </c>
      <c r="AA9" s="136" t="s">
        <v>63</v>
      </c>
      <c r="AB9" s="209">
        <v>7.386666666666696</v>
      </c>
      <c r="AC9" s="138" t="s">
        <v>61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8.7228571428571549</v>
      </c>
      <c r="F10" s="209">
        <v>8.790416666666669</v>
      </c>
      <c r="G10" s="136" t="s">
        <v>51</v>
      </c>
      <c r="H10" s="209"/>
      <c r="I10" s="136"/>
      <c r="J10" s="209"/>
      <c r="K10" s="136"/>
      <c r="L10" s="209">
        <v>7.4200000000000088</v>
      </c>
      <c r="M10" s="136" t="s">
        <v>67</v>
      </c>
      <c r="N10" s="209">
        <v>9.0733333333333412</v>
      </c>
      <c r="O10" s="136" t="s">
        <v>68</v>
      </c>
      <c r="P10" s="209">
        <v>9.2633333333333319</v>
      </c>
      <c r="Q10" s="136" t="s">
        <v>68</v>
      </c>
      <c r="R10" s="209">
        <v>8.9633333333333383</v>
      </c>
      <c r="S10" s="136" t="s">
        <v>47</v>
      </c>
      <c r="T10" s="209">
        <v>7.2433333333333438</v>
      </c>
      <c r="U10" s="136" t="s">
        <v>68</v>
      </c>
      <c r="V10" s="209"/>
      <c r="W10" s="136"/>
      <c r="X10" s="209">
        <v>10.760000000000009</v>
      </c>
      <c r="Y10" s="136" t="s">
        <v>57</v>
      </c>
      <c r="Z10" s="209">
        <v>10.930000000000028</v>
      </c>
      <c r="AA10" s="136" t="s">
        <v>68</v>
      </c>
      <c r="AB10" s="209">
        <v>6.6700000000000159</v>
      </c>
      <c r="AC10" s="138" t="s">
        <v>61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8.2352380952381079</v>
      </c>
      <c r="F11" s="209">
        <v>8.2595833333333335</v>
      </c>
      <c r="G11" s="136" t="s">
        <v>63</v>
      </c>
      <c r="H11" s="209"/>
      <c r="I11" s="136"/>
      <c r="J11" s="209"/>
      <c r="K11" s="136"/>
      <c r="L11" s="209">
        <v>6.4833333333333449</v>
      </c>
      <c r="M11" s="136" t="s">
        <v>67</v>
      </c>
      <c r="N11" s="209">
        <v>8.8866666666666774</v>
      </c>
      <c r="O11" s="136" t="s">
        <v>68</v>
      </c>
      <c r="P11" s="209">
        <v>8.43</v>
      </c>
      <c r="Q11" s="136" t="s">
        <v>68</v>
      </c>
      <c r="R11" s="209">
        <v>8.050000000000006</v>
      </c>
      <c r="S11" s="136" t="s">
        <v>68</v>
      </c>
      <c r="T11" s="209">
        <v>6.8833333333333426</v>
      </c>
      <c r="U11" s="136" t="s">
        <v>69</v>
      </c>
      <c r="V11" s="209"/>
      <c r="W11" s="136"/>
      <c r="X11" s="209">
        <v>10.433333333333339</v>
      </c>
      <c r="Y11" s="136" t="s">
        <v>57</v>
      </c>
      <c r="Z11" s="209">
        <v>10.360000000000026</v>
      </c>
      <c r="AA11" s="136" t="s">
        <v>69</v>
      </c>
      <c r="AB11" s="209">
        <v>6.5500000000000149</v>
      </c>
      <c r="AC11" s="138" t="s">
        <v>61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8.7321428571428719</v>
      </c>
      <c r="F12" s="209">
        <v>8.6660416666666684</v>
      </c>
      <c r="G12" s="136" t="s">
        <v>51</v>
      </c>
      <c r="H12" s="209"/>
      <c r="I12" s="136"/>
      <c r="J12" s="209"/>
      <c r="K12" s="136"/>
      <c r="L12" s="209">
        <v>5.6233333333333455</v>
      </c>
      <c r="M12" s="136" t="s">
        <v>67</v>
      </c>
      <c r="N12" s="209">
        <v>10.373333333333338</v>
      </c>
      <c r="O12" s="136" t="s">
        <v>68</v>
      </c>
      <c r="P12" s="209">
        <v>8.2033333333333349</v>
      </c>
      <c r="Q12" s="136" t="s">
        <v>68</v>
      </c>
      <c r="R12" s="209">
        <v>9.6100000000000065</v>
      </c>
      <c r="S12" s="136" t="s">
        <v>51</v>
      </c>
      <c r="T12" s="209">
        <v>7.5450000000000097</v>
      </c>
      <c r="U12" s="136" t="s">
        <v>68</v>
      </c>
      <c r="V12" s="209"/>
      <c r="W12" s="136"/>
      <c r="X12" s="209">
        <v>10.46333333333334</v>
      </c>
      <c r="Y12" s="136" t="s">
        <v>57</v>
      </c>
      <c r="Z12" s="209">
        <v>10.400000000000047</v>
      </c>
      <c r="AA12" s="136" t="s">
        <v>69</v>
      </c>
      <c r="AB12" s="209">
        <v>7.1100000000000119</v>
      </c>
      <c r="AC12" s="138" t="s">
        <v>61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7.5280952380952471</v>
      </c>
      <c r="F13" s="209">
        <v>7.7620833333333303</v>
      </c>
      <c r="G13" s="136" t="s">
        <v>63</v>
      </c>
      <c r="H13" s="209"/>
      <c r="I13" s="136"/>
      <c r="J13" s="209"/>
      <c r="K13" s="136"/>
      <c r="L13" s="209">
        <v>5.0266666666666762</v>
      </c>
      <c r="M13" s="136" t="s">
        <v>230</v>
      </c>
      <c r="N13" s="209">
        <v>8.4100000000000108</v>
      </c>
      <c r="O13" s="136" t="s">
        <v>69</v>
      </c>
      <c r="P13" s="209">
        <v>9.4000000000000021</v>
      </c>
      <c r="Q13" s="136" t="s">
        <v>68</v>
      </c>
      <c r="R13" s="209">
        <v>7.7433333333333412</v>
      </c>
      <c r="S13" s="136" t="s">
        <v>68</v>
      </c>
      <c r="T13" s="209">
        <v>6.8033333333333426</v>
      </c>
      <c r="U13" s="136" t="s">
        <v>69</v>
      </c>
      <c r="V13" s="209"/>
      <c r="W13" s="136"/>
      <c r="X13" s="209">
        <v>9.8133333333333415</v>
      </c>
      <c r="Y13" s="136" t="s">
        <v>57</v>
      </c>
      <c r="Z13" s="209">
        <v>9.6066666666666674</v>
      </c>
      <c r="AA13" s="136" t="s">
        <v>61</v>
      </c>
      <c r="AB13" s="209">
        <v>5.2933333333333481</v>
      </c>
      <c r="AC13" s="138" t="s">
        <v>60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8.3128571428571565</v>
      </c>
      <c r="F14" s="314">
        <v>8.1531250000000011</v>
      </c>
      <c r="G14" s="316" t="s">
        <v>63</v>
      </c>
      <c r="H14" s="314"/>
      <c r="I14" s="316"/>
      <c r="J14" s="314"/>
      <c r="K14" s="316"/>
      <c r="L14" s="314">
        <v>8.0800000000000125</v>
      </c>
      <c r="M14" s="316" t="s">
        <v>65</v>
      </c>
      <c r="N14" s="314">
        <v>9.2600000000000087</v>
      </c>
      <c r="O14" s="316" t="s">
        <v>68</v>
      </c>
      <c r="P14" s="314">
        <v>7.0350000000000028</v>
      </c>
      <c r="Q14" s="316" t="s">
        <v>69</v>
      </c>
      <c r="R14" s="314">
        <v>7.7800000000000082</v>
      </c>
      <c r="S14" s="316" t="s">
        <v>68</v>
      </c>
      <c r="T14" s="314">
        <v>6.0033333333333418</v>
      </c>
      <c r="U14" s="316" t="s">
        <v>69</v>
      </c>
      <c r="V14" s="314"/>
      <c r="W14" s="316"/>
      <c r="X14" s="314">
        <v>9.2266666666666737</v>
      </c>
      <c r="Y14" s="316" t="s">
        <v>57</v>
      </c>
      <c r="Z14" s="314">
        <v>10.716666666666702</v>
      </c>
      <c r="AA14" s="316" t="s">
        <v>69</v>
      </c>
      <c r="AB14" s="314">
        <v>7.1233333333333464</v>
      </c>
      <c r="AC14" s="318" t="s">
        <v>61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22.406666666666666</v>
      </c>
      <c r="F15" s="209"/>
      <c r="G15" s="136"/>
      <c r="H15" s="209"/>
      <c r="I15" s="136"/>
      <c r="J15" s="209"/>
      <c r="K15" s="136"/>
      <c r="L15" s="209"/>
      <c r="M15" s="136"/>
      <c r="N15" s="209">
        <v>20.500000000000007</v>
      </c>
      <c r="O15" s="136" t="s">
        <v>50</v>
      </c>
      <c r="P15" s="209">
        <v>18.259999999999994</v>
      </c>
      <c r="Q15" s="136" t="s">
        <v>49</v>
      </c>
      <c r="R15" s="209">
        <v>19.323333333333331</v>
      </c>
      <c r="S15" s="136" t="s">
        <v>52</v>
      </c>
      <c r="T15" s="209">
        <v>22.503333333333337</v>
      </c>
      <c r="U15" s="136" t="s">
        <v>52</v>
      </c>
      <c r="V15" s="209"/>
      <c r="W15" s="136"/>
      <c r="X15" s="209">
        <v>22.629999999999992</v>
      </c>
      <c r="Y15" s="136" t="s">
        <v>46</v>
      </c>
      <c r="Z15" s="209">
        <v>28.983333333333334</v>
      </c>
      <c r="AA15" s="136" t="s">
        <v>50</v>
      </c>
      <c r="AB15" s="209">
        <v>20.5</v>
      </c>
      <c r="AC15" s="138" t="s">
        <v>58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19.279999999999998</v>
      </c>
      <c r="F16" s="209">
        <v>19.024166666666673</v>
      </c>
      <c r="G16" s="136" t="s">
        <v>70</v>
      </c>
      <c r="H16" s="209"/>
      <c r="I16" s="136"/>
      <c r="J16" s="209"/>
      <c r="K16" s="137"/>
      <c r="L16" s="209">
        <v>15.209999999999994</v>
      </c>
      <c r="M16" s="136" t="s">
        <v>47</v>
      </c>
      <c r="N16" s="209">
        <v>18.553333333333327</v>
      </c>
      <c r="O16" s="136" t="s">
        <v>46</v>
      </c>
      <c r="P16" s="209">
        <v>17.233333333333327</v>
      </c>
      <c r="Q16" s="136" t="s">
        <v>49</v>
      </c>
      <c r="R16" s="209">
        <v>15.149999999999993</v>
      </c>
      <c r="S16" s="136" t="s">
        <v>70</v>
      </c>
      <c r="T16" s="209">
        <v>18.083333333333329</v>
      </c>
      <c r="U16" s="136" t="s">
        <v>49</v>
      </c>
      <c r="V16" s="209"/>
      <c r="W16" s="136"/>
      <c r="X16" s="209">
        <v>22.76</v>
      </c>
      <c r="Y16" s="136" t="s">
        <v>46</v>
      </c>
      <c r="Z16" s="209">
        <v>26.926666666666659</v>
      </c>
      <c r="AA16" s="136" t="s">
        <v>70</v>
      </c>
      <c r="AB16" s="209">
        <v>18.276666666666664</v>
      </c>
      <c r="AC16" s="138" t="s">
        <v>54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19.027142857142859</v>
      </c>
      <c r="F17" s="209">
        <v>18.694583333333338</v>
      </c>
      <c r="G17" s="137" t="s">
        <v>70</v>
      </c>
      <c r="H17" s="209"/>
      <c r="I17" s="137"/>
      <c r="J17" s="209"/>
      <c r="K17" s="137"/>
      <c r="L17" s="209">
        <v>13.893333333333342</v>
      </c>
      <c r="M17" s="137" t="s">
        <v>62</v>
      </c>
      <c r="N17" s="209">
        <v>17.36333333333334</v>
      </c>
      <c r="O17" s="137" t="s">
        <v>70</v>
      </c>
      <c r="P17" s="209">
        <v>16.366666666666667</v>
      </c>
      <c r="Q17" s="137" t="s">
        <v>57</v>
      </c>
      <c r="R17" s="209">
        <v>16.81333333333334</v>
      </c>
      <c r="S17" s="137" t="s">
        <v>70</v>
      </c>
      <c r="T17" s="209">
        <v>15.770000000000007</v>
      </c>
      <c r="U17" s="137" t="s">
        <v>57</v>
      </c>
      <c r="V17" s="209"/>
      <c r="W17" s="137"/>
      <c r="X17" s="209">
        <v>22.723333333333336</v>
      </c>
      <c r="Y17" s="137" t="s">
        <v>46</v>
      </c>
      <c r="Z17" s="209">
        <v>27.066666666666652</v>
      </c>
      <c r="AA17" s="137" t="s">
        <v>46</v>
      </c>
      <c r="AB17" s="209">
        <v>19.560000000000009</v>
      </c>
      <c r="AC17" s="139" t="s">
        <v>59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18.880476190476198</v>
      </c>
      <c r="F18" s="209">
        <v>18.570833333333329</v>
      </c>
      <c r="G18" s="136" t="s">
        <v>70</v>
      </c>
      <c r="H18" s="209"/>
      <c r="I18" s="136"/>
      <c r="J18" s="209"/>
      <c r="K18" s="136"/>
      <c r="L18" s="209">
        <v>16.196666666666676</v>
      </c>
      <c r="M18" s="136" t="s">
        <v>55</v>
      </c>
      <c r="N18" s="209">
        <v>18.15333333333335</v>
      </c>
      <c r="O18" s="136" t="s">
        <v>70</v>
      </c>
      <c r="P18" s="209">
        <v>16.403333333333343</v>
      </c>
      <c r="Q18" s="136" t="s">
        <v>57</v>
      </c>
      <c r="R18" s="209">
        <v>15.540000000000019</v>
      </c>
      <c r="S18" s="136" t="s">
        <v>70</v>
      </c>
      <c r="T18" s="209">
        <v>16.820000000000011</v>
      </c>
      <c r="U18" s="136" t="s">
        <v>57</v>
      </c>
      <c r="V18" s="209"/>
      <c r="W18" s="136"/>
      <c r="X18" s="209">
        <v>22.046666666666681</v>
      </c>
      <c r="Y18" s="136" t="s">
        <v>70</v>
      </c>
      <c r="Z18" s="209">
        <v>26.926666666666641</v>
      </c>
      <c r="AA18" s="136" t="s">
        <v>70</v>
      </c>
      <c r="AB18" s="209">
        <v>16.480000000000011</v>
      </c>
      <c r="AC18" s="138" t="s">
        <v>49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18.881190476190479</v>
      </c>
      <c r="F19" s="209">
        <v>18.724791666666665</v>
      </c>
      <c r="G19" s="136" t="s">
        <v>70</v>
      </c>
      <c r="H19" s="209"/>
      <c r="I19" s="136"/>
      <c r="J19" s="209"/>
      <c r="K19" s="136"/>
      <c r="L19" s="209">
        <v>15.455000000000002</v>
      </c>
      <c r="M19" s="136" t="s">
        <v>56</v>
      </c>
      <c r="N19" s="209">
        <v>18.560000000000002</v>
      </c>
      <c r="O19" s="136" t="s">
        <v>46</v>
      </c>
      <c r="P19" s="209">
        <v>17.63</v>
      </c>
      <c r="Q19" s="136" t="s">
        <v>49</v>
      </c>
      <c r="R19" s="209">
        <v>15.493333333333336</v>
      </c>
      <c r="S19" s="136" t="s">
        <v>70</v>
      </c>
      <c r="T19" s="209">
        <v>18.126666666666669</v>
      </c>
      <c r="U19" s="136" t="s">
        <v>49</v>
      </c>
      <c r="V19" s="209"/>
      <c r="W19" s="136"/>
      <c r="X19" s="209">
        <v>24.413333333333338</v>
      </c>
      <c r="Y19" s="136" t="s">
        <v>58</v>
      </c>
      <c r="Z19" s="209">
        <v>25.679999999999978</v>
      </c>
      <c r="AA19" s="136" t="s">
        <v>70</v>
      </c>
      <c r="AB19" s="209">
        <v>14.440000000000012</v>
      </c>
      <c r="AC19" s="138" t="s">
        <v>51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22.535714285714295</v>
      </c>
      <c r="F20" s="209">
        <v>22.141250000000007</v>
      </c>
      <c r="G20" s="136" t="s">
        <v>50</v>
      </c>
      <c r="H20" s="209"/>
      <c r="I20" s="136"/>
      <c r="J20" s="209"/>
      <c r="K20" s="136"/>
      <c r="L20" s="209">
        <v>17.900000000000002</v>
      </c>
      <c r="M20" s="136" t="s">
        <v>55</v>
      </c>
      <c r="N20" s="209">
        <v>21.40666666666667</v>
      </c>
      <c r="O20" s="136" t="s">
        <v>48</v>
      </c>
      <c r="P20" s="209">
        <v>19.38</v>
      </c>
      <c r="Q20" s="136" t="s">
        <v>46</v>
      </c>
      <c r="R20" s="209">
        <v>20.77</v>
      </c>
      <c r="S20" s="136" t="s">
        <v>52</v>
      </c>
      <c r="T20" s="209">
        <v>20.723333333333336</v>
      </c>
      <c r="U20" s="136" t="s">
        <v>46</v>
      </c>
      <c r="V20" s="209"/>
      <c r="W20" s="136"/>
      <c r="X20" s="209">
        <v>28.87</v>
      </c>
      <c r="Y20" s="136" t="s">
        <v>48</v>
      </c>
      <c r="Z20" s="209">
        <v>26.890000000000054</v>
      </c>
      <c r="AA20" s="136" t="s">
        <v>70</v>
      </c>
      <c r="AB20" s="209">
        <v>21.190000000000012</v>
      </c>
      <c r="AC20" s="138" t="s">
        <v>50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23.33666666666668</v>
      </c>
      <c r="F21" s="209">
        <v>23.161249999999999</v>
      </c>
      <c r="G21" s="137" t="s">
        <v>48</v>
      </c>
      <c r="H21" s="209"/>
      <c r="I21" s="137"/>
      <c r="J21" s="209"/>
      <c r="K21" s="137"/>
      <c r="L21" s="209">
        <v>19.053333333333356</v>
      </c>
      <c r="M21" s="137" t="s">
        <v>52</v>
      </c>
      <c r="N21" s="209">
        <v>22.210000000000015</v>
      </c>
      <c r="O21" s="137" t="s">
        <v>48</v>
      </c>
      <c r="P21" s="209">
        <v>21.933333333333348</v>
      </c>
      <c r="Q21" s="137" t="s">
        <v>50</v>
      </c>
      <c r="R21" s="209">
        <v>21.330000000000013</v>
      </c>
      <c r="S21" s="137" t="s">
        <v>50</v>
      </c>
      <c r="T21" s="209">
        <v>27.030000000000015</v>
      </c>
      <c r="U21" s="137" t="s">
        <v>48</v>
      </c>
      <c r="V21" s="209"/>
      <c r="W21" s="137"/>
      <c r="X21" s="209">
        <v>26.693333333333346</v>
      </c>
      <c r="Y21" s="137" t="s">
        <v>58</v>
      </c>
      <c r="Z21" s="209">
        <v>26.63</v>
      </c>
      <c r="AA21" s="137" t="s">
        <v>46</v>
      </c>
      <c r="AB21" s="209">
        <v>20.410000000000025</v>
      </c>
      <c r="AC21" s="139" t="s">
        <v>58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22.321428571428573</v>
      </c>
      <c r="F22" s="210">
        <v>21.905625000000008</v>
      </c>
      <c r="G22" s="136" t="s">
        <v>52</v>
      </c>
      <c r="H22" s="210"/>
      <c r="I22" s="136"/>
      <c r="J22" s="210"/>
      <c r="K22" s="136"/>
      <c r="L22" s="210">
        <v>18.480000000000004</v>
      </c>
      <c r="M22" s="136" t="s">
        <v>46</v>
      </c>
      <c r="N22" s="210">
        <v>21.000000000000007</v>
      </c>
      <c r="O22" s="136" t="s">
        <v>48</v>
      </c>
      <c r="P22" s="210">
        <v>18.994999999999994</v>
      </c>
      <c r="Q22" s="136" t="s">
        <v>49</v>
      </c>
      <c r="R22" s="210">
        <v>20.033333333333339</v>
      </c>
      <c r="S22" s="136" t="s">
        <v>52</v>
      </c>
      <c r="T22" s="210">
        <v>22.826666666666672</v>
      </c>
      <c r="U22" s="136" t="s">
        <v>52</v>
      </c>
      <c r="V22" s="210"/>
      <c r="W22" s="136"/>
      <c r="X22" s="210">
        <v>26.736666666666665</v>
      </c>
      <c r="Y22" s="136" t="s">
        <v>50</v>
      </c>
      <c r="Z22" s="210">
        <v>26.93999999999998</v>
      </c>
      <c r="AA22" s="136" t="s">
        <v>70</v>
      </c>
      <c r="AB22" s="210">
        <v>20.233333333333348</v>
      </c>
      <c r="AC22" s="138" t="s">
        <v>58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22.853333333333342</v>
      </c>
      <c r="F23" s="209">
        <v>22.745833333333341</v>
      </c>
      <c r="G23" s="137" t="s">
        <v>50</v>
      </c>
      <c r="H23" s="209"/>
      <c r="I23" s="137"/>
      <c r="J23" s="209"/>
      <c r="K23" s="137"/>
      <c r="L23" s="209">
        <v>23.756666666666682</v>
      </c>
      <c r="M23" s="137" t="s">
        <v>48</v>
      </c>
      <c r="N23" s="209">
        <v>20.535000000000004</v>
      </c>
      <c r="O23" s="137" t="s">
        <v>50</v>
      </c>
      <c r="P23" s="209">
        <v>21.993333333333343</v>
      </c>
      <c r="Q23" s="137" t="s">
        <v>48</v>
      </c>
      <c r="R23" s="209">
        <v>21.056666666666679</v>
      </c>
      <c r="S23" s="137" t="s">
        <v>52</v>
      </c>
      <c r="T23" s="209">
        <v>21.463333333333349</v>
      </c>
      <c r="U23" s="137" t="s">
        <v>46</v>
      </c>
      <c r="V23" s="209"/>
      <c r="W23" s="137"/>
      <c r="X23" s="209">
        <v>23.330000000000013</v>
      </c>
      <c r="Y23" s="137" t="s">
        <v>46</v>
      </c>
      <c r="Z23" s="209">
        <v>30.24666666666667</v>
      </c>
      <c r="AA23" s="137" t="s">
        <v>48</v>
      </c>
      <c r="AB23" s="209">
        <v>19.585000000000015</v>
      </c>
      <c r="AC23" s="139" t="s">
        <v>59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22.331428571428571</v>
      </c>
      <c r="F24" s="209">
        <v>21.844999999999999</v>
      </c>
      <c r="G24" s="136" t="s">
        <v>52</v>
      </c>
      <c r="H24" s="209"/>
      <c r="I24" s="136"/>
      <c r="J24" s="209"/>
      <c r="K24" s="136"/>
      <c r="L24" s="209">
        <v>17.939999999999991</v>
      </c>
      <c r="M24" s="136" t="s">
        <v>54</v>
      </c>
      <c r="N24" s="209">
        <v>17.253333333333323</v>
      </c>
      <c r="O24" s="136" t="s">
        <v>70</v>
      </c>
      <c r="P24" s="209">
        <v>18.439999999999998</v>
      </c>
      <c r="Q24" s="136" t="s">
        <v>49</v>
      </c>
      <c r="R24" s="209">
        <v>23.409999999999993</v>
      </c>
      <c r="S24" s="136" t="s">
        <v>48</v>
      </c>
      <c r="T24" s="209">
        <v>18.516666666666659</v>
      </c>
      <c r="U24" s="136" t="s">
        <v>49</v>
      </c>
      <c r="V24" s="209"/>
      <c r="W24" s="136"/>
      <c r="X24" s="209">
        <v>26.406666666666659</v>
      </c>
      <c r="Y24" s="136" t="s">
        <v>58</v>
      </c>
      <c r="Z24" s="209">
        <v>30.033333333333374</v>
      </c>
      <c r="AA24" s="136" t="s">
        <v>48</v>
      </c>
      <c r="AB24" s="209">
        <v>22.759999999999998</v>
      </c>
      <c r="AC24" s="138" t="s">
        <v>48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14.627256944444431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12.421315789473695</v>
      </c>
      <c r="M26" s="155"/>
      <c r="N26" s="156">
        <f>AVERAGE(N5:N24)</f>
        <v>14.644666666666684</v>
      </c>
      <c r="O26" s="155"/>
      <c r="P26" s="156">
        <f>AVERAGE(P5:P24)</f>
        <v>13.582999999999998</v>
      </c>
      <c r="Q26" s="155"/>
      <c r="R26" s="156">
        <f>AVERAGE(R5:R24)</f>
        <v>14.003859649122813</v>
      </c>
      <c r="S26" s="155"/>
      <c r="T26" s="156">
        <f>AVERAGE(T5:T24)</f>
        <v>13.763416666666672</v>
      </c>
      <c r="U26" s="155"/>
      <c r="V26" s="156"/>
      <c r="W26" s="155"/>
      <c r="X26" s="156">
        <f>AVERAGE(X5:X24)</f>
        <v>17.676333333333339</v>
      </c>
      <c r="Y26" s="155"/>
      <c r="Z26" s="156">
        <f>AVERAGE(Z5:Z24)</f>
        <v>19.372083333333173</v>
      </c>
      <c r="AA26" s="155"/>
      <c r="AB26" s="156">
        <f>AVERAGE(AB5:AB24)</f>
        <v>13.24466666666668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0.4</v>
      </c>
      <c r="G27" s="183"/>
      <c r="H27" s="161"/>
      <c r="I27" s="162"/>
      <c r="J27" s="183"/>
      <c r="K27" s="162"/>
      <c r="L27" s="161">
        <v>1</v>
      </c>
      <c r="M27" s="183"/>
      <c r="N27" s="161">
        <v>1</v>
      </c>
      <c r="O27" s="162"/>
      <c r="P27" s="161">
        <v>1</v>
      </c>
      <c r="Q27" s="162"/>
      <c r="R27" s="161">
        <v>1</v>
      </c>
      <c r="S27" s="183"/>
      <c r="T27" s="161">
        <v>1</v>
      </c>
      <c r="U27" s="162"/>
      <c r="V27" s="161"/>
      <c r="W27" s="183"/>
      <c r="X27" s="161">
        <v>2</v>
      </c>
      <c r="Y27" s="162"/>
      <c r="Z27" s="161">
        <v>1</v>
      </c>
      <c r="AA27" s="183"/>
      <c r="AB27" s="161">
        <v>2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7.7620833333333303</v>
      </c>
      <c r="G28" s="214"/>
      <c r="H28" s="166">
        <f>MIN(H5:H24)</f>
        <v>0</v>
      </c>
      <c r="I28" s="167"/>
      <c r="J28" s="214"/>
      <c r="K28" s="214"/>
      <c r="L28" s="166">
        <f>MIN(L5:L24)</f>
        <v>5.0266666666666762</v>
      </c>
      <c r="M28" s="167"/>
      <c r="N28" s="166">
        <f>MIN(N5:N24)</f>
        <v>8.260000000000014</v>
      </c>
      <c r="O28" s="214"/>
      <c r="P28" s="166">
        <f>MIN(P5:P24)</f>
        <v>7.0350000000000028</v>
      </c>
      <c r="Q28" s="214"/>
      <c r="R28" s="166">
        <f>MIN(R5:R24)</f>
        <v>7.0866666666666651</v>
      </c>
      <c r="S28" s="167"/>
      <c r="T28" s="166">
        <f>MIN(T5:T24)</f>
        <v>6.0033333333333418</v>
      </c>
      <c r="U28" s="214"/>
      <c r="V28" s="166"/>
      <c r="W28" s="167"/>
      <c r="X28" s="166">
        <f>MIN(X5:X24)</f>
        <v>9.2266666666666737</v>
      </c>
      <c r="Y28" s="214"/>
      <c r="Z28" s="166">
        <f>MIN(Z5:Z24)</f>
        <v>8.0700000000000287</v>
      </c>
      <c r="AA28" s="167"/>
      <c r="AB28" s="166">
        <f>MIN(AB5:AB24)</f>
        <v>5.2933333333333481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23.161249999999999</v>
      </c>
      <c r="G29" s="183"/>
      <c r="H29" s="161">
        <f>MAX(H5:H24)</f>
        <v>0</v>
      </c>
      <c r="I29" s="162"/>
      <c r="J29" s="183"/>
      <c r="K29" s="183"/>
      <c r="L29" s="161">
        <f>MAX(L5:L24)</f>
        <v>23.756666666666682</v>
      </c>
      <c r="M29" s="162"/>
      <c r="N29" s="161">
        <f>MAX(N5:N24)</f>
        <v>22.210000000000015</v>
      </c>
      <c r="O29" s="183"/>
      <c r="P29" s="161">
        <f>MAX(P5:P24)</f>
        <v>21.993333333333343</v>
      </c>
      <c r="Q29" s="183"/>
      <c r="R29" s="161">
        <f>MAX(R5:R24)</f>
        <v>23.409999999999993</v>
      </c>
      <c r="S29" s="162"/>
      <c r="T29" s="161">
        <f>MAX(T5:T24)</f>
        <v>27.030000000000015</v>
      </c>
      <c r="U29" s="183"/>
      <c r="V29" s="161"/>
      <c r="W29" s="162"/>
      <c r="X29" s="161">
        <f>MAX(X5:X24)</f>
        <v>28.87</v>
      </c>
      <c r="Y29" s="183"/>
      <c r="Z29" s="161">
        <f>MAX(Z5:Z24)</f>
        <v>30.24666666666667</v>
      </c>
      <c r="AA29" s="162"/>
      <c r="AB29" s="161">
        <f>MAX(AB5:AB24)</f>
        <v>22.759999999999998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15.39916666666667</v>
      </c>
      <c r="G30" s="170"/>
      <c r="H30" s="171">
        <f>H29-H28</f>
        <v>0</v>
      </c>
      <c r="I30" s="172"/>
      <c r="J30" s="170"/>
      <c r="K30" s="170"/>
      <c r="L30" s="171">
        <f>L29-L28</f>
        <v>18.730000000000004</v>
      </c>
      <c r="M30" s="172"/>
      <c r="N30" s="171">
        <f>N29-N28</f>
        <v>13.950000000000001</v>
      </c>
      <c r="O30" s="170"/>
      <c r="P30" s="171">
        <f>P29-P28</f>
        <v>14.958333333333339</v>
      </c>
      <c r="Q30" s="170"/>
      <c r="R30" s="171">
        <f>R29-R28</f>
        <v>16.323333333333327</v>
      </c>
      <c r="S30" s="172"/>
      <c r="T30" s="171">
        <f>T29-T28</f>
        <v>21.026666666666674</v>
      </c>
      <c r="U30" s="170"/>
      <c r="V30" s="171"/>
      <c r="W30" s="172"/>
      <c r="X30" s="171">
        <f>X29-X28</f>
        <v>19.643333333333327</v>
      </c>
      <c r="Y30" s="170"/>
      <c r="Z30" s="171">
        <f>Z29-Z28</f>
        <v>22.176666666666641</v>
      </c>
      <c r="AA30" s="172"/>
      <c r="AB30" s="171">
        <f>AB29-AB28</f>
        <v>17.466666666666651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90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7.299999999999997" customHeight="1" x14ac:dyDescent="0.3">
      <c r="B35" s="401" t="s">
        <v>279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47" priority="26">
      <formula>MOD(ROW(),2)=0</formula>
    </cfRule>
  </conditionalFormatting>
  <conditionalFormatting sqref="F5:F24">
    <cfRule type="colorScale" priority="9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L5:L24">
    <cfRule type="colorScale" priority="8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N5:N24">
    <cfRule type="colorScale" priority="7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P5:P24">
    <cfRule type="colorScale" priority="6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R5:R24">
    <cfRule type="colorScale" priority="5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T5:T24">
    <cfRule type="colorScale" priority="4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X5:X24"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Z5:Z24">
    <cfRule type="colorScale" priority="2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B5:AB24">
    <cfRule type="colorScale" priority="1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</conditionalFormatting>
  <conditionalFormatting sqref="AD5:AD24">
    <cfRule type="top10" dxfId="46" priority="24" stopIfTrue="1" percent="1" rank="25"/>
  </conditionalFormatting>
  <conditionalFormatting sqref="AE5:AE24 AG5:AG24">
    <cfRule type="containsText" priority="11" stopIfTrue="1" operator="containsText" text="AA">
      <formula>NOT(ISERROR(SEARCH("AA",AE5)))</formula>
    </cfRule>
    <cfRule type="containsText" dxfId="45" priority="12" operator="containsText" text="A">
      <formula>NOT(ISERROR(SEARCH("A",AE5)))</formula>
    </cfRule>
  </conditionalFormatting>
  <conditionalFormatting sqref="AF5:AF24">
    <cfRule type="top10" dxfId="44" priority="25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81B3-36B2-4C28-A129-9EFF7583906B}">
  <sheetPr>
    <pageSetUpPr fitToPage="1"/>
  </sheetPr>
  <dimension ref="A1:AG43"/>
  <sheetViews>
    <sheetView zoomScaleNormal="100" zoomScaleSheetLayoutView="100" workbookViewId="0">
      <pane xSplit="4" ySplit="3" topLeftCell="E4" activePane="bottomRight" state="frozen"/>
      <selection activeCell="A5" sqref="A5:A26"/>
      <selection pane="topRight" activeCell="A5" sqref="A5:A26"/>
      <selection pane="bottomLeft" activeCell="A5" sqref="A5:A26"/>
      <selection pane="bottomRight" activeCell="AL31" sqref="AL31"/>
    </sheetView>
  </sheetViews>
  <sheetFormatPr defaultColWidth="8.84375" defaultRowHeight="14.15" x14ac:dyDescent="0.35"/>
  <cols>
    <col min="1" max="1" width="13.84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1" width="7.23046875" style="9" customWidth="1"/>
    <col min="22" max="23" width="7.2304687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301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156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37.642777777777788</v>
      </c>
      <c r="F5" s="314"/>
      <c r="G5" s="315"/>
      <c r="H5" s="314"/>
      <c r="I5" s="315"/>
      <c r="J5" s="314"/>
      <c r="K5" s="316"/>
      <c r="L5" s="314">
        <v>44.203333333333333</v>
      </c>
      <c r="M5" s="315" t="s">
        <v>48</v>
      </c>
      <c r="N5" s="314">
        <v>39.21333333333336</v>
      </c>
      <c r="O5" s="315" t="s">
        <v>52</v>
      </c>
      <c r="P5" s="314">
        <v>40.560000000000016</v>
      </c>
      <c r="Q5" s="315" t="s">
        <v>54</v>
      </c>
      <c r="R5" s="314"/>
      <c r="S5" s="315"/>
      <c r="T5" s="314">
        <v>37.733333333333348</v>
      </c>
      <c r="U5" s="315" t="s">
        <v>52</v>
      </c>
      <c r="V5" s="314"/>
      <c r="W5" s="315"/>
      <c r="X5" s="314">
        <v>36.016666666666673</v>
      </c>
      <c r="Y5" s="315" t="s">
        <v>52</v>
      </c>
      <c r="Z5" s="314">
        <v>29.075000000000031</v>
      </c>
      <c r="AA5" s="315" t="s">
        <v>52</v>
      </c>
      <c r="AB5" s="314">
        <v>39.615000000000009</v>
      </c>
      <c r="AC5" s="317" t="s">
        <v>52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43.193095238095246</v>
      </c>
      <c r="F6" s="209">
        <v>43.627291666666679</v>
      </c>
      <c r="G6" s="137" t="s">
        <v>48</v>
      </c>
      <c r="H6" s="209"/>
      <c r="I6" s="137"/>
      <c r="J6" s="209"/>
      <c r="K6" s="137"/>
      <c r="L6" s="209">
        <v>43.09</v>
      </c>
      <c r="M6" s="137" t="s">
        <v>58</v>
      </c>
      <c r="N6" s="209">
        <v>40.613333333333358</v>
      </c>
      <c r="O6" s="137" t="s">
        <v>52</v>
      </c>
      <c r="P6" s="209">
        <v>46.666666666666686</v>
      </c>
      <c r="Q6" s="137" t="s">
        <v>48</v>
      </c>
      <c r="R6" s="209">
        <v>45.873333333333349</v>
      </c>
      <c r="S6" s="137" t="s">
        <v>48</v>
      </c>
      <c r="T6" s="209">
        <v>43.126666666666686</v>
      </c>
      <c r="U6" s="137" t="s">
        <v>48</v>
      </c>
      <c r="V6" s="209"/>
      <c r="W6" s="137"/>
      <c r="X6" s="209">
        <v>40.51666666666668</v>
      </c>
      <c r="Y6" s="137" t="s">
        <v>50</v>
      </c>
      <c r="Z6" s="209">
        <v>42.53666666666664</v>
      </c>
      <c r="AA6" s="137" t="s">
        <v>48</v>
      </c>
      <c r="AB6" s="209">
        <v>46.595000000000006</v>
      </c>
      <c r="AC6" s="139" t="s">
        <v>48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43.408095238095264</v>
      </c>
      <c r="F7" s="209">
        <v>43.604583333333345</v>
      </c>
      <c r="G7" s="137" t="s">
        <v>48</v>
      </c>
      <c r="H7" s="209"/>
      <c r="I7" s="137"/>
      <c r="J7" s="209"/>
      <c r="K7" s="137"/>
      <c r="L7" s="209">
        <v>43.890000000000008</v>
      </c>
      <c r="M7" s="137" t="s">
        <v>48</v>
      </c>
      <c r="N7" s="209">
        <v>43.156666666666695</v>
      </c>
      <c r="O7" s="137" t="s">
        <v>50</v>
      </c>
      <c r="P7" s="209">
        <v>44.980000000000018</v>
      </c>
      <c r="Q7" s="137" t="s">
        <v>50</v>
      </c>
      <c r="R7" s="209">
        <v>43.443333333333364</v>
      </c>
      <c r="S7" s="137" t="s">
        <v>50</v>
      </c>
      <c r="T7" s="209">
        <v>42.890000000000015</v>
      </c>
      <c r="U7" s="137" t="s">
        <v>48</v>
      </c>
      <c r="V7" s="209"/>
      <c r="W7" s="137"/>
      <c r="X7" s="209">
        <v>41.900000000000006</v>
      </c>
      <c r="Y7" s="137" t="s">
        <v>48</v>
      </c>
      <c r="Z7" s="209">
        <v>42.810000000000031</v>
      </c>
      <c r="AA7" s="137" t="s">
        <v>48</v>
      </c>
      <c r="AB7" s="209">
        <v>45.766666666666687</v>
      </c>
      <c r="AC7" s="139" t="s">
        <v>48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33.409285714285737</v>
      </c>
      <c r="F8" s="209">
        <v>33.811458333333327</v>
      </c>
      <c r="G8" s="136" t="s">
        <v>70</v>
      </c>
      <c r="H8" s="209"/>
      <c r="I8" s="136"/>
      <c r="J8" s="209"/>
      <c r="K8" s="136"/>
      <c r="L8" s="209">
        <v>34.590000000000025</v>
      </c>
      <c r="M8" s="136" t="s">
        <v>53</v>
      </c>
      <c r="N8" s="209">
        <v>27.980000000000022</v>
      </c>
      <c r="O8" s="136" t="s">
        <v>232</v>
      </c>
      <c r="P8" s="209">
        <v>36.626666666666672</v>
      </c>
      <c r="Q8" s="136" t="s">
        <v>232</v>
      </c>
      <c r="R8" s="209">
        <v>32.256666666666696</v>
      </c>
      <c r="S8" s="136" t="s">
        <v>233</v>
      </c>
      <c r="T8" s="209">
        <v>35.250000000000021</v>
      </c>
      <c r="U8" s="136" t="s">
        <v>46</v>
      </c>
      <c r="V8" s="209"/>
      <c r="W8" s="136"/>
      <c r="X8" s="209">
        <v>37.533333333333346</v>
      </c>
      <c r="Y8" s="136" t="s">
        <v>50</v>
      </c>
      <c r="Z8" s="209">
        <v>29.015000000000004</v>
      </c>
      <c r="AA8" s="136" t="s">
        <v>52</v>
      </c>
      <c r="AB8" s="209">
        <v>37.240000000000023</v>
      </c>
      <c r="AC8" s="138" t="s">
        <v>46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31.732380952381067</v>
      </c>
      <c r="F9" s="209">
        <v>32.135833333333345</v>
      </c>
      <c r="G9" s="136" t="s">
        <v>51</v>
      </c>
      <c r="H9" s="209"/>
      <c r="I9" s="136"/>
      <c r="J9" s="209"/>
      <c r="K9" s="136"/>
      <c r="L9" s="209">
        <v>43.343333333332978</v>
      </c>
      <c r="M9" s="136" t="s">
        <v>50</v>
      </c>
      <c r="N9" s="209">
        <v>27.986666666666473</v>
      </c>
      <c r="O9" s="136" t="s">
        <v>51</v>
      </c>
      <c r="P9" s="209">
        <v>34.960000000000093</v>
      </c>
      <c r="Q9" s="136" t="s">
        <v>237</v>
      </c>
      <c r="R9" s="209">
        <v>33.053333333333427</v>
      </c>
      <c r="S9" s="136" t="s">
        <v>235</v>
      </c>
      <c r="T9" s="209">
        <v>30.693333333333211</v>
      </c>
      <c r="U9" s="136" t="s">
        <v>47</v>
      </c>
      <c r="V9" s="209"/>
      <c r="W9" s="136"/>
      <c r="X9" s="209">
        <v>28.780000000000172</v>
      </c>
      <c r="Y9" s="136" t="s">
        <v>49</v>
      </c>
      <c r="Z9" s="209">
        <v>27.403333333334558</v>
      </c>
      <c r="AA9" s="136" t="s">
        <v>46</v>
      </c>
      <c r="AB9" s="209">
        <v>30.866666666666646</v>
      </c>
      <c r="AC9" s="138" t="s">
        <v>53</v>
      </c>
      <c r="AD9" s="215"/>
      <c r="AE9" s="110"/>
      <c r="AF9" s="215"/>
      <c r="AG9" s="112"/>
    </row>
    <row r="10" spans="1:33" ht="14.6" x14ac:dyDescent="0.4">
      <c r="A10" s="64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29.689523809523823</v>
      </c>
      <c r="F10" s="209">
        <v>29.685833333333328</v>
      </c>
      <c r="G10" s="136" t="s">
        <v>66</v>
      </c>
      <c r="H10" s="209"/>
      <c r="I10" s="136"/>
      <c r="J10" s="209"/>
      <c r="K10" s="136"/>
      <c r="L10" s="209">
        <v>41.730000000000018</v>
      </c>
      <c r="M10" s="136" t="s">
        <v>59</v>
      </c>
      <c r="N10" s="209">
        <v>22.073333333333352</v>
      </c>
      <c r="O10" s="136" t="s">
        <v>230</v>
      </c>
      <c r="P10" s="209">
        <v>29.660000000000011</v>
      </c>
      <c r="Q10" s="136" t="s">
        <v>245</v>
      </c>
      <c r="R10" s="209">
        <v>34.196666666666687</v>
      </c>
      <c r="S10" s="136" t="s">
        <v>243</v>
      </c>
      <c r="T10" s="209">
        <v>29.786666666666687</v>
      </c>
      <c r="U10" s="136" t="s">
        <v>68</v>
      </c>
      <c r="V10" s="209"/>
      <c r="W10" s="136"/>
      <c r="X10" s="209">
        <v>27.160000000000014</v>
      </c>
      <c r="Y10" s="136" t="s">
        <v>64</v>
      </c>
      <c r="Z10" s="209">
        <v>23.183333333333305</v>
      </c>
      <c r="AA10" s="136" t="s">
        <v>68</v>
      </c>
      <c r="AB10" s="209">
        <v>29.696666666666683</v>
      </c>
      <c r="AC10" s="138" t="s">
        <v>233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30.093809523809544</v>
      </c>
      <c r="F11" s="209">
        <v>29.634583333333335</v>
      </c>
      <c r="G11" s="136" t="s">
        <v>66</v>
      </c>
      <c r="H11" s="209"/>
      <c r="I11" s="136"/>
      <c r="J11" s="209"/>
      <c r="K11" s="136"/>
      <c r="L11" s="209">
        <v>39.90666666666668</v>
      </c>
      <c r="M11" s="136" t="s">
        <v>249</v>
      </c>
      <c r="N11" s="209">
        <v>23.656666666666684</v>
      </c>
      <c r="O11" s="136" t="s">
        <v>235</v>
      </c>
      <c r="P11" s="209">
        <v>26.420000000000012</v>
      </c>
      <c r="Q11" s="136" t="s">
        <v>242</v>
      </c>
      <c r="R11" s="209">
        <v>34.730000000000032</v>
      </c>
      <c r="S11" s="136" t="s">
        <v>263</v>
      </c>
      <c r="T11" s="209">
        <v>28.806666666666686</v>
      </c>
      <c r="U11" s="136" t="s">
        <v>62</v>
      </c>
      <c r="V11" s="209"/>
      <c r="W11" s="136"/>
      <c r="X11" s="209">
        <v>28.526666666666681</v>
      </c>
      <c r="Y11" s="136" t="s">
        <v>64</v>
      </c>
      <c r="Z11" s="209">
        <v>23.730000000000036</v>
      </c>
      <c r="AA11" s="136" t="s">
        <v>47</v>
      </c>
      <c r="AB11" s="209">
        <v>31.300000000000022</v>
      </c>
      <c r="AC11" s="138" t="s">
        <v>53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29.635952380952407</v>
      </c>
      <c r="F12" s="209">
        <v>29.121458333333337</v>
      </c>
      <c r="G12" s="136" t="s">
        <v>66</v>
      </c>
      <c r="H12" s="209"/>
      <c r="I12" s="136"/>
      <c r="J12" s="209"/>
      <c r="K12" s="136"/>
      <c r="L12" s="209">
        <v>40.136666666666677</v>
      </c>
      <c r="M12" s="136" t="s">
        <v>249</v>
      </c>
      <c r="N12" s="209">
        <v>26.456666666666688</v>
      </c>
      <c r="O12" s="136" t="s">
        <v>237</v>
      </c>
      <c r="P12" s="209">
        <v>25.520000000000017</v>
      </c>
      <c r="Q12" s="136" t="s">
        <v>241</v>
      </c>
      <c r="R12" s="209">
        <v>32.213333333333367</v>
      </c>
      <c r="S12" s="136" t="s">
        <v>67</v>
      </c>
      <c r="T12" s="209">
        <v>26.685000000000016</v>
      </c>
      <c r="U12" s="136" t="s">
        <v>235</v>
      </c>
      <c r="V12" s="209"/>
      <c r="W12" s="136"/>
      <c r="X12" s="209">
        <v>26.620000000000012</v>
      </c>
      <c r="Y12" s="136" t="s">
        <v>56</v>
      </c>
      <c r="Z12" s="209">
        <v>23.606666666666733</v>
      </c>
      <c r="AA12" s="136" t="s">
        <v>47</v>
      </c>
      <c r="AB12" s="209">
        <v>31.733333333333352</v>
      </c>
      <c r="AC12" s="138" t="s">
        <v>61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31.936666666666678</v>
      </c>
      <c r="F13" s="209">
        <v>31.708333333333332</v>
      </c>
      <c r="G13" s="136" t="s">
        <v>47</v>
      </c>
      <c r="H13" s="209"/>
      <c r="I13" s="136"/>
      <c r="J13" s="209"/>
      <c r="K13" s="136"/>
      <c r="L13" s="209">
        <v>41.386666666666684</v>
      </c>
      <c r="M13" s="136" t="s">
        <v>59</v>
      </c>
      <c r="N13" s="209">
        <v>26.546666666666688</v>
      </c>
      <c r="O13" s="136" t="s">
        <v>237</v>
      </c>
      <c r="P13" s="209">
        <v>30.110000000000017</v>
      </c>
      <c r="Q13" s="136" t="s">
        <v>245</v>
      </c>
      <c r="R13" s="209">
        <v>39.516666666666694</v>
      </c>
      <c r="S13" s="136" t="s">
        <v>46</v>
      </c>
      <c r="T13" s="209">
        <v>28.190000000000019</v>
      </c>
      <c r="U13" s="136" t="s">
        <v>237</v>
      </c>
      <c r="V13" s="209"/>
      <c r="W13" s="136"/>
      <c r="X13" s="209">
        <v>30.340000000000018</v>
      </c>
      <c r="Y13" s="136" t="s">
        <v>70</v>
      </c>
      <c r="Z13" s="209">
        <v>24.539999999999985</v>
      </c>
      <c r="AA13" s="136" t="s">
        <v>51</v>
      </c>
      <c r="AB13" s="209">
        <v>33.03666666666669</v>
      </c>
      <c r="AC13" s="138" t="s">
        <v>47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35.798571428571442</v>
      </c>
      <c r="F14" s="314">
        <v>36.33625</v>
      </c>
      <c r="G14" s="316" t="s">
        <v>52</v>
      </c>
      <c r="H14" s="314"/>
      <c r="I14" s="316"/>
      <c r="J14" s="314"/>
      <c r="K14" s="316"/>
      <c r="L14" s="314">
        <v>36.236666666666679</v>
      </c>
      <c r="M14" s="316" t="s">
        <v>62</v>
      </c>
      <c r="N14" s="314">
        <v>33.913333333333355</v>
      </c>
      <c r="O14" s="316" t="s">
        <v>70</v>
      </c>
      <c r="P14" s="314">
        <v>40.100000000000016</v>
      </c>
      <c r="Q14" s="316" t="s">
        <v>249</v>
      </c>
      <c r="R14" s="314">
        <v>37.816666666666691</v>
      </c>
      <c r="S14" s="316" t="s">
        <v>64</v>
      </c>
      <c r="T14" s="314">
        <v>36.813333333333354</v>
      </c>
      <c r="U14" s="316" t="s">
        <v>52</v>
      </c>
      <c r="V14" s="314"/>
      <c r="W14" s="316"/>
      <c r="X14" s="314">
        <v>36.473333333333358</v>
      </c>
      <c r="Y14" s="316" t="s">
        <v>52</v>
      </c>
      <c r="Z14" s="314">
        <v>29.57</v>
      </c>
      <c r="AA14" s="316" t="s">
        <v>52</v>
      </c>
      <c r="AB14" s="314">
        <v>39.766666666666687</v>
      </c>
      <c r="AC14" s="318" t="s">
        <v>52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23.05500000000001</v>
      </c>
      <c r="F15" s="209"/>
      <c r="G15" s="136"/>
      <c r="H15" s="209"/>
      <c r="I15" s="136"/>
      <c r="J15" s="209"/>
      <c r="K15" s="136"/>
      <c r="L15" s="209"/>
      <c r="M15" s="136"/>
      <c r="N15" s="209">
        <v>23.246666666666687</v>
      </c>
      <c r="O15" s="136" t="s">
        <v>233</v>
      </c>
      <c r="P15" s="209">
        <v>28.480000000000008</v>
      </c>
      <c r="Q15" s="136" t="s">
        <v>239</v>
      </c>
      <c r="R15" s="209">
        <v>25.703333333333358</v>
      </c>
      <c r="S15" s="136" t="s">
        <v>229</v>
      </c>
      <c r="T15" s="209">
        <v>22.31000000000002</v>
      </c>
      <c r="U15" s="136" t="s">
        <v>231</v>
      </c>
      <c r="V15" s="209"/>
      <c r="W15" s="136"/>
      <c r="X15" s="209">
        <v>20.160000000000007</v>
      </c>
      <c r="Y15" s="136" t="s">
        <v>66</v>
      </c>
      <c r="Z15" s="209">
        <v>18.119999999999973</v>
      </c>
      <c r="AA15" s="136" t="s">
        <v>230</v>
      </c>
      <c r="AB15" s="209">
        <v>28.790000000000017</v>
      </c>
      <c r="AC15" s="138" t="s">
        <v>67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31.424285714285727</v>
      </c>
      <c r="F16" s="209">
        <v>31.638750000000002</v>
      </c>
      <c r="G16" s="136" t="s">
        <v>68</v>
      </c>
      <c r="H16" s="209"/>
      <c r="I16" s="136"/>
      <c r="J16" s="209"/>
      <c r="K16" s="137"/>
      <c r="L16" s="209">
        <v>38.936666666666675</v>
      </c>
      <c r="M16" s="136" t="s">
        <v>250</v>
      </c>
      <c r="N16" s="209">
        <v>31.496666666666691</v>
      </c>
      <c r="O16" s="136" t="s">
        <v>49</v>
      </c>
      <c r="P16" s="209">
        <v>33.140000000000015</v>
      </c>
      <c r="Q16" s="136" t="s">
        <v>66</v>
      </c>
      <c r="R16" s="209">
        <v>36.740000000000023</v>
      </c>
      <c r="S16" s="136" t="s">
        <v>56</v>
      </c>
      <c r="T16" s="209">
        <v>31.976666666666688</v>
      </c>
      <c r="U16" s="136" t="s">
        <v>64</v>
      </c>
      <c r="V16" s="209"/>
      <c r="W16" s="136"/>
      <c r="X16" s="209">
        <v>23.646666666666679</v>
      </c>
      <c r="Y16" s="136" t="s">
        <v>62</v>
      </c>
      <c r="Z16" s="209">
        <v>22.096666666666639</v>
      </c>
      <c r="AA16" s="136" t="s">
        <v>61</v>
      </c>
      <c r="AB16" s="209">
        <v>35.076666666666682</v>
      </c>
      <c r="AC16" s="138" t="s">
        <v>49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32.087619047619064</v>
      </c>
      <c r="F17" s="209">
        <v>33.097083333333337</v>
      </c>
      <c r="G17" s="137" t="s">
        <v>64</v>
      </c>
      <c r="H17" s="209"/>
      <c r="I17" s="137"/>
      <c r="J17" s="209"/>
      <c r="K17" s="137"/>
      <c r="L17" s="209">
        <v>42.83666666666668</v>
      </c>
      <c r="M17" s="137" t="s">
        <v>50</v>
      </c>
      <c r="N17" s="209">
        <v>34.020000000000024</v>
      </c>
      <c r="O17" s="137" t="s">
        <v>70</v>
      </c>
      <c r="P17" s="209">
        <v>40.163333333333355</v>
      </c>
      <c r="Q17" s="137" t="s">
        <v>55</v>
      </c>
      <c r="R17" s="209">
        <v>36.216666666666697</v>
      </c>
      <c r="S17" s="137" t="s">
        <v>252</v>
      </c>
      <c r="T17" s="209">
        <v>34.463333333333352</v>
      </c>
      <c r="U17" s="137" t="s">
        <v>54</v>
      </c>
      <c r="V17" s="209"/>
      <c r="W17" s="137"/>
      <c r="X17" s="209">
        <v>24.49333333333335</v>
      </c>
      <c r="Y17" s="137" t="s">
        <v>232</v>
      </c>
      <c r="Z17" s="209">
        <v>21.893333333333302</v>
      </c>
      <c r="AA17" s="137" t="s">
        <v>61</v>
      </c>
      <c r="AB17" s="209">
        <v>30.690000000000019</v>
      </c>
      <c r="AC17" s="139" t="s">
        <v>235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32.405476190476193</v>
      </c>
      <c r="F18" s="209">
        <v>33.207708333333336</v>
      </c>
      <c r="G18" s="136" t="s">
        <v>49</v>
      </c>
      <c r="H18" s="209"/>
      <c r="I18" s="136"/>
      <c r="J18" s="209"/>
      <c r="K18" s="136"/>
      <c r="L18" s="209">
        <v>40.040000000000013</v>
      </c>
      <c r="M18" s="136" t="s">
        <v>249</v>
      </c>
      <c r="N18" s="209">
        <v>34.036666666666697</v>
      </c>
      <c r="O18" s="136" t="s">
        <v>70</v>
      </c>
      <c r="P18" s="209">
        <v>38.823333333333352</v>
      </c>
      <c r="Q18" s="136" t="s">
        <v>56</v>
      </c>
      <c r="R18" s="209">
        <v>38.663333333333355</v>
      </c>
      <c r="S18" s="136" t="s">
        <v>49</v>
      </c>
      <c r="T18" s="209">
        <v>31.876666666666679</v>
      </c>
      <c r="U18" s="136" t="s">
        <v>64</v>
      </c>
      <c r="V18" s="209"/>
      <c r="W18" s="136"/>
      <c r="X18" s="209">
        <v>24.560000000000009</v>
      </c>
      <c r="Y18" s="136" t="s">
        <v>232</v>
      </c>
      <c r="Z18" s="209">
        <v>23.026666666666618</v>
      </c>
      <c r="AA18" s="136" t="s">
        <v>62</v>
      </c>
      <c r="AB18" s="209">
        <v>34.635000000000019</v>
      </c>
      <c r="AC18" s="138" t="s">
        <v>64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30.083333333333343</v>
      </c>
      <c r="F19" s="209">
        <v>30.45354166666667</v>
      </c>
      <c r="G19" s="136" t="s">
        <v>61</v>
      </c>
      <c r="H19" s="209"/>
      <c r="I19" s="136"/>
      <c r="J19" s="209"/>
      <c r="K19" s="136"/>
      <c r="L19" s="209">
        <v>36.480000000000011</v>
      </c>
      <c r="M19" s="136" t="s">
        <v>232</v>
      </c>
      <c r="N19" s="209">
        <v>30.246666666666684</v>
      </c>
      <c r="O19" s="136" t="s">
        <v>64</v>
      </c>
      <c r="P19" s="209">
        <v>33.045000000000009</v>
      </c>
      <c r="Q19" s="136" t="s">
        <v>66</v>
      </c>
      <c r="R19" s="209">
        <v>38.943333333333349</v>
      </c>
      <c r="S19" s="136" t="s">
        <v>70</v>
      </c>
      <c r="T19" s="209">
        <v>28.986666666666686</v>
      </c>
      <c r="U19" s="136" t="s">
        <v>62</v>
      </c>
      <c r="V19" s="209"/>
      <c r="W19" s="136"/>
      <c r="X19" s="209">
        <v>22.060000000000009</v>
      </c>
      <c r="Y19" s="136" t="s">
        <v>61</v>
      </c>
      <c r="Z19" s="209">
        <v>22.736666666666657</v>
      </c>
      <c r="AA19" s="136" t="s">
        <v>62</v>
      </c>
      <c r="AB19" s="209">
        <v>31.130000000000013</v>
      </c>
      <c r="AC19" s="138" t="s">
        <v>243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22.143809523809548</v>
      </c>
      <c r="F20" s="209">
        <v>22.329583333333339</v>
      </c>
      <c r="G20" s="136" t="s">
        <v>229</v>
      </c>
      <c r="H20" s="209"/>
      <c r="I20" s="136"/>
      <c r="J20" s="209"/>
      <c r="K20" s="136"/>
      <c r="L20" s="209">
        <v>29.040000000000017</v>
      </c>
      <c r="M20" s="136" t="s">
        <v>65</v>
      </c>
      <c r="N20" s="209">
        <v>22.626666666666697</v>
      </c>
      <c r="O20" s="136" t="s">
        <v>67</v>
      </c>
      <c r="P20" s="209">
        <v>23.630000000000024</v>
      </c>
      <c r="Q20" s="136" t="s">
        <v>234</v>
      </c>
      <c r="R20" s="209">
        <v>24.933333333333376</v>
      </c>
      <c r="S20" s="136" t="s">
        <v>229</v>
      </c>
      <c r="T20" s="209">
        <v>20.08000000000003</v>
      </c>
      <c r="U20" s="136" t="s">
        <v>229</v>
      </c>
      <c r="V20" s="209"/>
      <c r="W20" s="136"/>
      <c r="X20" s="209">
        <v>16.210000000000019</v>
      </c>
      <c r="Y20" s="136" t="s">
        <v>65</v>
      </c>
      <c r="Z20" s="209">
        <v>18.103333333333335</v>
      </c>
      <c r="AA20" s="136" t="s">
        <v>230</v>
      </c>
      <c r="AB20" s="209">
        <v>24.013333333333357</v>
      </c>
      <c r="AC20" s="138" t="s">
        <v>229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26.662619047619074</v>
      </c>
      <c r="F21" s="209">
        <v>27.117291666666681</v>
      </c>
      <c r="G21" s="137" t="s">
        <v>230</v>
      </c>
      <c r="H21" s="209"/>
      <c r="I21" s="137"/>
      <c r="J21" s="209"/>
      <c r="K21" s="137"/>
      <c r="L21" s="209">
        <v>33.240000000000023</v>
      </c>
      <c r="M21" s="137" t="s">
        <v>66</v>
      </c>
      <c r="N21" s="209">
        <v>27.703333333333362</v>
      </c>
      <c r="O21" s="137" t="s">
        <v>47</v>
      </c>
      <c r="P21" s="209">
        <v>30.300000000000022</v>
      </c>
      <c r="Q21" s="137" t="s">
        <v>245</v>
      </c>
      <c r="R21" s="209">
        <v>31.026666666666699</v>
      </c>
      <c r="S21" s="137" t="s">
        <v>230</v>
      </c>
      <c r="T21" s="209">
        <v>23.730000000000025</v>
      </c>
      <c r="U21" s="137" t="s">
        <v>245</v>
      </c>
      <c r="V21" s="209"/>
      <c r="W21" s="137"/>
      <c r="X21" s="209">
        <v>21.233333333333356</v>
      </c>
      <c r="Y21" s="137" t="s">
        <v>66</v>
      </c>
      <c r="Z21" s="209">
        <v>20.820000000000043</v>
      </c>
      <c r="AA21" s="137" t="s">
        <v>66</v>
      </c>
      <c r="AB21" s="209">
        <v>28.885000000000019</v>
      </c>
      <c r="AC21" s="139" t="s">
        <v>233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27.580000000000009</v>
      </c>
      <c r="F22" s="210">
        <v>28.218749999999993</v>
      </c>
      <c r="G22" s="136" t="s">
        <v>67</v>
      </c>
      <c r="H22" s="210"/>
      <c r="I22" s="136"/>
      <c r="J22" s="210"/>
      <c r="K22" s="136"/>
      <c r="L22" s="210">
        <v>34.630000000000017</v>
      </c>
      <c r="M22" s="136" t="s">
        <v>53</v>
      </c>
      <c r="N22" s="210">
        <v>31.520000000000024</v>
      </c>
      <c r="O22" s="136" t="s">
        <v>49</v>
      </c>
      <c r="P22" s="210">
        <v>32.690000000000012</v>
      </c>
      <c r="Q22" s="136" t="s">
        <v>233</v>
      </c>
      <c r="R22" s="210">
        <v>32.900000000000034</v>
      </c>
      <c r="S22" s="136" t="s">
        <v>235</v>
      </c>
      <c r="T22" s="210">
        <v>25.550000000000018</v>
      </c>
      <c r="U22" s="136" t="s">
        <v>233</v>
      </c>
      <c r="V22" s="210"/>
      <c r="W22" s="136"/>
      <c r="X22" s="210">
        <v>21.680000000000017</v>
      </c>
      <c r="Y22" s="136" t="s">
        <v>66</v>
      </c>
      <c r="Z22" s="210">
        <v>18.493333333333275</v>
      </c>
      <c r="AA22" s="136" t="s">
        <v>67</v>
      </c>
      <c r="AB22" s="210">
        <v>28.286666666666687</v>
      </c>
      <c r="AC22" s="138" t="s">
        <v>230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31.530238095238111</v>
      </c>
      <c r="F23" s="209">
        <v>31.868541666666683</v>
      </c>
      <c r="G23" s="137" t="s">
        <v>47</v>
      </c>
      <c r="H23" s="209"/>
      <c r="I23" s="137"/>
      <c r="J23" s="209"/>
      <c r="K23" s="137"/>
      <c r="L23" s="209">
        <v>37.993333333333332</v>
      </c>
      <c r="M23" s="137" t="s">
        <v>56</v>
      </c>
      <c r="N23" s="209">
        <v>33.695000000000007</v>
      </c>
      <c r="O23" s="137" t="s">
        <v>70</v>
      </c>
      <c r="P23" s="209">
        <v>34.236666666666679</v>
      </c>
      <c r="Q23" s="137" t="s">
        <v>53</v>
      </c>
      <c r="R23" s="209">
        <v>33.966666666666683</v>
      </c>
      <c r="S23" s="137" t="s">
        <v>243</v>
      </c>
      <c r="T23" s="209">
        <v>31.273333333333348</v>
      </c>
      <c r="U23" s="137" t="s">
        <v>56</v>
      </c>
      <c r="V23" s="209"/>
      <c r="W23" s="137"/>
      <c r="X23" s="209">
        <v>30.686666666666678</v>
      </c>
      <c r="Y23" s="137" t="s">
        <v>70</v>
      </c>
      <c r="Z23" s="209">
        <v>21.956666666666749</v>
      </c>
      <c r="AA23" s="137" t="s">
        <v>61</v>
      </c>
      <c r="AB23" s="209">
        <v>31.140000000000008</v>
      </c>
      <c r="AC23" s="139" t="s">
        <v>235</v>
      </c>
      <c r="AD23" s="215"/>
      <c r="AE23" s="111"/>
      <c r="AF23" s="215"/>
      <c r="AG23" s="113"/>
    </row>
    <row r="24" spans="1:33" ht="14.5" customHeight="1" x14ac:dyDescent="0.4">
      <c r="A24" s="63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35.255714285714305</v>
      </c>
      <c r="F24" s="209">
        <v>36.29291666666667</v>
      </c>
      <c r="G24" s="136" t="s">
        <v>52</v>
      </c>
      <c r="H24" s="209"/>
      <c r="I24" s="136"/>
      <c r="J24" s="209"/>
      <c r="K24" s="136"/>
      <c r="L24" s="209">
        <v>36.81333333333334</v>
      </c>
      <c r="M24" s="136" t="s">
        <v>232</v>
      </c>
      <c r="N24" s="209">
        <v>45.21666666666669</v>
      </c>
      <c r="O24" s="136" t="s">
        <v>48</v>
      </c>
      <c r="P24" s="209">
        <v>43.553333333333342</v>
      </c>
      <c r="Q24" s="136" t="s">
        <v>58</v>
      </c>
      <c r="R24" s="209">
        <v>36.010000000000034</v>
      </c>
      <c r="S24" s="136" t="s">
        <v>255</v>
      </c>
      <c r="T24" s="209">
        <v>37.820000000000029</v>
      </c>
      <c r="U24" s="136" t="s">
        <v>52</v>
      </c>
      <c r="V24" s="209"/>
      <c r="W24" s="136"/>
      <c r="X24" s="209">
        <v>30.966666666666679</v>
      </c>
      <c r="Y24" s="136" t="s">
        <v>70</v>
      </c>
      <c r="Z24" s="209">
        <v>25.646666666666686</v>
      </c>
      <c r="AA24" s="136" t="s">
        <v>49</v>
      </c>
      <c r="AB24" s="209">
        <v>34.316666666666677</v>
      </c>
      <c r="AC24" s="138" t="s">
        <v>51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32.438321759259267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38.869649122807012</v>
      </c>
      <c r="M26" s="155"/>
      <c r="N26" s="156">
        <f>AVERAGE(N5:N24)</f>
        <v>31.270250000000011</v>
      </c>
      <c r="O26" s="155"/>
      <c r="P26" s="156">
        <f>AVERAGE(P5:P24)</f>
        <v>34.683250000000022</v>
      </c>
      <c r="Q26" s="155"/>
      <c r="R26" s="156">
        <f>AVERAGE(R5:R24)</f>
        <v>35.168596491228108</v>
      </c>
      <c r="S26" s="155"/>
      <c r="T26" s="156">
        <f>AVERAGE(T5:T24)</f>
        <v>31.402083333333348</v>
      </c>
      <c r="U26" s="155"/>
      <c r="V26" s="156"/>
      <c r="W26" s="155"/>
      <c r="X26" s="156">
        <f>AVERAGE(X5:X24)</f>
        <v>28.478166666666691</v>
      </c>
      <c r="Y26" s="155"/>
      <c r="Z26" s="156">
        <f>AVERAGE(Z5:Z24)</f>
        <v>25.418166666666735</v>
      </c>
      <c r="AA26" s="155"/>
      <c r="AB26" s="156">
        <f>AVERAGE(AB5:AB24)</f>
        <v>33.629000000000005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/>
      <c r="I27" s="162"/>
      <c r="J27" s="183"/>
      <c r="K27" s="162"/>
      <c r="L27" s="161">
        <v>2</v>
      </c>
      <c r="M27" s="183"/>
      <c r="N27" s="161">
        <v>2</v>
      </c>
      <c r="O27" s="162"/>
      <c r="P27" s="161">
        <v>2</v>
      </c>
      <c r="Q27" s="162"/>
      <c r="R27" s="161">
        <v>1</v>
      </c>
      <c r="S27" s="183"/>
      <c r="T27" s="161">
        <v>2</v>
      </c>
      <c r="U27" s="162"/>
      <c r="V27" s="161"/>
      <c r="W27" s="183"/>
      <c r="X27" s="161">
        <v>2</v>
      </c>
      <c r="Y27" s="162"/>
      <c r="Z27" s="161">
        <v>1</v>
      </c>
      <c r="AA27" s="183"/>
      <c r="AB27" s="161">
        <v>1</v>
      </c>
      <c r="AC27" s="163"/>
      <c r="AD27" s="126"/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22.329583333333339</v>
      </c>
      <c r="G28" s="214"/>
      <c r="H28" s="166">
        <f>MIN(H5:H24)</f>
        <v>0</v>
      </c>
      <c r="I28" s="167"/>
      <c r="J28" s="214"/>
      <c r="K28" s="214"/>
      <c r="L28" s="166">
        <f>MIN(L5:L24)</f>
        <v>29.040000000000017</v>
      </c>
      <c r="M28" s="167"/>
      <c r="N28" s="166">
        <f>MIN(N5:N24)</f>
        <v>22.073333333333352</v>
      </c>
      <c r="O28" s="214"/>
      <c r="P28" s="166">
        <f>MIN(P5:P24)</f>
        <v>23.630000000000024</v>
      </c>
      <c r="Q28" s="214"/>
      <c r="R28" s="166">
        <f>MIN(R5:R24)</f>
        <v>24.933333333333376</v>
      </c>
      <c r="S28" s="167"/>
      <c r="T28" s="166">
        <f>MIN(T5:T24)</f>
        <v>20.08000000000003</v>
      </c>
      <c r="U28" s="214"/>
      <c r="V28" s="166"/>
      <c r="W28" s="167"/>
      <c r="X28" s="166">
        <f>MIN(X5:X24)</f>
        <v>16.210000000000019</v>
      </c>
      <c r="Y28" s="214"/>
      <c r="Z28" s="166">
        <f>MIN(Z5:Z24)</f>
        <v>18.103333333333335</v>
      </c>
      <c r="AA28" s="167"/>
      <c r="AB28" s="166">
        <f>MIN(AB5:AB24)</f>
        <v>24.013333333333357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43.627291666666679</v>
      </c>
      <c r="G29" s="183"/>
      <c r="H29" s="161">
        <f>MAX(H5:H24)</f>
        <v>0</v>
      </c>
      <c r="I29" s="162"/>
      <c r="J29" s="183"/>
      <c r="K29" s="183"/>
      <c r="L29" s="161">
        <f>MAX(L5:L24)</f>
        <v>44.203333333333333</v>
      </c>
      <c r="M29" s="162"/>
      <c r="N29" s="161">
        <f>MAX(N5:N24)</f>
        <v>45.21666666666669</v>
      </c>
      <c r="O29" s="183"/>
      <c r="P29" s="161">
        <f>MAX(P5:P24)</f>
        <v>46.666666666666686</v>
      </c>
      <c r="Q29" s="183"/>
      <c r="R29" s="161">
        <f>MAX(R5:R24)</f>
        <v>45.873333333333349</v>
      </c>
      <c r="S29" s="162"/>
      <c r="T29" s="161">
        <f>MAX(T5:T24)</f>
        <v>43.126666666666686</v>
      </c>
      <c r="U29" s="183"/>
      <c r="V29" s="161"/>
      <c r="W29" s="162"/>
      <c r="X29" s="161">
        <f>MAX(X5:X24)</f>
        <v>41.900000000000006</v>
      </c>
      <c r="Y29" s="183"/>
      <c r="Z29" s="161">
        <f>MAX(Z5:Z24)</f>
        <v>42.810000000000031</v>
      </c>
      <c r="AA29" s="162"/>
      <c r="AB29" s="161">
        <f>MAX(AB5:AB24)</f>
        <v>46.595000000000006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21.29770833333334</v>
      </c>
      <c r="G30" s="170"/>
      <c r="H30" s="171">
        <f>H29-H28</f>
        <v>0</v>
      </c>
      <c r="I30" s="172"/>
      <c r="J30" s="170"/>
      <c r="K30" s="170"/>
      <c r="L30" s="171">
        <f>L29-L28</f>
        <v>15.163333333333316</v>
      </c>
      <c r="M30" s="172"/>
      <c r="N30" s="171">
        <f>N29-N28</f>
        <v>23.143333333333338</v>
      </c>
      <c r="O30" s="170"/>
      <c r="P30" s="171">
        <f>P29-P28</f>
        <v>23.036666666666662</v>
      </c>
      <c r="Q30" s="170"/>
      <c r="R30" s="171">
        <f>R29-R28</f>
        <v>20.939999999999973</v>
      </c>
      <c r="S30" s="172"/>
      <c r="T30" s="171">
        <f>T29-T28</f>
        <v>23.046666666666656</v>
      </c>
      <c r="U30" s="170"/>
      <c r="V30" s="171"/>
      <c r="W30" s="172"/>
      <c r="X30" s="171">
        <f>X29-X28</f>
        <v>25.689999999999987</v>
      </c>
      <c r="Y30" s="170"/>
      <c r="Z30" s="171">
        <f>Z29-Z28</f>
        <v>24.706666666666695</v>
      </c>
      <c r="AA30" s="172"/>
      <c r="AB30" s="171">
        <f>AB29-AB28</f>
        <v>22.581666666666649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9.75" customHeight="1" x14ac:dyDescent="0.3">
      <c r="B35" s="401" t="s">
        <v>284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43" priority="26">
      <formula>MOD(ROW(),2)=0</formula>
    </cfRule>
  </conditionalFormatting>
  <conditionalFormatting sqref="F5:F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2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24">
    <cfRule type="top10" dxfId="42" priority="24" stopIfTrue="1" percent="1" rank="25"/>
  </conditionalFormatting>
  <conditionalFormatting sqref="AE5:AE24 AG5:AG24">
    <cfRule type="containsText" priority="11" stopIfTrue="1" operator="containsText" text="AA">
      <formula>NOT(ISERROR(SEARCH("AA",AE5)))</formula>
    </cfRule>
    <cfRule type="containsText" dxfId="41" priority="12" operator="containsText" text="A">
      <formula>NOT(ISERROR(SEARCH("A",AE5)))</formula>
    </cfRule>
  </conditionalFormatting>
  <conditionalFormatting sqref="AF5:AF24">
    <cfRule type="top10" dxfId="40" priority="25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8D52-F5CA-4EC6-A351-082730A060BA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W5" sqref="V1:W1048576"/>
    </sheetView>
  </sheetViews>
  <sheetFormatPr defaultColWidth="8.84375" defaultRowHeight="14.15" x14ac:dyDescent="0.35"/>
  <cols>
    <col min="1" max="1" width="12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1" width="7.23046875" style="9" customWidth="1"/>
    <col min="22" max="23" width="7.2304687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302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155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39.638447266206391</v>
      </c>
      <c r="F5" s="314"/>
      <c r="G5" s="315"/>
      <c r="H5" s="314"/>
      <c r="I5" s="315"/>
      <c r="J5" s="314"/>
      <c r="K5" s="316"/>
      <c r="L5" s="314">
        <v>56.516666666666723</v>
      </c>
      <c r="M5" s="315" t="s">
        <v>64</v>
      </c>
      <c r="N5" s="314">
        <v>49.786666666666719</v>
      </c>
      <c r="O5" s="315" t="s">
        <v>70</v>
      </c>
      <c r="P5" s="314">
        <v>52.293333333333393</v>
      </c>
      <c r="Q5" s="315" t="s">
        <v>47</v>
      </c>
      <c r="R5" s="314"/>
      <c r="S5" s="315"/>
      <c r="T5" s="314">
        <v>49.513333333333392</v>
      </c>
      <c r="U5" s="315" t="s">
        <v>49</v>
      </c>
      <c r="V5" s="314"/>
      <c r="W5" s="315"/>
      <c r="X5" s="314">
        <v>44.816666666666727</v>
      </c>
      <c r="Y5" s="315" t="s">
        <v>52</v>
      </c>
      <c r="Z5" s="314">
        <v>34.440000000000119</v>
      </c>
      <c r="AA5" s="315" t="s">
        <v>63</v>
      </c>
      <c r="AB5" s="314">
        <v>2.7573502639046605</v>
      </c>
      <c r="AC5" s="317" t="s">
        <v>63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60.491623866128421</v>
      </c>
      <c r="F6" s="209">
        <v>71.44937500000006</v>
      </c>
      <c r="G6" s="137" t="s">
        <v>48</v>
      </c>
      <c r="H6" s="209"/>
      <c r="I6" s="137"/>
      <c r="J6" s="209"/>
      <c r="K6" s="137"/>
      <c r="L6" s="209">
        <v>71.310000000000088</v>
      </c>
      <c r="M6" s="137" t="s">
        <v>48</v>
      </c>
      <c r="N6" s="209">
        <v>67.016666666666765</v>
      </c>
      <c r="O6" s="137" t="s">
        <v>48</v>
      </c>
      <c r="P6" s="209">
        <v>74.770000000000095</v>
      </c>
      <c r="Q6" s="137" t="s">
        <v>48</v>
      </c>
      <c r="R6" s="209">
        <v>75.426666666666748</v>
      </c>
      <c r="S6" s="137" t="s">
        <v>48</v>
      </c>
      <c r="T6" s="209">
        <v>70.406666666666737</v>
      </c>
      <c r="U6" s="137" t="s">
        <v>48</v>
      </c>
      <c r="V6" s="209"/>
      <c r="W6" s="137"/>
      <c r="X6" s="209">
        <v>67.180000000000092</v>
      </c>
      <c r="Y6" s="137" t="s">
        <v>48</v>
      </c>
      <c r="Z6" s="209">
        <v>69.850000000000136</v>
      </c>
      <c r="AA6" s="137" t="s">
        <v>48</v>
      </c>
      <c r="AB6" s="209">
        <v>2.2513670628983213</v>
      </c>
      <c r="AC6" s="139" t="s">
        <v>48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60.826385770890298</v>
      </c>
      <c r="F7" s="209">
        <v>71.634583333333396</v>
      </c>
      <c r="G7" s="137" t="s">
        <v>48</v>
      </c>
      <c r="H7" s="209"/>
      <c r="I7" s="137"/>
      <c r="J7" s="209"/>
      <c r="K7" s="137"/>
      <c r="L7" s="209">
        <v>72.660000000000082</v>
      </c>
      <c r="M7" s="137" t="s">
        <v>48</v>
      </c>
      <c r="N7" s="209">
        <v>70.12000000000009</v>
      </c>
      <c r="O7" s="137" t="s">
        <v>48</v>
      </c>
      <c r="P7" s="209">
        <v>73.72000000000007</v>
      </c>
      <c r="Q7" s="137" t="s">
        <v>48</v>
      </c>
      <c r="R7" s="209">
        <v>71.213333333333395</v>
      </c>
      <c r="S7" s="137" t="s">
        <v>50</v>
      </c>
      <c r="T7" s="209">
        <v>69.813333333333418</v>
      </c>
      <c r="U7" s="137" t="s">
        <v>48</v>
      </c>
      <c r="V7" s="209"/>
      <c r="W7" s="137"/>
      <c r="X7" s="209">
        <v>68.890000000000057</v>
      </c>
      <c r="Y7" s="137" t="s">
        <v>48</v>
      </c>
      <c r="Z7" s="209">
        <v>70.836666666666773</v>
      </c>
      <c r="AA7" s="137" t="s">
        <v>48</v>
      </c>
      <c r="AB7" s="209">
        <v>2.2513670628983169</v>
      </c>
      <c r="AC7" s="139" t="s">
        <v>48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49.335097656748339</v>
      </c>
      <c r="F8" s="209">
        <v>58.899375000000006</v>
      </c>
      <c r="G8" s="136" t="s">
        <v>70</v>
      </c>
      <c r="H8" s="209"/>
      <c r="I8" s="136"/>
      <c r="J8" s="209"/>
      <c r="K8" s="136"/>
      <c r="L8" s="209">
        <v>60.743333333333382</v>
      </c>
      <c r="M8" s="136" t="s">
        <v>49</v>
      </c>
      <c r="N8" s="209">
        <v>49.14500000000006</v>
      </c>
      <c r="O8" s="136" t="s">
        <v>49</v>
      </c>
      <c r="P8" s="209">
        <v>63.706666666666734</v>
      </c>
      <c r="Q8" s="136" t="s">
        <v>46</v>
      </c>
      <c r="R8" s="209">
        <v>53.293333333333408</v>
      </c>
      <c r="S8" s="136" t="s">
        <v>62</v>
      </c>
      <c r="T8" s="209">
        <v>62.023333333333397</v>
      </c>
      <c r="U8" s="136" t="s">
        <v>52</v>
      </c>
      <c r="V8" s="209"/>
      <c r="W8" s="136"/>
      <c r="X8" s="209">
        <v>65.093333333333391</v>
      </c>
      <c r="Y8" s="136" t="s">
        <v>48</v>
      </c>
      <c r="Z8" s="209">
        <v>52.290000000000063</v>
      </c>
      <c r="AA8" s="136" t="s">
        <v>52</v>
      </c>
      <c r="AB8" s="209">
        <v>2.7573502639046694</v>
      </c>
      <c r="AC8" s="138" t="s">
        <v>52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46.137814342318997</v>
      </c>
      <c r="F9" s="209">
        <v>53.91500000000034</v>
      </c>
      <c r="G9" s="136" t="s">
        <v>57</v>
      </c>
      <c r="H9" s="209"/>
      <c r="I9" s="136"/>
      <c r="J9" s="209"/>
      <c r="K9" s="136"/>
      <c r="L9" s="209">
        <v>73.156666666666695</v>
      </c>
      <c r="M9" s="136" t="s">
        <v>48</v>
      </c>
      <c r="N9" s="209">
        <v>47.196666666666843</v>
      </c>
      <c r="O9" s="136" t="s">
        <v>49</v>
      </c>
      <c r="P9" s="209">
        <v>58.289999999999935</v>
      </c>
      <c r="Q9" s="136" t="s">
        <v>49</v>
      </c>
      <c r="R9" s="209">
        <v>55.236666666666423</v>
      </c>
      <c r="S9" s="136" t="s">
        <v>68</v>
      </c>
      <c r="T9" s="209">
        <v>50.743333333333318</v>
      </c>
      <c r="U9" s="136" t="s">
        <v>49</v>
      </c>
      <c r="V9" s="209"/>
      <c r="W9" s="136"/>
      <c r="X9" s="209">
        <v>48.746666666666556</v>
      </c>
      <c r="Y9" s="136" t="s">
        <v>52</v>
      </c>
      <c r="Z9" s="209">
        <v>45.633333333334555</v>
      </c>
      <c r="AA9" s="136" t="s">
        <v>70</v>
      </c>
      <c r="AB9" s="209">
        <v>2.2513670628985598</v>
      </c>
      <c r="AC9" s="138" t="s">
        <v>51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43.474242913747439</v>
      </c>
      <c r="F10" s="209">
        <v>50.88937500000003</v>
      </c>
      <c r="G10" s="136" t="s">
        <v>63</v>
      </c>
      <c r="H10" s="209"/>
      <c r="I10" s="136"/>
      <c r="J10" s="209"/>
      <c r="K10" s="136"/>
      <c r="L10" s="209">
        <v>68.995000000000061</v>
      </c>
      <c r="M10" s="136" t="s">
        <v>50</v>
      </c>
      <c r="N10" s="209">
        <v>36.916666666666742</v>
      </c>
      <c r="O10" s="136" t="s">
        <v>66</v>
      </c>
      <c r="P10" s="209">
        <v>52.226666666666738</v>
      </c>
      <c r="Q10" s="136" t="s">
        <v>47</v>
      </c>
      <c r="R10" s="209">
        <v>59.056666666666736</v>
      </c>
      <c r="S10" s="136" t="s">
        <v>51</v>
      </c>
      <c r="T10" s="209">
        <v>51.256666666666725</v>
      </c>
      <c r="U10" s="136" t="s">
        <v>70</v>
      </c>
      <c r="V10" s="209"/>
      <c r="W10" s="136"/>
      <c r="X10" s="209">
        <v>47.240000000000052</v>
      </c>
      <c r="Y10" s="136" t="s">
        <v>52</v>
      </c>
      <c r="Z10" s="209">
        <v>38.603333333333403</v>
      </c>
      <c r="AA10" s="136" t="s">
        <v>57</v>
      </c>
      <c r="AB10" s="209">
        <v>2.2513670628983213</v>
      </c>
      <c r="AC10" s="138" t="s">
        <v>51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43.215909580414113</v>
      </c>
      <c r="F11" s="209">
        <v>50.24208333333339</v>
      </c>
      <c r="G11" s="136" t="s">
        <v>63</v>
      </c>
      <c r="H11" s="209"/>
      <c r="I11" s="136"/>
      <c r="J11" s="209"/>
      <c r="K11" s="136"/>
      <c r="L11" s="209">
        <v>68.246666666666727</v>
      </c>
      <c r="M11" s="136" t="s">
        <v>50</v>
      </c>
      <c r="N11" s="209">
        <v>39.036666666666733</v>
      </c>
      <c r="O11" s="136" t="s">
        <v>61</v>
      </c>
      <c r="P11" s="209">
        <v>45.766666666666737</v>
      </c>
      <c r="Q11" s="136" t="s">
        <v>235</v>
      </c>
      <c r="R11" s="209">
        <v>59.340000000000089</v>
      </c>
      <c r="S11" s="136" t="s">
        <v>51</v>
      </c>
      <c r="T11" s="209">
        <v>46.916666666666721</v>
      </c>
      <c r="U11" s="136" t="s">
        <v>64</v>
      </c>
      <c r="V11" s="209"/>
      <c r="W11" s="136"/>
      <c r="X11" s="209">
        <v>48.060000000000073</v>
      </c>
      <c r="Y11" s="136" t="s">
        <v>52</v>
      </c>
      <c r="Z11" s="209">
        <v>38.660000000000103</v>
      </c>
      <c r="AA11" s="136" t="s">
        <v>57</v>
      </c>
      <c r="AB11" s="209">
        <v>2.2513670628983218</v>
      </c>
      <c r="AC11" s="138" t="s">
        <v>49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43.609957199461739</v>
      </c>
      <c r="F12" s="209">
        <v>50.88645833333338</v>
      </c>
      <c r="G12" s="136" t="s">
        <v>63</v>
      </c>
      <c r="H12" s="209"/>
      <c r="I12" s="136"/>
      <c r="J12" s="209"/>
      <c r="K12" s="136"/>
      <c r="L12" s="209">
        <v>69.10000000000008</v>
      </c>
      <c r="M12" s="136" t="s">
        <v>50</v>
      </c>
      <c r="N12" s="209">
        <v>44.963333333333402</v>
      </c>
      <c r="O12" s="136" t="s">
        <v>64</v>
      </c>
      <c r="P12" s="209">
        <v>45.063333333333404</v>
      </c>
      <c r="Q12" s="136" t="s">
        <v>238</v>
      </c>
      <c r="R12" s="209">
        <v>56.196666666666744</v>
      </c>
      <c r="S12" s="136" t="s">
        <v>63</v>
      </c>
      <c r="T12" s="209">
        <v>47.405000000000058</v>
      </c>
      <c r="U12" s="136" t="s">
        <v>64</v>
      </c>
      <c r="V12" s="209"/>
      <c r="W12" s="136"/>
      <c r="X12" s="209">
        <v>46.016666666666737</v>
      </c>
      <c r="Y12" s="136" t="s">
        <v>52</v>
      </c>
      <c r="Z12" s="209">
        <v>39.336666666666837</v>
      </c>
      <c r="AA12" s="136" t="s">
        <v>57</v>
      </c>
      <c r="AB12" s="209">
        <v>2.2513670628983196</v>
      </c>
      <c r="AC12" s="138" t="s">
        <v>70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46.126385770890295</v>
      </c>
      <c r="F13" s="209">
        <v>53.679583333333376</v>
      </c>
      <c r="G13" s="136" t="s">
        <v>57</v>
      </c>
      <c r="H13" s="209"/>
      <c r="I13" s="136"/>
      <c r="J13" s="209"/>
      <c r="K13" s="136"/>
      <c r="L13" s="209">
        <v>70.926666666666733</v>
      </c>
      <c r="M13" s="136" t="s">
        <v>48</v>
      </c>
      <c r="N13" s="209">
        <v>44.070000000000071</v>
      </c>
      <c r="O13" s="136" t="s">
        <v>47</v>
      </c>
      <c r="P13" s="209">
        <v>49.49333333333341</v>
      </c>
      <c r="Q13" s="136" t="s">
        <v>62</v>
      </c>
      <c r="R13" s="209">
        <v>66.526666666666756</v>
      </c>
      <c r="S13" s="136" t="s">
        <v>46</v>
      </c>
      <c r="T13" s="209">
        <v>47.103333333333396</v>
      </c>
      <c r="U13" s="136" t="s">
        <v>64</v>
      </c>
      <c r="V13" s="209"/>
      <c r="W13" s="136"/>
      <c r="X13" s="209">
        <v>51.966666666666725</v>
      </c>
      <c r="Y13" s="136" t="s">
        <v>52</v>
      </c>
      <c r="Z13" s="209">
        <v>40.040000000000013</v>
      </c>
      <c r="AA13" s="136" t="s">
        <v>57</v>
      </c>
      <c r="AB13" s="209">
        <v>2.2513670628983196</v>
      </c>
      <c r="AC13" s="138" t="s">
        <v>70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51.989242913747432</v>
      </c>
      <c r="F14" s="314">
        <v>62.419166666666698</v>
      </c>
      <c r="G14" s="316" t="s">
        <v>52</v>
      </c>
      <c r="H14" s="314"/>
      <c r="I14" s="316"/>
      <c r="J14" s="314"/>
      <c r="K14" s="316"/>
      <c r="L14" s="314">
        <v>62.760000000000062</v>
      </c>
      <c r="M14" s="316" t="s">
        <v>46</v>
      </c>
      <c r="N14" s="314">
        <v>58.056666666666736</v>
      </c>
      <c r="O14" s="316" t="s">
        <v>52</v>
      </c>
      <c r="P14" s="314">
        <v>69.010000000000062</v>
      </c>
      <c r="Q14" s="316" t="s">
        <v>50</v>
      </c>
      <c r="R14" s="314">
        <v>64.130000000000081</v>
      </c>
      <c r="S14" s="316" t="s">
        <v>49</v>
      </c>
      <c r="T14" s="314">
        <v>61.533333333333395</v>
      </c>
      <c r="U14" s="316" t="s">
        <v>52</v>
      </c>
      <c r="V14" s="314"/>
      <c r="W14" s="316"/>
      <c r="X14" s="314">
        <v>62.996666666666727</v>
      </c>
      <c r="Y14" s="316" t="s">
        <v>48</v>
      </c>
      <c r="Z14" s="314">
        <v>52.19666666666668</v>
      </c>
      <c r="AA14" s="316" t="s">
        <v>52</v>
      </c>
      <c r="AB14" s="314">
        <v>2.2513670628983218</v>
      </c>
      <c r="AC14" s="318" t="s">
        <v>52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20.949950066038657</v>
      </c>
      <c r="F15" s="209"/>
      <c r="G15" s="136"/>
      <c r="H15" s="209"/>
      <c r="I15" s="136"/>
      <c r="J15" s="209"/>
      <c r="K15" s="136"/>
      <c r="L15" s="209"/>
      <c r="M15" s="136"/>
      <c r="N15" s="209">
        <v>25.476666666666727</v>
      </c>
      <c r="O15" s="136" t="s">
        <v>230</v>
      </c>
      <c r="P15" s="209">
        <v>34.490000000000066</v>
      </c>
      <c r="Q15" s="136" t="s">
        <v>242</v>
      </c>
      <c r="R15" s="209">
        <v>31.036666666666726</v>
      </c>
      <c r="S15" s="136" t="s">
        <v>234</v>
      </c>
      <c r="T15" s="209">
        <v>24.510000000000055</v>
      </c>
      <c r="U15" s="136" t="s">
        <v>234</v>
      </c>
      <c r="V15" s="209"/>
      <c r="W15" s="136"/>
      <c r="X15" s="209">
        <v>23.655000000000065</v>
      </c>
      <c r="Y15" s="136" t="s">
        <v>68</v>
      </c>
      <c r="Z15" s="209">
        <v>18.770000000000046</v>
      </c>
      <c r="AA15" s="136" t="s">
        <v>229</v>
      </c>
      <c r="AB15" s="209">
        <v>2.2513670628983204</v>
      </c>
      <c r="AC15" s="138" t="s">
        <v>67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33.200671485175995</v>
      </c>
      <c r="F16" s="209">
        <v>39.015000000000029</v>
      </c>
      <c r="G16" s="136" t="s">
        <v>60</v>
      </c>
      <c r="H16" s="209"/>
      <c r="I16" s="136"/>
      <c r="J16" s="209"/>
      <c r="K16" s="137"/>
      <c r="L16" s="209">
        <v>48.946666666666715</v>
      </c>
      <c r="M16" s="136" t="s">
        <v>61</v>
      </c>
      <c r="N16" s="209">
        <v>38.483333333333391</v>
      </c>
      <c r="O16" s="136" t="s">
        <v>66</v>
      </c>
      <c r="P16" s="209">
        <v>40.756666666666732</v>
      </c>
      <c r="Q16" s="136" t="s">
        <v>245</v>
      </c>
      <c r="R16" s="209">
        <v>46.746666666666712</v>
      </c>
      <c r="S16" s="136" t="s">
        <v>233</v>
      </c>
      <c r="T16" s="209">
        <v>40.933333333333387</v>
      </c>
      <c r="U16" s="136" t="s">
        <v>61</v>
      </c>
      <c r="V16" s="209"/>
      <c r="W16" s="136"/>
      <c r="X16" s="209">
        <v>28.813333333333389</v>
      </c>
      <c r="Y16" s="136" t="s">
        <v>51</v>
      </c>
      <c r="Z16" s="209">
        <v>26.230000000000064</v>
      </c>
      <c r="AA16" s="136" t="s">
        <v>61</v>
      </c>
      <c r="AB16" s="209">
        <v>2.2513670628983165</v>
      </c>
      <c r="AC16" s="138" t="s">
        <v>69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33.670195294699802</v>
      </c>
      <c r="F17" s="209">
        <v>39.807500000000019</v>
      </c>
      <c r="G17" s="137" t="s">
        <v>60</v>
      </c>
      <c r="H17" s="209"/>
      <c r="I17" s="137"/>
      <c r="J17" s="209"/>
      <c r="K17" s="137"/>
      <c r="L17" s="209">
        <v>54.296666666666717</v>
      </c>
      <c r="M17" s="137" t="s">
        <v>47</v>
      </c>
      <c r="N17" s="209">
        <v>40.286666666666719</v>
      </c>
      <c r="O17" s="137" t="s">
        <v>62</v>
      </c>
      <c r="P17" s="209">
        <v>48.480000000000068</v>
      </c>
      <c r="Q17" s="137" t="s">
        <v>237</v>
      </c>
      <c r="R17" s="209">
        <v>45.093333333333398</v>
      </c>
      <c r="S17" s="137" t="s">
        <v>67</v>
      </c>
      <c r="T17" s="209">
        <v>41.783333333333395</v>
      </c>
      <c r="U17" s="137" t="s">
        <v>62</v>
      </c>
      <c r="V17" s="209"/>
      <c r="W17" s="137"/>
      <c r="X17" s="209">
        <v>28.106666666666722</v>
      </c>
      <c r="Y17" s="137" t="s">
        <v>51</v>
      </c>
      <c r="Z17" s="209">
        <v>23.873333333333392</v>
      </c>
      <c r="AA17" s="137" t="s">
        <v>66</v>
      </c>
      <c r="AB17" s="209">
        <v>2.2513670628983204</v>
      </c>
      <c r="AC17" s="139" t="s">
        <v>53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32.974481008985535</v>
      </c>
      <c r="F18" s="209">
        <v>39.439166666666701</v>
      </c>
      <c r="G18" s="136" t="s">
        <v>60</v>
      </c>
      <c r="H18" s="209"/>
      <c r="I18" s="136"/>
      <c r="J18" s="209"/>
      <c r="K18" s="136"/>
      <c r="L18" s="209">
        <v>49.493333333333396</v>
      </c>
      <c r="M18" s="136" t="s">
        <v>62</v>
      </c>
      <c r="N18" s="209">
        <v>39.753333333333416</v>
      </c>
      <c r="O18" s="136" t="s">
        <v>61</v>
      </c>
      <c r="P18" s="209">
        <v>46.49333333333341</v>
      </c>
      <c r="Q18" s="136" t="s">
        <v>235</v>
      </c>
      <c r="R18" s="209">
        <v>48.330000000000091</v>
      </c>
      <c r="S18" s="136" t="s">
        <v>53</v>
      </c>
      <c r="T18" s="209">
        <v>38.61000000000007</v>
      </c>
      <c r="U18" s="136" t="s">
        <v>66</v>
      </c>
      <c r="V18" s="209"/>
      <c r="W18" s="136"/>
      <c r="X18" s="209">
        <v>27.67333333333341</v>
      </c>
      <c r="Y18" s="136" t="s">
        <v>51</v>
      </c>
      <c r="Z18" s="209">
        <v>24.71000000000004</v>
      </c>
      <c r="AA18" s="136" t="s">
        <v>66</v>
      </c>
      <c r="AB18" s="209">
        <v>2.2513670628983236</v>
      </c>
      <c r="AC18" s="138" t="s">
        <v>69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30.900671485175998</v>
      </c>
      <c r="F19" s="209">
        <v>36.359791666666702</v>
      </c>
      <c r="G19" s="136" t="s">
        <v>67</v>
      </c>
      <c r="H19" s="209"/>
      <c r="I19" s="136"/>
      <c r="J19" s="209"/>
      <c r="K19" s="136"/>
      <c r="L19" s="209">
        <v>45.180000000000057</v>
      </c>
      <c r="M19" s="136" t="s">
        <v>66</v>
      </c>
      <c r="N19" s="209">
        <v>35.253333333333401</v>
      </c>
      <c r="O19" s="136" t="s">
        <v>66</v>
      </c>
      <c r="P19" s="209">
        <v>40.805000000000049</v>
      </c>
      <c r="Q19" s="136" t="s">
        <v>236</v>
      </c>
      <c r="R19" s="209">
        <v>49.000000000000057</v>
      </c>
      <c r="S19" s="136" t="s">
        <v>53</v>
      </c>
      <c r="T19" s="209">
        <v>33.986666666666721</v>
      </c>
      <c r="U19" s="136" t="s">
        <v>67</v>
      </c>
      <c r="V19" s="209"/>
      <c r="W19" s="136"/>
      <c r="X19" s="209">
        <v>24.810000000000056</v>
      </c>
      <c r="Y19" s="136" t="s">
        <v>68</v>
      </c>
      <c r="Z19" s="209">
        <v>25.82333333333338</v>
      </c>
      <c r="AA19" s="136" t="s">
        <v>61</v>
      </c>
      <c r="AB19" s="209">
        <v>2.2513670628983182</v>
      </c>
      <c r="AC19" s="138" t="s">
        <v>53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22.59067148517601</v>
      </c>
      <c r="F20" s="209">
        <v>26.442916666666704</v>
      </c>
      <c r="G20" s="136" t="s">
        <v>234</v>
      </c>
      <c r="H20" s="209"/>
      <c r="I20" s="136"/>
      <c r="J20" s="209"/>
      <c r="K20" s="136"/>
      <c r="L20" s="209">
        <v>34.520000000000067</v>
      </c>
      <c r="M20" s="136" t="s">
        <v>65</v>
      </c>
      <c r="N20" s="209">
        <v>25.983333333333402</v>
      </c>
      <c r="O20" s="136" t="s">
        <v>230</v>
      </c>
      <c r="P20" s="209">
        <v>27.686666666666738</v>
      </c>
      <c r="Q20" s="136" t="s">
        <v>234</v>
      </c>
      <c r="R20" s="209">
        <v>31.596666666666735</v>
      </c>
      <c r="S20" s="136" t="s">
        <v>234</v>
      </c>
      <c r="T20" s="209">
        <v>25.140000000000057</v>
      </c>
      <c r="U20" s="136" t="s">
        <v>241</v>
      </c>
      <c r="V20" s="209"/>
      <c r="W20" s="136"/>
      <c r="X20" s="209">
        <v>18.190000000000069</v>
      </c>
      <c r="Y20" s="136" t="s">
        <v>69</v>
      </c>
      <c r="Z20" s="209">
        <v>20.453333333333397</v>
      </c>
      <c r="AA20" s="136" t="s">
        <v>231</v>
      </c>
      <c r="AB20" s="209">
        <v>2.2513670628983178</v>
      </c>
      <c r="AC20" s="138" t="s">
        <v>230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27.720573847224554</v>
      </c>
      <c r="F21" s="209">
        <v>32.907708333333375</v>
      </c>
      <c r="G21" s="137" t="s">
        <v>229</v>
      </c>
      <c r="H21" s="209"/>
      <c r="I21" s="137"/>
      <c r="J21" s="209"/>
      <c r="K21" s="137"/>
      <c r="L21" s="209">
        <v>40.253333333333387</v>
      </c>
      <c r="M21" s="137" t="s">
        <v>65</v>
      </c>
      <c r="N21" s="209">
        <v>33.463333333333402</v>
      </c>
      <c r="O21" s="137" t="s">
        <v>65</v>
      </c>
      <c r="P21" s="209">
        <v>36.880000000000067</v>
      </c>
      <c r="Q21" s="137" t="s">
        <v>229</v>
      </c>
      <c r="R21" s="209">
        <v>37.776666666666735</v>
      </c>
      <c r="S21" s="137" t="s">
        <v>241</v>
      </c>
      <c r="T21" s="209">
        <v>28.00000000000006</v>
      </c>
      <c r="U21" s="137" t="s">
        <v>242</v>
      </c>
      <c r="V21" s="209"/>
      <c r="W21" s="137"/>
      <c r="X21" s="209">
        <v>25.463333333333395</v>
      </c>
      <c r="Y21" s="137" t="s">
        <v>68</v>
      </c>
      <c r="Z21" s="209">
        <v>26.330000000000233</v>
      </c>
      <c r="AA21" s="137" t="s">
        <v>61</v>
      </c>
      <c r="AB21" s="209">
        <v>2.7573502639046676</v>
      </c>
      <c r="AC21" s="139" t="s">
        <v>66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28.513052437556954</v>
      </c>
      <c r="F22" s="210">
        <v>34.116250000000043</v>
      </c>
      <c r="G22" s="136" t="s">
        <v>231</v>
      </c>
      <c r="H22" s="210"/>
      <c r="I22" s="136"/>
      <c r="J22" s="210"/>
      <c r="K22" s="136"/>
      <c r="L22" s="210">
        <v>42.510000000000055</v>
      </c>
      <c r="M22" s="136" t="s">
        <v>66</v>
      </c>
      <c r="N22" s="210">
        <v>36.696666666666744</v>
      </c>
      <c r="O22" s="136" t="s">
        <v>66</v>
      </c>
      <c r="P22" s="210">
        <v>40.730000000000075</v>
      </c>
      <c r="Q22" s="136" t="s">
        <v>236</v>
      </c>
      <c r="R22" s="210">
        <v>40.836666666666737</v>
      </c>
      <c r="S22" s="136" t="s">
        <v>231</v>
      </c>
      <c r="T22" s="210">
        <v>30.023333333333397</v>
      </c>
      <c r="U22" s="136" t="s">
        <v>231</v>
      </c>
      <c r="V22" s="210"/>
      <c r="W22" s="136"/>
      <c r="X22" s="210">
        <v>24.826666666666732</v>
      </c>
      <c r="Y22" s="136" t="s">
        <v>68</v>
      </c>
      <c r="Z22" s="210">
        <v>22.446666666666705</v>
      </c>
      <c r="AA22" s="136" t="s">
        <v>67</v>
      </c>
      <c r="AB22" s="210">
        <v>2.25136706289832</v>
      </c>
      <c r="AC22" s="138" t="s">
        <v>66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32.34971910422361</v>
      </c>
      <c r="F23" s="209">
        <v>37.878541666666699</v>
      </c>
      <c r="G23" s="137" t="s">
        <v>66</v>
      </c>
      <c r="H23" s="209"/>
      <c r="I23" s="137"/>
      <c r="J23" s="209"/>
      <c r="K23" s="137"/>
      <c r="L23" s="209">
        <v>48.453333333333376</v>
      </c>
      <c r="M23" s="137" t="s">
        <v>61</v>
      </c>
      <c r="N23" s="209">
        <v>38.500000000000064</v>
      </c>
      <c r="O23" s="137" t="s">
        <v>53</v>
      </c>
      <c r="P23" s="209">
        <v>40.916666666666728</v>
      </c>
      <c r="Q23" s="137" t="s">
        <v>245</v>
      </c>
      <c r="R23" s="209">
        <v>42.346666666666714</v>
      </c>
      <c r="S23" s="137" t="s">
        <v>245</v>
      </c>
      <c r="T23" s="209">
        <v>36.533333333333388</v>
      </c>
      <c r="U23" s="137" t="s">
        <v>66</v>
      </c>
      <c r="V23" s="209"/>
      <c r="W23" s="137"/>
      <c r="X23" s="209">
        <v>35.116666666666731</v>
      </c>
      <c r="Y23" s="137" t="s">
        <v>49</v>
      </c>
      <c r="Z23" s="209">
        <v>23.246666666666709</v>
      </c>
      <c r="AA23" s="137" t="s">
        <v>233</v>
      </c>
      <c r="AB23" s="209">
        <v>2.2513670628983178</v>
      </c>
      <c r="AC23" s="139" t="s">
        <v>61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37.640195294699822</v>
      </c>
      <c r="F24" s="209">
        <v>44.647916666666703</v>
      </c>
      <c r="G24" s="136" t="s">
        <v>69</v>
      </c>
      <c r="H24" s="209"/>
      <c r="I24" s="136"/>
      <c r="J24" s="209"/>
      <c r="K24" s="136"/>
      <c r="L24" s="209">
        <v>48.20000000000006</v>
      </c>
      <c r="M24" s="136" t="s">
        <v>61</v>
      </c>
      <c r="N24" s="209">
        <v>57.570000000000036</v>
      </c>
      <c r="O24" s="136" t="s">
        <v>52</v>
      </c>
      <c r="P24" s="209">
        <v>55.130000000000067</v>
      </c>
      <c r="Q24" s="136" t="s">
        <v>51</v>
      </c>
      <c r="R24" s="209">
        <v>45.093333333333405</v>
      </c>
      <c r="S24" s="136" t="s">
        <v>67</v>
      </c>
      <c r="T24" s="209">
        <v>45.343333333333405</v>
      </c>
      <c r="U24" s="136" t="s">
        <v>47</v>
      </c>
      <c r="V24" s="209"/>
      <c r="W24" s="136"/>
      <c r="X24" s="209">
        <v>36.750000000000064</v>
      </c>
      <c r="Y24" s="136" t="s">
        <v>70</v>
      </c>
      <c r="Z24" s="209">
        <v>28.273333333333401</v>
      </c>
      <c r="AA24" s="136" t="s">
        <v>69</v>
      </c>
      <c r="AB24" s="209">
        <v>2.2513670628983191</v>
      </c>
      <c r="AC24" s="138" t="s">
        <v>69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47.479432870370424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57.172017543859717</v>
      </c>
      <c r="M26" s="155"/>
      <c r="N26" s="156">
        <f>AVERAGE(N5:N24)</f>
        <v>43.888750000000073</v>
      </c>
      <c r="O26" s="155"/>
      <c r="P26" s="156">
        <f>AVERAGE(P5:P24)</f>
        <v>49.835416666666731</v>
      </c>
      <c r="Q26" s="155"/>
      <c r="R26" s="156">
        <f>AVERAGE(R5:R24)</f>
        <v>51.488245614035129</v>
      </c>
      <c r="S26" s="155"/>
      <c r="T26" s="156">
        <f>AVERAGE(T5:T24)</f>
        <v>45.078916666666736</v>
      </c>
      <c r="U26" s="155"/>
      <c r="V26" s="156"/>
      <c r="W26" s="155"/>
      <c r="X26" s="156">
        <f>AVERAGE(X5:X24)</f>
        <v>41.22058333333338</v>
      </c>
      <c r="Y26" s="155"/>
      <c r="Z26" s="156">
        <f>AVERAGE(Z5:Z24)</f>
        <v>36.102166666666797</v>
      </c>
      <c r="AA26" s="155"/>
      <c r="AB26" s="156">
        <f>AVERAGE(AB5:AB24)</f>
        <v>2.3272645430492833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/>
      <c r="I27" s="162"/>
      <c r="J27" s="183"/>
      <c r="K27" s="162"/>
      <c r="L27" s="161">
        <v>3</v>
      </c>
      <c r="M27" s="183"/>
      <c r="N27" s="161">
        <v>2</v>
      </c>
      <c r="O27" s="162"/>
      <c r="P27" s="161">
        <v>3</v>
      </c>
      <c r="Q27" s="162"/>
      <c r="R27" s="161">
        <v>2</v>
      </c>
      <c r="S27" s="183"/>
      <c r="T27" s="161">
        <v>2</v>
      </c>
      <c r="U27" s="162"/>
      <c r="V27" s="161"/>
      <c r="W27" s="183"/>
      <c r="X27" s="161">
        <v>3</v>
      </c>
      <c r="Y27" s="162"/>
      <c r="Z27" s="161">
        <v>1</v>
      </c>
      <c r="AA27" s="183"/>
      <c r="AB27" s="161">
        <v>2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26.442916666666704</v>
      </c>
      <c r="G28" s="214"/>
      <c r="H28" s="166">
        <f>MIN(H5:H24)</f>
        <v>0</v>
      </c>
      <c r="I28" s="167"/>
      <c r="J28" s="214"/>
      <c r="K28" s="214"/>
      <c r="L28" s="166">
        <f>MIN(L5:L24)</f>
        <v>34.520000000000067</v>
      </c>
      <c r="M28" s="167"/>
      <c r="N28" s="166">
        <f>MIN(N5:N24)</f>
        <v>25.476666666666727</v>
      </c>
      <c r="O28" s="214"/>
      <c r="P28" s="166">
        <f>MIN(P5:P24)</f>
        <v>27.686666666666738</v>
      </c>
      <c r="Q28" s="214"/>
      <c r="R28" s="166">
        <f>MIN(R5:R24)</f>
        <v>31.036666666666726</v>
      </c>
      <c r="S28" s="167"/>
      <c r="T28" s="166">
        <f>MIN(T5:T24)</f>
        <v>24.510000000000055</v>
      </c>
      <c r="U28" s="214"/>
      <c r="V28" s="166"/>
      <c r="W28" s="167"/>
      <c r="X28" s="166">
        <f>MIN(X5:X24)</f>
        <v>18.190000000000069</v>
      </c>
      <c r="Y28" s="214"/>
      <c r="Z28" s="166">
        <f>MIN(Z5:Z24)</f>
        <v>18.770000000000046</v>
      </c>
      <c r="AA28" s="167"/>
      <c r="AB28" s="166">
        <f>MIN(AB5:AB24)</f>
        <v>2.2513670628983165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71.634583333333396</v>
      </c>
      <c r="G29" s="183"/>
      <c r="H29" s="161">
        <f>MAX(H5:H24)</f>
        <v>0</v>
      </c>
      <c r="I29" s="162"/>
      <c r="J29" s="183"/>
      <c r="K29" s="183"/>
      <c r="L29" s="161">
        <f>MAX(L5:L24)</f>
        <v>73.156666666666695</v>
      </c>
      <c r="M29" s="162"/>
      <c r="N29" s="161">
        <f>MAX(N5:N24)</f>
        <v>70.12000000000009</v>
      </c>
      <c r="O29" s="183"/>
      <c r="P29" s="161">
        <f>MAX(P5:P24)</f>
        <v>74.770000000000095</v>
      </c>
      <c r="Q29" s="183"/>
      <c r="R29" s="161">
        <f>MAX(R5:R24)</f>
        <v>75.426666666666748</v>
      </c>
      <c r="S29" s="162"/>
      <c r="T29" s="161">
        <f>MAX(T5:T24)</f>
        <v>70.406666666666737</v>
      </c>
      <c r="U29" s="183"/>
      <c r="V29" s="161"/>
      <c r="W29" s="162"/>
      <c r="X29" s="161">
        <f>MAX(X5:X24)</f>
        <v>68.890000000000057</v>
      </c>
      <c r="Y29" s="183"/>
      <c r="Z29" s="161">
        <f>MAX(Z5:Z24)</f>
        <v>70.836666666666773</v>
      </c>
      <c r="AA29" s="162"/>
      <c r="AB29" s="161">
        <f>MAX(AB5:AB24)</f>
        <v>2.7573502639046694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45.191666666666691</v>
      </c>
      <c r="G30" s="170"/>
      <c r="H30" s="171">
        <f>H29-H28</f>
        <v>0</v>
      </c>
      <c r="I30" s="172"/>
      <c r="J30" s="170"/>
      <c r="K30" s="170"/>
      <c r="L30" s="171">
        <f>L29-L28</f>
        <v>38.636666666666628</v>
      </c>
      <c r="M30" s="172"/>
      <c r="N30" s="171">
        <f>N29-N28</f>
        <v>44.643333333333359</v>
      </c>
      <c r="O30" s="170"/>
      <c r="P30" s="171">
        <f>P29-P28</f>
        <v>47.083333333333357</v>
      </c>
      <c r="Q30" s="170"/>
      <c r="R30" s="171">
        <f>R29-R28</f>
        <v>44.390000000000022</v>
      </c>
      <c r="S30" s="172"/>
      <c r="T30" s="171">
        <f>T29-T28</f>
        <v>45.896666666666682</v>
      </c>
      <c r="U30" s="170"/>
      <c r="V30" s="171"/>
      <c r="W30" s="172"/>
      <c r="X30" s="171">
        <f>X29-X28</f>
        <v>50.699999999999989</v>
      </c>
      <c r="Y30" s="170"/>
      <c r="Z30" s="171">
        <f>Z29-Z28</f>
        <v>52.066666666666727</v>
      </c>
      <c r="AA30" s="172"/>
      <c r="AB30" s="171">
        <f>AB29-AB28</f>
        <v>0.50598320100635297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8.049999999999997" customHeight="1" x14ac:dyDescent="0.3">
      <c r="B35" s="401" t="s">
        <v>284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39" priority="26">
      <formula>MOD(ROW(),2)=0</formula>
    </cfRule>
  </conditionalFormatting>
  <conditionalFormatting sqref="F5:F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2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24">
    <cfRule type="top10" dxfId="38" priority="24" stopIfTrue="1" percent="1" rank="25"/>
  </conditionalFormatting>
  <conditionalFormatting sqref="AE5:AE24 AG5:AG24">
    <cfRule type="containsText" priority="11" stopIfTrue="1" operator="containsText" text="AA">
      <formula>NOT(ISERROR(SEARCH("AA",AE5)))</formula>
    </cfRule>
    <cfRule type="containsText" dxfId="37" priority="12" operator="containsText" text="A">
      <formula>NOT(ISERROR(SEARCH("A",AE5)))</formula>
    </cfRule>
  </conditionalFormatting>
  <conditionalFormatting sqref="AF5:AF24">
    <cfRule type="top10" dxfId="36" priority="25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5961-0D80-4303-9407-B2EB229E20D6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W5" sqref="V1:W1048576"/>
    </sheetView>
  </sheetViews>
  <sheetFormatPr defaultColWidth="8.84375" defaultRowHeight="14.15" x14ac:dyDescent="0.35"/>
  <cols>
    <col min="1" max="1" width="12.691406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1" width="7.23046875" style="9" customWidth="1"/>
    <col min="22" max="23" width="7.23046875" style="9" hidden="1" customWidth="1"/>
    <col min="24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303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157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45384</v>
      </c>
      <c r="M4" s="387"/>
      <c r="N4" s="386">
        <v>45378</v>
      </c>
      <c r="O4" s="387"/>
      <c r="P4" s="386">
        <v>45384</v>
      </c>
      <c r="Q4" s="387"/>
      <c r="R4" s="386">
        <v>45391</v>
      </c>
      <c r="S4" s="387"/>
      <c r="T4" s="386">
        <v>45391</v>
      </c>
      <c r="U4" s="387"/>
      <c r="V4" s="386"/>
      <c r="W4" s="387"/>
      <c r="X4" s="386">
        <v>45383</v>
      </c>
      <c r="Y4" s="387"/>
      <c r="Z4" s="386">
        <v>45387</v>
      </c>
      <c r="AA4" s="387"/>
      <c r="AB4" s="386">
        <v>45394</v>
      </c>
      <c r="AC4" s="394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9.4048133453160254</v>
      </c>
      <c r="F5" s="349"/>
      <c r="G5" s="357"/>
      <c r="H5" s="349"/>
      <c r="I5" s="357"/>
      <c r="J5" s="349"/>
      <c r="K5" s="358"/>
      <c r="L5" s="349">
        <v>10.499999999999995</v>
      </c>
      <c r="M5" s="357" t="s">
        <v>48</v>
      </c>
      <c r="N5" s="349">
        <v>9.7299999999999951</v>
      </c>
      <c r="O5" s="357" t="s">
        <v>48</v>
      </c>
      <c r="P5" s="349">
        <v>10.233333333333327</v>
      </c>
      <c r="Q5" s="357" t="s">
        <v>48</v>
      </c>
      <c r="R5" s="349"/>
      <c r="S5" s="357"/>
      <c r="T5" s="349">
        <v>9.3366666666666607</v>
      </c>
      <c r="U5" s="357" t="s">
        <v>48</v>
      </c>
      <c r="V5" s="349"/>
      <c r="W5" s="357"/>
      <c r="X5" s="349">
        <v>9.1466666666666612</v>
      </c>
      <c r="Y5" s="357" t="s">
        <v>48</v>
      </c>
      <c r="Z5" s="349">
        <v>7.7092725915284337</v>
      </c>
      <c r="AA5" s="357" t="s">
        <v>48</v>
      </c>
      <c r="AB5" s="349">
        <v>10.006274147034409</v>
      </c>
      <c r="AC5" s="359" t="s">
        <v>48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7.0114846456617528</v>
      </c>
      <c r="F6" s="220">
        <v>7.1804657316206928</v>
      </c>
      <c r="G6" s="135" t="s">
        <v>68</v>
      </c>
      <c r="H6" s="220"/>
      <c r="I6" s="135"/>
      <c r="J6" s="220"/>
      <c r="K6" s="135"/>
      <c r="L6" s="220">
        <v>7.6892725915284164</v>
      </c>
      <c r="M6" s="135" t="s">
        <v>53</v>
      </c>
      <c r="N6" s="220">
        <v>6.3633333333333351</v>
      </c>
      <c r="O6" s="135" t="s">
        <v>64</v>
      </c>
      <c r="P6" s="220">
        <v>8.3633333333333333</v>
      </c>
      <c r="Q6" s="135" t="s">
        <v>54</v>
      </c>
      <c r="R6" s="220">
        <v>7.4666666666666686</v>
      </c>
      <c r="S6" s="135" t="s">
        <v>49</v>
      </c>
      <c r="T6" s="220">
        <v>7.6833333333333353</v>
      </c>
      <c r="U6" s="135" t="s">
        <v>46</v>
      </c>
      <c r="V6" s="220"/>
      <c r="W6" s="135"/>
      <c r="X6" s="220">
        <v>5.6766666666666694</v>
      </c>
      <c r="Y6" s="135" t="s">
        <v>47</v>
      </c>
      <c r="Z6" s="220">
        <v>6.7266666666666692</v>
      </c>
      <c r="AA6" s="135" t="s">
        <v>50</v>
      </c>
      <c r="AB6" s="220">
        <v>7.4744532614371773</v>
      </c>
      <c r="AC6" s="227" t="s">
        <v>49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7.0804761904761904</v>
      </c>
      <c r="F7" s="220">
        <v>7.1391666666666627</v>
      </c>
      <c r="G7" s="135" t="s">
        <v>68</v>
      </c>
      <c r="H7" s="220"/>
      <c r="I7" s="135"/>
      <c r="J7" s="220"/>
      <c r="K7" s="135"/>
      <c r="L7" s="220">
        <v>8.0966666666666676</v>
      </c>
      <c r="M7" s="135" t="s">
        <v>62</v>
      </c>
      <c r="N7" s="220">
        <v>7.15</v>
      </c>
      <c r="O7" s="135" t="s">
        <v>54</v>
      </c>
      <c r="P7" s="220">
        <v>7.55</v>
      </c>
      <c r="Q7" s="135" t="s">
        <v>51</v>
      </c>
      <c r="R7" s="220">
        <v>7.1533333333333351</v>
      </c>
      <c r="S7" s="135" t="s">
        <v>51</v>
      </c>
      <c r="T7" s="220">
        <v>7.7633333333333336</v>
      </c>
      <c r="U7" s="135" t="s">
        <v>46</v>
      </c>
      <c r="V7" s="220"/>
      <c r="W7" s="135"/>
      <c r="X7" s="220">
        <v>6.0966666666666667</v>
      </c>
      <c r="Y7" s="135" t="s">
        <v>55</v>
      </c>
      <c r="Z7" s="220">
        <v>6.4100000000000046</v>
      </c>
      <c r="AA7" s="135" t="s">
        <v>46</v>
      </c>
      <c r="AB7" s="220">
        <v>6.8933333333333344</v>
      </c>
      <c r="AC7" s="227" t="s">
        <v>57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5.1147921690081182</v>
      </c>
      <c r="F8" s="220">
        <v>5.2425264812154317</v>
      </c>
      <c r="G8" s="134" t="s">
        <v>231</v>
      </c>
      <c r="H8" s="220"/>
      <c r="I8" s="134"/>
      <c r="J8" s="220"/>
      <c r="K8" s="134"/>
      <c r="L8" s="220">
        <v>5.9499999999999984</v>
      </c>
      <c r="M8" s="134" t="s">
        <v>231</v>
      </c>
      <c r="N8" s="220">
        <v>4.459272591528415</v>
      </c>
      <c r="O8" s="134" t="s">
        <v>60</v>
      </c>
      <c r="P8" s="220">
        <v>6.1366666666666658</v>
      </c>
      <c r="Q8" s="134" t="s">
        <v>69</v>
      </c>
      <c r="R8" s="220">
        <v>5.6066666666666682</v>
      </c>
      <c r="S8" s="134" t="s">
        <v>67</v>
      </c>
      <c r="T8" s="220">
        <v>5.4299999999999988</v>
      </c>
      <c r="U8" s="134" t="s">
        <v>60</v>
      </c>
      <c r="V8" s="220"/>
      <c r="W8" s="134"/>
      <c r="X8" s="220">
        <v>4.7133333333333329</v>
      </c>
      <c r="Y8" s="134" t="s">
        <v>61</v>
      </c>
      <c r="Z8" s="220">
        <v>4.1542725915284091</v>
      </c>
      <c r="AA8" s="134" t="s">
        <v>53</v>
      </c>
      <c r="AB8" s="220">
        <v>5.4899999999999993</v>
      </c>
      <c r="AC8" s="226" t="s">
        <v>53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4.9490476190476027</v>
      </c>
      <c r="F9" s="220">
        <v>5.0141666666666138</v>
      </c>
      <c r="G9" s="134" t="s">
        <v>241</v>
      </c>
      <c r="H9" s="220"/>
      <c r="I9" s="134"/>
      <c r="J9" s="220"/>
      <c r="K9" s="134"/>
      <c r="L9" s="220">
        <v>7.1899999999999862</v>
      </c>
      <c r="M9" s="134" t="s">
        <v>66</v>
      </c>
      <c r="N9" s="220">
        <v>4.9266666666666774</v>
      </c>
      <c r="O9" s="134" t="s">
        <v>61</v>
      </c>
      <c r="P9" s="220">
        <v>5.4700000000000255</v>
      </c>
      <c r="Q9" s="134" t="s">
        <v>53</v>
      </c>
      <c r="R9" s="220">
        <v>5.1599999999999842</v>
      </c>
      <c r="S9" s="134" t="s">
        <v>230</v>
      </c>
      <c r="T9" s="220">
        <v>5.970000000000006</v>
      </c>
      <c r="U9" s="134" t="s">
        <v>61</v>
      </c>
      <c r="V9" s="220"/>
      <c r="W9" s="134"/>
      <c r="X9" s="220">
        <v>3.5966666666666667</v>
      </c>
      <c r="Y9" s="134" t="s">
        <v>65</v>
      </c>
      <c r="Z9" s="220">
        <v>3.6933333333332303</v>
      </c>
      <c r="AA9" s="134" t="s">
        <v>65</v>
      </c>
      <c r="AB9" s="220">
        <v>4.106666666666662</v>
      </c>
      <c r="AC9" s="226" t="s">
        <v>230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4.9120389416469177</v>
      </c>
      <c r="F10" s="220">
        <v>4.8817840739410476</v>
      </c>
      <c r="G10" s="134" t="s">
        <v>234</v>
      </c>
      <c r="H10" s="220"/>
      <c r="I10" s="134"/>
      <c r="J10" s="220"/>
      <c r="K10" s="134"/>
      <c r="L10" s="220">
        <v>5.9842725915284145</v>
      </c>
      <c r="M10" s="134" t="s">
        <v>231</v>
      </c>
      <c r="N10" s="220">
        <v>4.793333333333333</v>
      </c>
      <c r="O10" s="134" t="s">
        <v>61</v>
      </c>
      <c r="P10" s="220">
        <v>4.669999999999999</v>
      </c>
      <c r="Q10" s="134" t="s">
        <v>66</v>
      </c>
      <c r="R10" s="220">
        <v>5.0333333333333323</v>
      </c>
      <c r="S10" s="134" t="s">
        <v>230</v>
      </c>
      <c r="T10" s="220">
        <v>5.49</v>
      </c>
      <c r="U10" s="134" t="s">
        <v>60</v>
      </c>
      <c r="V10" s="220"/>
      <c r="W10" s="134"/>
      <c r="X10" s="220">
        <v>3.3833333333333324</v>
      </c>
      <c r="Y10" s="134" t="s">
        <v>65</v>
      </c>
      <c r="Z10" s="220">
        <v>4.6300000000000123</v>
      </c>
      <c r="AA10" s="134" t="s">
        <v>237</v>
      </c>
      <c r="AB10" s="220">
        <v>5.0699999999999994</v>
      </c>
      <c r="AC10" s="226" t="s">
        <v>66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5.0301599897291212</v>
      </c>
      <c r="F11" s="220">
        <v>4.9859733243463085</v>
      </c>
      <c r="G11" s="134" t="s">
        <v>241</v>
      </c>
      <c r="H11" s="220"/>
      <c r="I11" s="134"/>
      <c r="J11" s="220"/>
      <c r="K11" s="134"/>
      <c r="L11" s="220">
        <v>5.7466666666666644</v>
      </c>
      <c r="M11" s="134" t="s">
        <v>231</v>
      </c>
      <c r="N11" s="220">
        <v>4.6266666666666669</v>
      </c>
      <c r="O11" s="134" t="s">
        <v>60</v>
      </c>
      <c r="P11" s="220">
        <v>4.676666666666665</v>
      </c>
      <c r="Q11" s="134" t="s">
        <v>66</v>
      </c>
      <c r="R11" s="220">
        <v>5.2799999999999994</v>
      </c>
      <c r="S11" s="134" t="s">
        <v>230</v>
      </c>
      <c r="T11" s="220">
        <v>6.1033333333333335</v>
      </c>
      <c r="U11" s="134" t="s">
        <v>61</v>
      </c>
      <c r="V11" s="220"/>
      <c r="W11" s="134"/>
      <c r="X11" s="220">
        <v>3.7966666666666669</v>
      </c>
      <c r="Y11" s="134" t="s">
        <v>66</v>
      </c>
      <c r="Z11" s="220">
        <v>4.7133333333333409</v>
      </c>
      <c r="AA11" s="134" t="s">
        <v>237</v>
      </c>
      <c r="AB11" s="220">
        <v>4.9444532614371743</v>
      </c>
      <c r="AC11" s="226" t="s">
        <v>233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4.8591817987897752</v>
      </c>
      <c r="F12" s="220">
        <v>4.8188674072743805</v>
      </c>
      <c r="G12" s="134" t="s">
        <v>234</v>
      </c>
      <c r="H12" s="220"/>
      <c r="I12" s="134"/>
      <c r="J12" s="220"/>
      <c r="K12" s="134"/>
      <c r="L12" s="220">
        <v>5.6566666666666645</v>
      </c>
      <c r="M12" s="134" t="s">
        <v>229</v>
      </c>
      <c r="N12" s="220">
        <v>4.3333333333333339</v>
      </c>
      <c r="O12" s="134" t="s">
        <v>60</v>
      </c>
      <c r="P12" s="220">
        <v>4.5366666666666653</v>
      </c>
      <c r="Q12" s="134" t="s">
        <v>65</v>
      </c>
      <c r="R12" s="220">
        <v>5.2200000000000006</v>
      </c>
      <c r="S12" s="134" t="s">
        <v>230</v>
      </c>
      <c r="T12" s="220">
        <v>5.2642725915284121</v>
      </c>
      <c r="U12" s="134" t="s">
        <v>60</v>
      </c>
      <c r="V12" s="220"/>
      <c r="W12" s="134"/>
      <c r="X12" s="220">
        <v>4.1366666666666667</v>
      </c>
      <c r="Y12" s="134" t="s">
        <v>66</v>
      </c>
      <c r="Z12" s="220">
        <v>4.6600000000000179</v>
      </c>
      <c r="AA12" s="134" t="s">
        <v>237</v>
      </c>
      <c r="AB12" s="220">
        <v>4.7433333333333323</v>
      </c>
      <c r="AC12" s="226" t="s">
        <v>67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5.2352380952380981</v>
      </c>
      <c r="F13" s="220">
        <v>5.2858333333333318</v>
      </c>
      <c r="G13" s="134" t="s">
        <v>231</v>
      </c>
      <c r="H13" s="220"/>
      <c r="I13" s="134"/>
      <c r="J13" s="220"/>
      <c r="K13" s="134"/>
      <c r="L13" s="220">
        <v>6.6766666666666659</v>
      </c>
      <c r="M13" s="134" t="s">
        <v>67</v>
      </c>
      <c r="N13" s="220">
        <v>4.9633333333333329</v>
      </c>
      <c r="O13" s="134" t="s">
        <v>61</v>
      </c>
      <c r="P13" s="220">
        <v>5.64</v>
      </c>
      <c r="Q13" s="134" t="s">
        <v>53</v>
      </c>
      <c r="R13" s="220">
        <v>6.3699999999999992</v>
      </c>
      <c r="S13" s="134" t="s">
        <v>61</v>
      </c>
      <c r="T13" s="220">
        <v>5.5166666666666666</v>
      </c>
      <c r="U13" s="134" t="s">
        <v>60</v>
      </c>
      <c r="V13" s="220"/>
      <c r="W13" s="134"/>
      <c r="X13" s="220">
        <v>3.7099999999999991</v>
      </c>
      <c r="Y13" s="134" t="s">
        <v>66</v>
      </c>
      <c r="Z13" s="220">
        <v>4.4200000000000221</v>
      </c>
      <c r="AA13" s="134" t="s">
        <v>53</v>
      </c>
      <c r="AB13" s="220">
        <v>4.99</v>
      </c>
      <c r="AC13" s="226" t="s">
        <v>66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5.5776190476190495</v>
      </c>
      <c r="F14" s="349">
        <v>5.6887009350459632</v>
      </c>
      <c r="G14" s="358" t="s">
        <v>65</v>
      </c>
      <c r="H14" s="349"/>
      <c r="I14" s="358"/>
      <c r="J14" s="349"/>
      <c r="K14" s="358"/>
      <c r="L14" s="349">
        <v>6.0233333333333325</v>
      </c>
      <c r="M14" s="358" t="s">
        <v>231</v>
      </c>
      <c r="N14" s="349">
        <v>5.3333333333333339</v>
      </c>
      <c r="O14" s="358" t="s">
        <v>62</v>
      </c>
      <c r="P14" s="349">
        <v>6.4662741470344125</v>
      </c>
      <c r="Q14" s="358" t="s">
        <v>68</v>
      </c>
      <c r="R14" s="349">
        <v>6.1099999999999994</v>
      </c>
      <c r="S14" s="358" t="s">
        <v>66</v>
      </c>
      <c r="T14" s="349">
        <v>5.81</v>
      </c>
      <c r="U14" s="358" t="s">
        <v>61</v>
      </c>
      <c r="V14" s="349"/>
      <c r="W14" s="358"/>
      <c r="X14" s="349">
        <v>5.456666666666667</v>
      </c>
      <c r="Y14" s="358" t="s">
        <v>68</v>
      </c>
      <c r="Z14" s="349">
        <v>4.3900000000000121</v>
      </c>
      <c r="AA14" s="358" t="s">
        <v>53</v>
      </c>
      <c r="AB14" s="349">
        <v>5.919999999999999</v>
      </c>
      <c r="AC14" s="360" t="s">
        <v>69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5.4798434569674868</v>
      </c>
      <c r="F15" s="220"/>
      <c r="G15" s="134"/>
      <c r="H15" s="220"/>
      <c r="I15" s="134"/>
      <c r="J15" s="220"/>
      <c r="K15" s="134"/>
      <c r="L15" s="220"/>
      <c r="M15" s="134"/>
      <c r="N15" s="220">
        <v>5.9099999999999993</v>
      </c>
      <c r="O15" s="134" t="s">
        <v>68</v>
      </c>
      <c r="P15" s="220">
        <v>6.2514548169431716</v>
      </c>
      <c r="Q15" s="134" t="s">
        <v>62</v>
      </c>
      <c r="R15" s="220">
        <v>6.7366666666666664</v>
      </c>
      <c r="S15" s="134" t="s">
        <v>62</v>
      </c>
      <c r="T15" s="220">
        <v>5.4866666666666664</v>
      </c>
      <c r="U15" s="134" t="s">
        <v>60</v>
      </c>
      <c r="V15" s="220"/>
      <c r="W15" s="134"/>
      <c r="X15" s="220">
        <v>5.4162741470344136</v>
      </c>
      <c r="Y15" s="134" t="s">
        <v>47</v>
      </c>
      <c r="Z15" s="220">
        <v>3.9600000000000013</v>
      </c>
      <c r="AA15" s="134" t="s">
        <v>65</v>
      </c>
      <c r="AB15" s="220">
        <v>5.3694532614371733</v>
      </c>
      <c r="AC15" s="226" t="s">
        <v>53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8.0271428571428576</v>
      </c>
      <c r="F16" s="220">
        <v>8.1262499999999971</v>
      </c>
      <c r="G16" s="134" t="s">
        <v>50</v>
      </c>
      <c r="H16" s="220"/>
      <c r="I16" s="134"/>
      <c r="J16" s="220"/>
      <c r="K16" s="135"/>
      <c r="L16" s="220">
        <v>10.02</v>
      </c>
      <c r="M16" s="134" t="s">
        <v>50</v>
      </c>
      <c r="N16" s="220">
        <v>9.1700000000000017</v>
      </c>
      <c r="O16" s="134" t="s">
        <v>48</v>
      </c>
      <c r="P16" s="220">
        <v>8.8199999999999967</v>
      </c>
      <c r="Q16" s="134" t="s">
        <v>46</v>
      </c>
      <c r="R16" s="220">
        <v>9.3099999999999987</v>
      </c>
      <c r="S16" s="134" t="s">
        <v>48</v>
      </c>
      <c r="T16" s="220">
        <v>7.1099999999999985</v>
      </c>
      <c r="U16" s="134" t="s">
        <v>64</v>
      </c>
      <c r="V16" s="220"/>
      <c r="W16" s="134"/>
      <c r="X16" s="220">
        <v>6.7999999999999989</v>
      </c>
      <c r="Y16" s="134" t="s">
        <v>46</v>
      </c>
      <c r="Z16" s="220">
        <v>5.7533333333333401</v>
      </c>
      <c r="AA16" s="134" t="s">
        <v>54</v>
      </c>
      <c r="AB16" s="220">
        <v>8.0266666666666673</v>
      </c>
      <c r="AC16" s="226" t="s">
        <v>46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7.7306840214680728</v>
      </c>
      <c r="F17" s="220">
        <v>7.954348518784558</v>
      </c>
      <c r="G17" s="135" t="s">
        <v>58</v>
      </c>
      <c r="H17" s="220"/>
      <c r="I17" s="135"/>
      <c r="J17" s="220"/>
      <c r="K17" s="135"/>
      <c r="L17" s="220">
        <v>9.6</v>
      </c>
      <c r="M17" s="135" t="s">
        <v>58</v>
      </c>
      <c r="N17" s="220">
        <v>7.9766666666666683</v>
      </c>
      <c r="O17" s="135" t="s">
        <v>52</v>
      </c>
      <c r="P17" s="220">
        <v>9.519999999999996</v>
      </c>
      <c r="Q17" s="135" t="s">
        <v>50</v>
      </c>
      <c r="R17" s="220">
        <v>9.3933333333333309</v>
      </c>
      <c r="S17" s="135" t="s">
        <v>48</v>
      </c>
      <c r="T17" s="220">
        <v>7.4399999999999986</v>
      </c>
      <c r="U17" s="135" t="s">
        <v>49</v>
      </c>
      <c r="V17" s="220"/>
      <c r="W17" s="135"/>
      <c r="X17" s="220">
        <v>6.5299999999999976</v>
      </c>
      <c r="Y17" s="135" t="s">
        <v>54</v>
      </c>
      <c r="Z17" s="220">
        <v>5.453333333333342</v>
      </c>
      <c r="AA17" s="135" t="s">
        <v>64</v>
      </c>
      <c r="AB17" s="220">
        <v>7.7214548169431731</v>
      </c>
      <c r="AC17" s="227" t="s">
        <v>54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7.6865885611576932</v>
      </c>
      <c r="F18" s="220">
        <v>7.8261816576796415</v>
      </c>
      <c r="G18" s="134" t="s">
        <v>46</v>
      </c>
      <c r="H18" s="220"/>
      <c r="I18" s="134"/>
      <c r="J18" s="220"/>
      <c r="K18" s="134"/>
      <c r="L18" s="220">
        <v>9.0166666666666657</v>
      </c>
      <c r="M18" s="134" t="s">
        <v>64</v>
      </c>
      <c r="N18" s="220">
        <v>7.73</v>
      </c>
      <c r="O18" s="134" t="s">
        <v>52</v>
      </c>
      <c r="P18" s="220">
        <v>8.8033333333333328</v>
      </c>
      <c r="Q18" s="134" t="s">
        <v>46</v>
      </c>
      <c r="R18" s="220">
        <v>9.5800000000000018</v>
      </c>
      <c r="S18" s="134" t="s">
        <v>48</v>
      </c>
      <c r="T18" s="220">
        <v>7.5466666666666669</v>
      </c>
      <c r="U18" s="134" t="s">
        <v>49</v>
      </c>
      <c r="V18" s="220"/>
      <c r="W18" s="134"/>
      <c r="X18" s="220">
        <v>6.0866666666666669</v>
      </c>
      <c r="Y18" s="134" t="s">
        <v>55</v>
      </c>
      <c r="Z18" s="220">
        <v>5.7966666666666775</v>
      </c>
      <c r="AA18" s="134" t="s">
        <v>54</v>
      </c>
      <c r="AB18" s="220">
        <v>8.0494532614371757</v>
      </c>
      <c r="AC18" s="226" t="s">
        <v>46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7.4462245191478598</v>
      </c>
      <c r="F19" s="220">
        <v>7.5872305281954269</v>
      </c>
      <c r="G19" s="134" t="s">
        <v>49</v>
      </c>
      <c r="H19" s="220"/>
      <c r="I19" s="134"/>
      <c r="J19" s="220"/>
      <c r="K19" s="134"/>
      <c r="L19" s="220">
        <v>8.5694532614371752</v>
      </c>
      <c r="M19" s="134" t="s">
        <v>56</v>
      </c>
      <c r="N19" s="220">
        <v>7.8800000000000026</v>
      </c>
      <c r="O19" s="134" t="s">
        <v>52</v>
      </c>
      <c r="P19" s="220">
        <v>8.5742725915284126</v>
      </c>
      <c r="Q19" s="134" t="s">
        <v>54</v>
      </c>
      <c r="R19" s="220">
        <v>8.9933333333333323</v>
      </c>
      <c r="S19" s="134" t="s">
        <v>48</v>
      </c>
      <c r="T19" s="220">
        <v>6.4</v>
      </c>
      <c r="U19" s="134" t="s">
        <v>62</v>
      </c>
      <c r="V19" s="220"/>
      <c r="W19" s="134"/>
      <c r="X19" s="220">
        <v>5.6999999999999993</v>
      </c>
      <c r="Y19" s="134" t="s">
        <v>47</v>
      </c>
      <c r="Z19" s="220">
        <v>5.8333333333333339</v>
      </c>
      <c r="AA19" s="134" t="s">
        <v>54</v>
      </c>
      <c r="AB19" s="220">
        <v>8.7474517059311747</v>
      </c>
      <c r="AC19" s="226" t="s">
        <v>50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5.5197701377323218</v>
      </c>
      <c r="F20" s="220">
        <v>5.5835488705157772</v>
      </c>
      <c r="G20" s="134" t="s">
        <v>67</v>
      </c>
      <c r="H20" s="220"/>
      <c r="I20" s="134"/>
      <c r="J20" s="220"/>
      <c r="K20" s="134"/>
      <c r="L20" s="220">
        <v>6.8074517059311734</v>
      </c>
      <c r="M20" s="134" t="s">
        <v>236</v>
      </c>
      <c r="N20" s="220">
        <v>6.1533333333333324</v>
      </c>
      <c r="O20" s="134" t="s">
        <v>51</v>
      </c>
      <c r="P20" s="220">
        <v>6.0299999999999976</v>
      </c>
      <c r="Q20" s="134" t="s">
        <v>69</v>
      </c>
      <c r="R20" s="220">
        <v>6.9133333333333331</v>
      </c>
      <c r="S20" s="134" t="s">
        <v>47</v>
      </c>
      <c r="T20" s="220">
        <v>5.4866666666666655</v>
      </c>
      <c r="U20" s="134" t="s">
        <v>60</v>
      </c>
      <c r="V20" s="220"/>
      <c r="W20" s="134"/>
      <c r="X20" s="220">
        <v>4.134272591528414</v>
      </c>
      <c r="Y20" s="134" t="s">
        <v>66</v>
      </c>
      <c r="Z20" s="220">
        <v>3.8466666666666693</v>
      </c>
      <c r="AA20" s="134" t="s">
        <v>65</v>
      </c>
      <c r="AB20" s="220">
        <v>5.2966666666666651</v>
      </c>
      <c r="AC20" s="226" t="s">
        <v>53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6.7816924766536335</v>
      </c>
      <c r="F21" s="220">
        <v>6.8927309170719262</v>
      </c>
      <c r="G21" s="135" t="s">
        <v>61</v>
      </c>
      <c r="H21" s="220"/>
      <c r="I21" s="135"/>
      <c r="J21" s="220"/>
      <c r="K21" s="135"/>
      <c r="L21" s="220">
        <v>8.4233333333333302</v>
      </c>
      <c r="M21" s="135" t="s">
        <v>47</v>
      </c>
      <c r="N21" s="220">
        <v>7.379999999999999</v>
      </c>
      <c r="O21" s="135" t="s">
        <v>46</v>
      </c>
      <c r="P21" s="220">
        <v>7.669999999999999</v>
      </c>
      <c r="Q21" s="135" t="s">
        <v>64</v>
      </c>
      <c r="R21" s="220">
        <v>8.303333333333331</v>
      </c>
      <c r="S21" s="135" t="s">
        <v>52</v>
      </c>
      <c r="T21" s="220">
        <v>5.5144532614371728</v>
      </c>
      <c r="U21" s="135" t="s">
        <v>60</v>
      </c>
      <c r="V21" s="220"/>
      <c r="W21" s="135"/>
      <c r="X21" s="220">
        <v>5.7599999999999989</v>
      </c>
      <c r="Y21" s="135" t="s">
        <v>51</v>
      </c>
      <c r="Z21" s="220">
        <v>5.1912741470344308</v>
      </c>
      <c r="AA21" s="135" t="s">
        <v>232</v>
      </c>
      <c r="AB21" s="220">
        <v>6.8994532614371726</v>
      </c>
      <c r="AC21" s="227" t="s">
        <v>51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7.2490476190476221</v>
      </c>
      <c r="F22" s="221">
        <v>7.3278483243463111</v>
      </c>
      <c r="G22" s="134" t="s">
        <v>51</v>
      </c>
      <c r="H22" s="221"/>
      <c r="I22" s="134"/>
      <c r="J22" s="221"/>
      <c r="K22" s="134"/>
      <c r="L22" s="221">
        <v>9.2466666666666661</v>
      </c>
      <c r="M22" s="134" t="s">
        <v>54</v>
      </c>
      <c r="N22" s="221">
        <v>9.1600000000000055</v>
      </c>
      <c r="O22" s="134" t="s">
        <v>48</v>
      </c>
      <c r="P22" s="221">
        <v>7.8794532614371766</v>
      </c>
      <c r="Q22" s="134" t="s">
        <v>64</v>
      </c>
      <c r="R22" s="221">
        <v>8.9433333333333351</v>
      </c>
      <c r="S22" s="134" t="s">
        <v>48</v>
      </c>
      <c r="T22" s="221">
        <v>6.623333333333334</v>
      </c>
      <c r="U22" s="134" t="s">
        <v>47</v>
      </c>
      <c r="V22" s="221"/>
      <c r="W22" s="134"/>
      <c r="X22" s="221">
        <v>5.6400000000000015</v>
      </c>
      <c r="Y22" s="134" t="s">
        <v>47</v>
      </c>
      <c r="Z22" s="221">
        <v>4.2600000000000131</v>
      </c>
      <c r="AA22" s="134" t="s">
        <v>53</v>
      </c>
      <c r="AB22" s="221">
        <v>6.870000000000001</v>
      </c>
      <c r="AC22" s="226" t="s">
        <v>57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6.3131771223153823</v>
      </c>
      <c r="F23" s="220">
        <v>6.5694466486926233</v>
      </c>
      <c r="G23" s="135" t="s">
        <v>60</v>
      </c>
      <c r="H23" s="220"/>
      <c r="I23" s="135"/>
      <c r="J23" s="220"/>
      <c r="K23" s="135"/>
      <c r="L23" s="220">
        <v>7.2999999999999972</v>
      </c>
      <c r="M23" s="135" t="s">
        <v>66</v>
      </c>
      <c r="N23" s="220">
        <v>7.714453261437173</v>
      </c>
      <c r="O23" s="135" t="s">
        <v>52</v>
      </c>
      <c r="P23" s="220">
        <v>8.3633333333333315</v>
      </c>
      <c r="Q23" s="135" t="s">
        <v>54</v>
      </c>
      <c r="R23" s="220">
        <v>7.1</v>
      </c>
      <c r="S23" s="135" t="s">
        <v>51</v>
      </c>
      <c r="T23" s="220">
        <v>6.0633333333333317</v>
      </c>
      <c r="U23" s="135" t="s">
        <v>61</v>
      </c>
      <c r="V23" s="220"/>
      <c r="W23" s="135"/>
      <c r="X23" s="220">
        <v>5.9499999999999993</v>
      </c>
      <c r="Y23" s="135" t="s">
        <v>64</v>
      </c>
      <c r="Z23" s="220">
        <v>4.1200000000000072</v>
      </c>
      <c r="AA23" s="135" t="s">
        <v>66</v>
      </c>
      <c r="AB23" s="220">
        <v>5.9444532614371735</v>
      </c>
      <c r="AC23" s="227" t="s">
        <v>62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7.8652380952380962</v>
      </c>
      <c r="F24" s="220">
        <v>8.2099999999999973</v>
      </c>
      <c r="G24" s="134" t="s">
        <v>48</v>
      </c>
      <c r="H24" s="220"/>
      <c r="I24" s="134"/>
      <c r="J24" s="220"/>
      <c r="K24" s="134"/>
      <c r="L24" s="220">
        <v>8.7333333333333325</v>
      </c>
      <c r="M24" s="134" t="s">
        <v>56</v>
      </c>
      <c r="N24" s="220">
        <v>10.316666666666668</v>
      </c>
      <c r="O24" s="134" t="s">
        <v>48</v>
      </c>
      <c r="P24" s="220">
        <v>10.623333333333331</v>
      </c>
      <c r="Q24" s="134" t="s">
        <v>48</v>
      </c>
      <c r="R24" s="220">
        <v>8.08</v>
      </c>
      <c r="S24" s="134" t="s">
        <v>46</v>
      </c>
      <c r="T24" s="220">
        <v>8.5799999999999983</v>
      </c>
      <c r="U24" s="134" t="s">
        <v>50</v>
      </c>
      <c r="V24" s="220"/>
      <c r="W24" s="134"/>
      <c r="X24" s="220">
        <v>7.04</v>
      </c>
      <c r="Y24" s="134" t="s">
        <v>52</v>
      </c>
      <c r="Z24" s="220">
        <v>5.2766666666666682</v>
      </c>
      <c r="AA24" s="134" t="s">
        <v>47</v>
      </c>
      <c r="AB24" s="220">
        <v>7.03</v>
      </c>
      <c r="AC24" s="226" t="s">
        <v>57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174"/>
      <c r="G25" s="222"/>
      <c r="H25" s="222"/>
      <c r="I25" s="222"/>
      <c r="J25" s="223"/>
      <c r="K25" s="223"/>
      <c r="L25" s="222"/>
      <c r="M25" s="222"/>
      <c r="N25" s="222"/>
      <c r="O25" s="222"/>
      <c r="P25" s="222"/>
      <c r="Q25" s="222"/>
      <c r="R25" s="222"/>
      <c r="S25" s="175"/>
      <c r="T25" s="176"/>
      <c r="U25" s="222"/>
      <c r="V25" s="223"/>
      <c r="W25" s="223"/>
      <c r="X25" s="222"/>
      <c r="Y25" s="222"/>
      <c r="Z25" s="222"/>
      <c r="AA25" s="222"/>
      <c r="AB25" s="222"/>
      <c r="AC25" s="228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40">
        <f>AVERAGE(F5:F24)</f>
        <v>6.4619483380775939</v>
      </c>
      <c r="G26" s="141"/>
      <c r="H26" s="142" t="e">
        <f>AVERAGE(H5:H24)</f>
        <v>#DIV/0!</v>
      </c>
      <c r="I26" s="141"/>
      <c r="J26" s="143"/>
      <c r="K26" s="141"/>
      <c r="L26" s="142">
        <f>AVERAGE(L5:L24)</f>
        <v>7.7489710605486906</v>
      </c>
      <c r="M26" s="141"/>
      <c r="N26" s="142">
        <f>AVERAGE(N5:N24)</f>
        <v>6.8035196259816146</v>
      </c>
      <c r="O26" s="141"/>
      <c r="P26" s="142">
        <f>AVERAGE(P5:P24)</f>
        <v>7.3139060741804922</v>
      </c>
      <c r="Q26" s="141"/>
      <c r="R26" s="142">
        <f>AVERAGE(R5:R24)</f>
        <v>7.1975438596491212</v>
      </c>
      <c r="S26" s="141"/>
      <c r="T26" s="142">
        <f>AVERAGE(T5:T24)</f>
        <v>6.5309362926482795</v>
      </c>
      <c r="U26" s="141"/>
      <c r="V26" s="142"/>
      <c r="W26" s="141"/>
      <c r="X26" s="142">
        <f>AVERAGE(X5:X24)</f>
        <v>5.4385273369281428</v>
      </c>
      <c r="Y26" s="141"/>
      <c r="Z26" s="142">
        <f>AVERAGE(Z5:Z24)</f>
        <v>5.049907633171232</v>
      </c>
      <c r="AA26" s="141"/>
      <c r="AB26" s="142">
        <f>AVERAGE(AB5:AB24)</f>
        <v>6.4796783452599245</v>
      </c>
      <c r="AC26" s="229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44">
        <v>0.1</v>
      </c>
      <c r="G27" s="224"/>
      <c r="H27" s="145"/>
      <c r="I27" s="146"/>
      <c r="J27" s="224"/>
      <c r="K27" s="146"/>
      <c r="L27" s="145">
        <v>0.4</v>
      </c>
      <c r="M27" s="224"/>
      <c r="N27" s="145">
        <v>0.4</v>
      </c>
      <c r="O27" s="146"/>
      <c r="P27" s="145">
        <v>0.4</v>
      </c>
      <c r="Q27" s="146"/>
      <c r="R27" s="145">
        <v>0.2</v>
      </c>
      <c r="S27" s="224"/>
      <c r="T27" s="145">
        <v>0.4</v>
      </c>
      <c r="U27" s="146"/>
      <c r="V27" s="145"/>
      <c r="W27" s="224"/>
      <c r="X27" s="145">
        <v>0.4</v>
      </c>
      <c r="Y27" s="146"/>
      <c r="Z27" s="145">
        <v>0.4</v>
      </c>
      <c r="AA27" s="224"/>
      <c r="AB27" s="145">
        <v>0.3</v>
      </c>
      <c r="AC27" s="230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47">
        <f>MIN(F5:F24)</f>
        <v>4.8188674072743805</v>
      </c>
      <c r="G28" s="225"/>
      <c r="H28" s="148">
        <f>MIN(H5:H24)</f>
        <v>0</v>
      </c>
      <c r="I28" s="149"/>
      <c r="J28" s="225"/>
      <c r="K28" s="225"/>
      <c r="L28" s="148">
        <f>MIN(L5:L24)</f>
        <v>5.6566666666666645</v>
      </c>
      <c r="M28" s="149"/>
      <c r="N28" s="148">
        <f>MIN(N5:N24)</f>
        <v>4.3333333333333339</v>
      </c>
      <c r="O28" s="225"/>
      <c r="P28" s="148">
        <f>MIN(P5:P24)</f>
        <v>4.5366666666666653</v>
      </c>
      <c r="Q28" s="225"/>
      <c r="R28" s="148">
        <f>MIN(R5:R24)</f>
        <v>5.0333333333333323</v>
      </c>
      <c r="S28" s="149"/>
      <c r="T28" s="148">
        <f>MIN(T5:T24)</f>
        <v>5.2642725915284121</v>
      </c>
      <c r="U28" s="225"/>
      <c r="V28" s="148"/>
      <c r="W28" s="149"/>
      <c r="X28" s="148">
        <f>MIN(X5:X24)</f>
        <v>3.3833333333333324</v>
      </c>
      <c r="Y28" s="225"/>
      <c r="Z28" s="148">
        <f>MIN(Z5:Z24)</f>
        <v>3.6933333333332303</v>
      </c>
      <c r="AA28" s="149"/>
      <c r="AB28" s="148">
        <f>MIN(AB5:AB24)</f>
        <v>4.106666666666662</v>
      </c>
      <c r="AC28" s="231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44">
        <f>MAX(F5:F24)</f>
        <v>8.2099999999999973</v>
      </c>
      <c r="G29" s="224"/>
      <c r="H29" s="145">
        <f>MAX(H5:H24)</f>
        <v>0</v>
      </c>
      <c r="I29" s="146"/>
      <c r="J29" s="224"/>
      <c r="K29" s="224"/>
      <c r="L29" s="145">
        <f>MAX(L5:L24)</f>
        <v>10.499999999999995</v>
      </c>
      <c r="M29" s="146"/>
      <c r="N29" s="145">
        <f>MAX(N5:N24)</f>
        <v>10.316666666666668</v>
      </c>
      <c r="O29" s="224"/>
      <c r="P29" s="145">
        <f>MAX(P5:P24)</f>
        <v>10.623333333333331</v>
      </c>
      <c r="Q29" s="224"/>
      <c r="R29" s="145">
        <f>MAX(R5:R24)</f>
        <v>9.5800000000000018</v>
      </c>
      <c r="S29" s="146"/>
      <c r="T29" s="145">
        <f>MAX(T5:T24)</f>
        <v>9.3366666666666607</v>
      </c>
      <c r="U29" s="224"/>
      <c r="V29" s="145"/>
      <c r="W29" s="146"/>
      <c r="X29" s="145">
        <f>MAX(X5:X24)</f>
        <v>9.1466666666666612</v>
      </c>
      <c r="Y29" s="224"/>
      <c r="Z29" s="145">
        <f>MAX(Z5:Z24)</f>
        <v>7.7092725915284337</v>
      </c>
      <c r="AA29" s="146"/>
      <c r="AB29" s="145">
        <f>MAX(AB5:AB24)</f>
        <v>10.006274147034409</v>
      </c>
      <c r="AC29" s="230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50">
        <f>F29-F28</f>
        <v>3.3911325927256168</v>
      </c>
      <c r="G30" s="151"/>
      <c r="H30" s="152">
        <f>H29-H28</f>
        <v>0</v>
      </c>
      <c r="I30" s="153"/>
      <c r="J30" s="151"/>
      <c r="K30" s="151"/>
      <c r="L30" s="152">
        <f>L29-L28</f>
        <v>4.8433333333333302</v>
      </c>
      <c r="M30" s="153"/>
      <c r="N30" s="152">
        <f>N29-N28</f>
        <v>5.9833333333333343</v>
      </c>
      <c r="O30" s="151"/>
      <c r="P30" s="152">
        <f>P29-P28</f>
        <v>6.086666666666666</v>
      </c>
      <c r="Q30" s="151"/>
      <c r="R30" s="152">
        <f>R29-R28</f>
        <v>4.5466666666666695</v>
      </c>
      <c r="S30" s="153"/>
      <c r="T30" s="152">
        <f>T29-T28</f>
        <v>4.0723940751382486</v>
      </c>
      <c r="U30" s="151"/>
      <c r="V30" s="152"/>
      <c r="W30" s="153"/>
      <c r="X30" s="152">
        <f>X29-X28</f>
        <v>5.7633333333333283</v>
      </c>
      <c r="Y30" s="151"/>
      <c r="Z30" s="152">
        <f>Z29-Z28</f>
        <v>4.0159392581952034</v>
      </c>
      <c r="AA30" s="153"/>
      <c r="AB30" s="152">
        <f>AB29-AB28</f>
        <v>5.899607480367747</v>
      </c>
      <c r="AC30" s="232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41.05" customHeight="1" x14ac:dyDescent="0.3">
      <c r="B35" s="401" t="s">
        <v>283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35" priority="26">
      <formula>MOD(ROW(),2)=0</formula>
    </cfRule>
  </conditionalFormatting>
  <conditionalFormatting sqref="F5:F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2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24">
    <cfRule type="top10" dxfId="34" priority="24" stopIfTrue="1" percent="1" rank="25"/>
  </conditionalFormatting>
  <conditionalFormatting sqref="AE5:AE24 AG5:AG24">
    <cfRule type="containsText" priority="11" stopIfTrue="1" operator="containsText" text="AA">
      <formula>NOT(ISERROR(SEARCH("AA",AE5)))</formula>
    </cfRule>
    <cfRule type="containsText" dxfId="33" priority="12" operator="containsText" text="A">
      <formula>NOT(ISERROR(SEARCH("A",AE5)))</formula>
    </cfRule>
  </conditionalFormatting>
  <conditionalFormatting sqref="AF5:AF24">
    <cfRule type="top10" dxfId="32" priority="25" stopIfTrue="1" percent="1" rank="25"/>
  </conditionalFormatting>
  <pageMargins left="0.25" right="0.25" top="0.75" bottom="0.75" header="0.3" footer="0.3"/>
  <pageSetup scale="7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93B2-7BD7-4CC1-B616-BB386FBF105A}">
  <sheetPr>
    <pageSetUpPr fitToPage="1"/>
  </sheetPr>
  <dimension ref="A1:AI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AL20" sqref="AL20"/>
    </sheetView>
  </sheetViews>
  <sheetFormatPr defaultColWidth="8.84375" defaultRowHeight="14.15" x14ac:dyDescent="0.35"/>
  <cols>
    <col min="1" max="1" width="10.613281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1" width="7.23046875" style="9" customWidth="1"/>
    <col min="12" max="13" width="7.23046875" style="9" hidden="1" customWidth="1"/>
    <col min="14" max="14" width="7.23046875" style="9" customWidth="1"/>
    <col min="15" max="15" width="10.53515625" style="9" customWidth="1"/>
    <col min="16" max="16" width="7.23046875" style="9" customWidth="1"/>
    <col min="17" max="17" width="9.3046875" style="9" customWidth="1"/>
    <col min="18" max="35" width="7.23046875" style="9" customWidth="1"/>
    <col min="36" max="16384" width="8.84375" style="55"/>
  </cols>
  <sheetData>
    <row r="1" spans="1:35" ht="47.05" customHeight="1" thickBot="1" x14ac:dyDescent="0.4">
      <c r="B1" s="372" t="s">
        <v>304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5" ht="14.5" customHeight="1" x14ac:dyDescent="0.35">
      <c r="B2" s="373" t="s">
        <v>25</v>
      </c>
      <c r="C2" s="375" t="s">
        <v>1</v>
      </c>
      <c r="D2" s="413" t="s">
        <v>0</v>
      </c>
      <c r="E2" s="65"/>
      <c r="F2" s="410" t="s">
        <v>145</v>
      </c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</row>
    <row r="3" spans="1:35" ht="15" customHeight="1" thickBot="1" x14ac:dyDescent="0.4">
      <c r="B3" s="374"/>
      <c r="C3" s="376"/>
      <c r="D3" s="414"/>
      <c r="E3" s="83"/>
      <c r="F3" s="412" t="s">
        <v>37</v>
      </c>
      <c r="G3" s="409"/>
      <c r="H3" s="408" t="s">
        <v>79</v>
      </c>
      <c r="I3" s="409"/>
      <c r="J3" s="408" t="s">
        <v>267</v>
      </c>
      <c r="K3" s="409"/>
      <c r="L3" s="408" t="s">
        <v>88</v>
      </c>
      <c r="M3" s="409"/>
      <c r="N3" s="408" t="s">
        <v>200</v>
      </c>
      <c r="O3" s="409"/>
      <c r="P3" s="408" t="s">
        <v>206</v>
      </c>
      <c r="Q3" s="409"/>
      <c r="R3" s="408" t="s">
        <v>205</v>
      </c>
      <c r="S3" s="409"/>
      <c r="T3" s="408" t="s">
        <v>81</v>
      </c>
      <c r="U3" s="409"/>
      <c r="V3" s="408" t="s">
        <v>82</v>
      </c>
      <c r="W3" s="409"/>
      <c r="X3" s="408" t="s">
        <v>89</v>
      </c>
      <c r="Y3" s="409"/>
      <c r="Z3" s="408" t="s">
        <v>85</v>
      </c>
      <c r="AA3" s="409"/>
      <c r="AB3" s="408" t="s">
        <v>84</v>
      </c>
      <c r="AC3" s="409"/>
      <c r="AD3" s="408" t="s">
        <v>83</v>
      </c>
      <c r="AE3" s="409"/>
      <c r="AF3" s="408" t="s">
        <v>86</v>
      </c>
      <c r="AG3" s="409"/>
      <c r="AH3" s="408" t="s">
        <v>87</v>
      </c>
      <c r="AI3" s="409"/>
    </row>
    <row r="4" spans="1:35" ht="15" customHeight="1" x14ac:dyDescent="0.35">
      <c r="B4" s="189"/>
      <c r="C4" s="66"/>
      <c r="D4" s="207"/>
      <c r="E4" s="83"/>
      <c r="F4" s="54"/>
      <c r="G4" s="84"/>
      <c r="H4" s="386">
        <v>45406</v>
      </c>
      <c r="I4" s="387"/>
      <c r="J4" s="386">
        <v>45399</v>
      </c>
      <c r="K4" s="387"/>
      <c r="L4" s="386"/>
      <c r="M4" s="387"/>
      <c r="N4" s="386">
        <v>45405</v>
      </c>
      <c r="O4" s="387"/>
      <c r="P4" s="386">
        <v>45397</v>
      </c>
      <c r="Q4" s="387"/>
      <c r="R4" s="386">
        <v>45404</v>
      </c>
      <c r="S4" s="387"/>
      <c r="T4" s="386">
        <v>45414</v>
      </c>
      <c r="U4" s="387"/>
      <c r="V4" s="386">
        <v>45413</v>
      </c>
      <c r="W4" s="387"/>
      <c r="X4" s="386">
        <v>45415</v>
      </c>
      <c r="Y4" s="387"/>
      <c r="Z4" s="386">
        <v>45418</v>
      </c>
      <c r="AA4" s="387"/>
      <c r="AB4" s="386">
        <v>45422</v>
      </c>
      <c r="AC4" s="387"/>
      <c r="AD4" s="386">
        <v>45442</v>
      </c>
      <c r="AE4" s="387"/>
      <c r="AF4" s="386">
        <v>45363</v>
      </c>
      <c r="AG4" s="387"/>
      <c r="AH4" s="386">
        <v>45476</v>
      </c>
      <c r="AI4" s="387"/>
    </row>
    <row r="5" spans="1:35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AVERAGE(H5,L5,N5,P5,T5,V5,X5,Z5,AB5,AD5,AF5,AH5)</f>
        <v>3567.050147684562</v>
      </c>
      <c r="F5" s="314">
        <v>3958.7523660570309</v>
      </c>
      <c r="G5" s="315" t="s">
        <v>51</v>
      </c>
      <c r="H5" s="314">
        <v>7919.00886988822</v>
      </c>
      <c r="I5" s="315" t="s">
        <v>58</v>
      </c>
      <c r="J5" s="314">
        <v>9971.084688299401</v>
      </c>
      <c r="K5" s="315" t="s">
        <v>64</v>
      </c>
      <c r="L5" s="314"/>
      <c r="M5" s="316"/>
      <c r="N5" s="314">
        <v>5057.9250329980987</v>
      </c>
      <c r="O5" s="315" t="s">
        <v>48</v>
      </c>
      <c r="P5" s="314">
        <v>3155.2943546974102</v>
      </c>
      <c r="Q5" s="315" t="s">
        <v>56</v>
      </c>
      <c r="R5" s="314">
        <v>1967.6273784910818</v>
      </c>
      <c r="S5" s="315" t="s">
        <v>61</v>
      </c>
      <c r="T5" s="314">
        <v>-2.7284841053187847E-12</v>
      </c>
      <c r="U5" s="315" t="s">
        <v>230</v>
      </c>
      <c r="V5" s="314">
        <v>4355.3697918491744</v>
      </c>
      <c r="W5" s="315" t="s">
        <v>62</v>
      </c>
      <c r="X5" s="314">
        <v>3392.2235427462001</v>
      </c>
      <c r="Y5" s="315" t="s">
        <v>233</v>
      </c>
      <c r="Z5" s="314">
        <v>8160.2440207691761</v>
      </c>
      <c r="AA5" s="315" t="s">
        <v>49</v>
      </c>
      <c r="AB5" s="314">
        <v>2383.891511685375</v>
      </c>
      <c r="AC5" s="315" t="s">
        <v>61</v>
      </c>
      <c r="AD5" s="314">
        <v>1504.6715811127315</v>
      </c>
      <c r="AE5" s="315" t="s">
        <v>232</v>
      </c>
      <c r="AF5" s="314">
        <v>850.86589340154956</v>
      </c>
      <c r="AG5" s="315" t="s">
        <v>51</v>
      </c>
      <c r="AH5" s="314">
        <v>2458.0570253822575</v>
      </c>
      <c r="AI5" s="317" t="s">
        <v>54</v>
      </c>
    </row>
    <row r="6" spans="1:35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5338.0261979015295</v>
      </c>
      <c r="F6" s="132">
        <v>6793.7138301358082</v>
      </c>
      <c r="G6" s="137" t="s">
        <v>48</v>
      </c>
      <c r="H6" s="132">
        <v>7740.6165630292917</v>
      </c>
      <c r="I6" s="137" t="s">
        <v>58</v>
      </c>
      <c r="J6" s="132">
        <v>17145.834070680168</v>
      </c>
      <c r="K6" s="137" t="s">
        <v>48</v>
      </c>
      <c r="L6" s="132"/>
      <c r="M6" s="137"/>
      <c r="N6" s="132">
        <v>1947.6174811244928</v>
      </c>
      <c r="O6" s="137" t="s">
        <v>257</v>
      </c>
      <c r="P6" s="132">
        <v>2670.7734987326421</v>
      </c>
      <c r="Q6" s="137" t="s">
        <v>232</v>
      </c>
      <c r="R6" s="132">
        <v>12254.832381352864</v>
      </c>
      <c r="S6" s="137" t="s">
        <v>48</v>
      </c>
      <c r="T6" s="132">
        <v>1217.8018099309675</v>
      </c>
      <c r="U6" s="137" t="s">
        <v>252</v>
      </c>
      <c r="V6" s="132">
        <v>7057.4598824917321</v>
      </c>
      <c r="W6" s="137" t="s">
        <v>50</v>
      </c>
      <c r="X6" s="132">
        <v>13270.566869700793</v>
      </c>
      <c r="Y6" s="137" t="s">
        <v>50</v>
      </c>
      <c r="Z6" s="132">
        <v>9897.2248017194106</v>
      </c>
      <c r="AA6" s="137" t="s">
        <v>46</v>
      </c>
      <c r="AB6" s="132">
        <v>5236.4112692576182</v>
      </c>
      <c r="AC6" s="137" t="s">
        <v>58</v>
      </c>
      <c r="AD6" s="132">
        <v>2518.3613981334756</v>
      </c>
      <c r="AE6" s="137" t="s">
        <v>250</v>
      </c>
      <c r="AF6" s="132">
        <v>2068.0768242398744</v>
      </c>
      <c r="AG6" s="137" t="s">
        <v>50</v>
      </c>
      <c r="AH6" s="132">
        <v>5093.377778556528</v>
      </c>
      <c r="AI6" s="139" t="s">
        <v>48</v>
      </c>
    </row>
    <row r="7" spans="1:35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5360.1319123991843</v>
      </c>
      <c r="F7" s="132">
        <v>6725.0707777567304</v>
      </c>
      <c r="G7" s="137" t="s">
        <v>48</v>
      </c>
      <c r="H7" s="132">
        <v>7315.4258767564952</v>
      </c>
      <c r="I7" s="137" t="s">
        <v>46</v>
      </c>
      <c r="J7" s="132">
        <v>15951.076545362164</v>
      </c>
      <c r="K7" s="137" t="s">
        <v>50</v>
      </c>
      <c r="L7" s="132"/>
      <c r="M7" s="137"/>
      <c r="N7" s="132">
        <v>1666.2790412447039</v>
      </c>
      <c r="O7" s="137" t="s">
        <v>257</v>
      </c>
      <c r="P7" s="132">
        <v>3031.2097452430207</v>
      </c>
      <c r="Q7" s="137" t="s">
        <v>56</v>
      </c>
      <c r="R7" s="132">
        <v>12479.366436556053</v>
      </c>
      <c r="S7" s="137" t="s">
        <v>48</v>
      </c>
      <c r="T7" s="132">
        <v>974.95050285594152</v>
      </c>
      <c r="U7" s="137" t="s">
        <v>232</v>
      </c>
      <c r="V7" s="132">
        <v>7203.9978974664455</v>
      </c>
      <c r="W7" s="137" t="s">
        <v>50</v>
      </c>
      <c r="X7" s="132">
        <v>15538.565191450434</v>
      </c>
      <c r="Y7" s="137" t="s">
        <v>48</v>
      </c>
      <c r="Z7" s="132">
        <v>10218.133274446292</v>
      </c>
      <c r="AA7" s="137" t="s">
        <v>58</v>
      </c>
      <c r="AB7" s="132">
        <v>5806.9152207720654</v>
      </c>
      <c r="AC7" s="137" t="s">
        <v>50</v>
      </c>
      <c r="AD7" s="132">
        <v>2103.7333212095295</v>
      </c>
      <c r="AE7" s="137" t="s">
        <v>252</v>
      </c>
      <c r="AF7" s="132">
        <v>1169.9406034271301</v>
      </c>
      <c r="AG7" s="137" t="s">
        <v>49</v>
      </c>
      <c r="AH7" s="132">
        <v>3932.3003615189587</v>
      </c>
      <c r="AI7" s="139" t="s">
        <v>50</v>
      </c>
    </row>
    <row r="8" spans="1:35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5111.9988682095136</v>
      </c>
      <c r="F8" s="132">
        <v>5452.6432611342825</v>
      </c>
      <c r="G8" s="136" t="s">
        <v>46</v>
      </c>
      <c r="H8" s="132">
        <v>7334.2040143205923</v>
      </c>
      <c r="I8" s="136" t="s">
        <v>46</v>
      </c>
      <c r="J8" s="132">
        <v>6753.7480288747947</v>
      </c>
      <c r="K8" s="136" t="s">
        <v>232</v>
      </c>
      <c r="L8" s="132"/>
      <c r="M8" s="136"/>
      <c r="N8" s="132">
        <v>230.44284612958927</v>
      </c>
      <c r="O8" s="136" t="s">
        <v>65</v>
      </c>
      <c r="P8" s="132">
        <v>3935.2547569821663</v>
      </c>
      <c r="Q8" s="136" t="s">
        <v>253</v>
      </c>
      <c r="R8" s="132">
        <v>7864.60072303793</v>
      </c>
      <c r="S8" s="136" t="s">
        <v>46</v>
      </c>
      <c r="T8" s="132">
        <v>776.41512772891406</v>
      </c>
      <c r="U8" s="136" t="s">
        <v>237</v>
      </c>
      <c r="V8" s="132">
        <v>5870.9746644706838</v>
      </c>
      <c r="W8" s="136" t="s">
        <v>55</v>
      </c>
      <c r="X8" s="132">
        <v>10832.19100507339</v>
      </c>
      <c r="Y8" s="136" t="s">
        <v>46</v>
      </c>
      <c r="Z8" s="132">
        <v>12602.02478613166</v>
      </c>
      <c r="AA8" s="136" t="s">
        <v>48</v>
      </c>
      <c r="AB8" s="132">
        <v>5735.6022268327597</v>
      </c>
      <c r="AC8" s="136" t="s">
        <v>50</v>
      </c>
      <c r="AD8" s="132">
        <v>5042.8474285652164</v>
      </c>
      <c r="AE8" s="136" t="s">
        <v>48</v>
      </c>
      <c r="AF8" s="132">
        <v>1028.1296211935394</v>
      </c>
      <c r="AG8" s="136" t="s">
        <v>49</v>
      </c>
      <c r="AH8" s="132">
        <v>2843.9010728761314</v>
      </c>
      <c r="AI8" s="138" t="s">
        <v>58</v>
      </c>
    </row>
    <row r="9" spans="1:35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4647.6843991370615</v>
      </c>
      <c r="F9" s="132">
        <v>5347.0286834502358</v>
      </c>
      <c r="G9" s="136" t="s">
        <v>70</v>
      </c>
      <c r="H9" s="132">
        <v>8848.5266793110768</v>
      </c>
      <c r="I9" s="136" t="s">
        <v>58</v>
      </c>
      <c r="J9" s="132">
        <v>9417.1355389494311</v>
      </c>
      <c r="K9" s="136" t="s">
        <v>64</v>
      </c>
      <c r="L9" s="132"/>
      <c r="M9" s="136"/>
      <c r="N9" s="132">
        <v>2788.9493172606194</v>
      </c>
      <c r="O9" s="136" t="s">
        <v>55</v>
      </c>
      <c r="P9" s="132">
        <v>3870.2580567917462</v>
      </c>
      <c r="Q9" s="136" t="s">
        <v>253</v>
      </c>
      <c r="R9" s="132">
        <v>9371.3424092699261</v>
      </c>
      <c r="S9" s="136" t="s">
        <v>50</v>
      </c>
      <c r="T9" s="132">
        <v>942.5703285792747</v>
      </c>
      <c r="U9" s="136" t="s">
        <v>232</v>
      </c>
      <c r="V9" s="132">
        <v>6797.4730817301242</v>
      </c>
      <c r="W9" s="136" t="s">
        <v>58</v>
      </c>
      <c r="X9" s="132">
        <v>7073.0004468981315</v>
      </c>
      <c r="Y9" s="136" t="s">
        <v>68</v>
      </c>
      <c r="Z9" s="132">
        <v>10207.945703883579</v>
      </c>
      <c r="AA9" s="136" t="s">
        <v>58</v>
      </c>
      <c r="AB9" s="132">
        <v>4665.9073177431383</v>
      </c>
      <c r="AC9" s="136" t="s">
        <v>59</v>
      </c>
      <c r="AD9" s="132">
        <v>2815.3737610050975</v>
      </c>
      <c r="AE9" s="136" t="s">
        <v>55</v>
      </c>
      <c r="AF9" s="132">
        <v>1335.3867493663286</v>
      </c>
      <c r="AG9" s="136" t="s">
        <v>54</v>
      </c>
      <c r="AH9" s="132">
        <v>1779.1369479385589</v>
      </c>
      <c r="AI9" s="138" t="s">
        <v>54</v>
      </c>
    </row>
    <row r="10" spans="1:35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4539.4040003728996</v>
      </c>
      <c r="F10" s="132">
        <v>5125.3569371463827</v>
      </c>
      <c r="G10" s="136" t="s">
        <v>70</v>
      </c>
      <c r="H10" s="132">
        <v>10378.94489078506</v>
      </c>
      <c r="I10" s="136" t="s">
        <v>48</v>
      </c>
      <c r="J10" s="132">
        <v>8920.7971011318641</v>
      </c>
      <c r="K10" s="136" t="s">
        <v>56</v>
      </c>
      <c r="L10" s="132"/>
      <c r="M10" s="136"/>
      <c r="N10" s="132">
        <v>1362.6471794109325</v>
      </c>
      <c r="O10" s="136" t="s">
        <v>244</v>
      </c>
      <c r="P10" s="132">
        <v>4023.8866208781606</v>
      </c>
      <c r="Q10" s="136" t="s">
        <v>249</v>
      </c>
      <c r="R10" s="132">
        <v>7758.242486362733</v>
      </c>
      <c r="S10" s="136" t="s">
        <v>46</v>
      </c>
      <c r="T10" s="132">
        <v>1074.9863332398902</v>
      </c>
      <c r="U10" s="136" t="s">
        <v>232</v>
      </c>
      <c r="V10" s="132">
        <v>4781.9844967352301</v>
      </c>
      <c r="W10" s="136" t="s">
        <v>232</v>
      </c>
      <c r="X10" s="132">
        <v>7104.0993465107895</v>
      </c>
      <c r="Y10" s="136" t="s">
        <v>68</v>
      </c>
      <c r="Z10" s="132">
        <v>10579.792029424199</v>
      </c>
      <c r="AA10" s="136" t="s">
        <v>58</v>
      </c>
      <c r="AB10" s="132">
        <v>4125.9660779169917</v>
      </c>
      <c r="AC10" s="136" t="s">
        <v>250</v>
      </c>
      <c r="AD10" s="132">
        <v>2531.6112848453654</v>
      </c>
      <c r="AE10" s="136" t="s">
        <v>250</v>
      </c>
      <c r="AF10" s="132">
        <v>2056.2592423870774</v>
      </c>
      <c r="AG10" s="136" t="s">
        <v>50</v>
      </c>
      <c r="AH10" s="132">
        <v>1913.266501968204</v>
      </c>
      <c r="AI10" s="138" t="s">
        <v>54</v>
      </c>
    </row>
    <row r="11" spans="1:35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4688.1378895648586</v>
      </c>
      <c r="F11" s="132">
        <v>5365.6051891308189</v>
      </c>
      <c r="G11" s="136" t="s">
        <v>46</v>
      </c>
      <c r="H11" s="132">
        <v>7190.6853915092743</v>
      </c>
      <c r="I11" s="136" t="s">
        <v>70</v>
      </c>
      <c r="J11" s="132">
        <v>10462.991532922171</v>
      </c>
      <c r="K11" s="136" t="s">
        <v>49</v>
      </c>
      <c r="L11" s="132"/>
      <c r="M11" s="136"/>
      <c r="N11" s="132">
        <v>2511.2361437198515</v>
      </c>
      <c r="O11" s="136" t="s">
        <v>250</v>
      </c>
      <c r="P11" s="132">
        <v>3557.0921376925894</v>
      </c>
      <c r="Q11" s="136" t="s">
        <v>250</v>
      </c>
      <c r="R11" s="132">
        <v>7504.1644765275532</v>
      </c>
      <c r="S11" s="136" t="s">
        <v>54</v>
      </c>
      <c r="T11" s="132">
        <v>1016.0165997944202</v>
      </c>
      <c r="U11" s="136" t="s">
        <v>232</v>
      </c>
      <c r="V11" s="132">
        <v>6409.2655178656942</v>
      </c>
      <c r="W11" s="136" t="s">
        <v>54</v>
      </c>
      <c r="X11" s="132">
        <v>7284.0286942695784</v>
      </c>
      <c r="Y11" s="136" t="s">
        <v>68</v>
      </c>
      <c r="Z11" s="132">
        <v>10977.107281371762</v>
      </c>
      <c r="AA11" s="136" t="s">
        <v>50</v>
      </c>
      <c r="AB11" s="132">
        <v>5613.3513800796636</v>
      </c>
      <c r="AC11" s="136" t="s">
        <v>50</v>
      </c>
      <c r="AD11" s="132">
        <v>3419.9613929375591</v>
      </c>
      <c r="AE11" s="136" t="s">
        <v>59</v>
      </c>
      <c r="AF11" s="132">
        <v>1997.1713331230824</v>
      </c>
      <c r="AG11" s="136" t="s">
        <v>50</v>
      </c>
      <c r="AH11" s="132">
        <v>1593.6009128499695</v>
      </c>
      <c r="AI11" s="138" t="s">
        <v>54</v>
      </c>
    </row>
    <row r="12" spans="1:35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5156.6816655061402</v>
      </c>
      <c r="F12" s="132">
        <v>5792.0273803595937</v>
      </c>
      <c r="G12" s="136" t="s">
        <v>46</v>
      </c>
      <c r="H12" s="132">
        <v>10539.900355620191</v>
      </c>
      <c r="I12" s="136" t="s">
        <v>48</v>
      </c>
      <c r="J12" s="132">
        <v>12257.786776816067</v>
      </c>
      <c r="K12" s="136" t="s">
        <v>46</v>
      </c>
      <c r="L12" s="132"/>
      <c r="M12" s="136"/>
      <c r="N12" s="132">
        <v>1512.6504771583118</v>
      </c>
      <c r="O12" s="136" t="s">
        <v>255</v>
      </c>
      <c r="P12" s="132">
        <v>3433.0075282381968</v>
      </c>
      <c r="Q12" s="136" t="s">
        <v>56</v>
      </c>
      <c r="R12" s="132">
        <v>6281.0447547628264</v>
      </c>
      <c r="S12" s="136" t="s">
        <v>55</v>
      </c>
      <c r="T12" s="132">
        <v>1356.0675176087204</v>
      </c>
      <c r="U12" s="136" t="s">
        <v>56</v>
      </c>
      <c r="V12" s="132">
        <v>6011.6038885189964</v>
      </c>
      <c r="W12" s="136" t="s">
        <v>55</v>
      </c>
      <c r="X12" s="132">
        <v>9951.8700110387381</v>
      </c>
      <c r="Y12" s="136" t="s">
        <v>49</v>
      </c>
      <c r="Z12" s="132">
        <v>11980.582981803425</v>
      </c>
      <c r="AA12" s="136" t="s">
        <v>50</v>
      </c>
      <c r="AB12" s="132">
        <v>4737.2203116824749</v>
      </c>
      <c r="AC12" s="136" t="s">
        <v>59</v>
      </c>
      <c r="AD12" s="132">
        <v>3100.4852250697732</v>
      </c>
      <c r="AE12" s="136" t="s">
        <v>54</v>
      </c>
      <c r="AF12" s="132">
        <v>1418.109822335917</v>
      </c>
      <c r="AG12" s="136" t="s">
        <v>54</v>
      </c>
      <c r="AH12" s="132">
        <v>2682.0002014928059</v>
      </c>
      <c r="AI12" s="138" t="s">
        <v>58</v>
      </c>
    </row>
    <row r="13" spans="1:35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5268.1140118727408</v>
      </c>
      <c r="F13" s="132">
        <v>6023.9229390519076</v>
      </c>
      <c r="G13" s="136" t="s">
        <v>52</v>
      </c>
      <c r="H13" s="132">
        <v>10240.791450134917</v>
      </c>
      <c r="I13" s="136" t="s">
        <v>50</v>
      </c>
      <c r="J13" s="132">
        <v>11624.068949959703</v>
      </c>
      <c r="K13" s="136" t="s">
        <v>46</v>
      </c>
      <c r="L13" s="132"/>
      <c r="M13" s="136"/>
      <c r="N13" s="132">
        <v>2156.7086881358709</v>
      </c>
      <c r="O13" s="136" t="s">
        <v>254</v>
      </c>
      <c r="P13" s="132">
        <v>4189.3327668173506</v>
      </c>
      <c r="Q13" s="136" t="s">
        <v>59</v>
      </c>
      <c r="R13" s="132">
        <v>8703.6490345866805</v>
      </c>
      <c r="S13" s="136" t="s">
        <v>52</v>
      </c>
      <c r="T13" s="132">
        <v>1382.4207251404628</v>
      </c>
      <c r="U13" s="136" t="s">
        <v>56</v>
      </c>
      <c r="V13" s="132">
        <v>5811.295876114049</v>
      </c>
      <c r="W13" s="136" t="s">
        <v>250</v>
      </c>
      <c r="X13" s="132">
        <v>10253.973607275711</v>
      </c>
      <c r="Y13" s="136" t="s">
        <v>49</v>
      </c>
      <c r="Z13" s="132">
        <v>12602.02478613166</v>
      </c>
      <c r="AA13" s="136" t="s">
        <v>48</v>
      </c>
      <c r="AB13" s="132">
        <v>6285.7310372216907</v>
      </c>
      <c r="AC13" s="136" t="s">
        <v>48</v>
      </c>
      <c r="AD13" s="132">
        <v>2368.6101558412374</v>
      </c>
      <c r="AE13" s="136" t="s">
        <v>250</v>
      </c>
      <c r="AF13" s="132">
        <v>1051.764784899138</v>
      </c>
      <c r="AG13" s="136" t="s">
        <v>49</v>
      </c>
      <c r="AH13" s="132">
        <v>1606.6002528880617</v>
      </c>
      <c r="AI13" s="138" t="s">
        <v>54</v>
      </c>
    </row>
    <row r="14" spans="1:35" ht="15" thickBot="1" x14ac:dyDescent="0.45">
      <c r="A14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4907.06555434651</v>
      </c>
      <c r="F14" s="132">
        <v>5426.0325606425304</v>
      </c>
      <c r="G14" s="137" t="s">
        <v>46</v>
      </c>
      <c r="H14" s="132">
        <v>9234.8197949153837</v>
      </c>
      <c r="I14" s="137" t="s">
        <v>58</v>
      </c>
      <c r="J14" s="132">
        <v>8384.5743245610975</v>
      </c>
      <c r="K14" s="137" t="s">
        <v>56</v>
      </c>
      <c r="L14" s="132"/>
      <c r="M14" s="137"/>
      <c r="N14" s="132">
        <v>732.69007487356066</v>
      </c>
      <c r="O14" s="137" t="s">
        <v>66</v>
      </c>
      <c r="P14" s="132">
        <v>2127.164733503877</v>
      </c>
      <c r="Q14" s="137" t="s">
        <v>61</v>
      </c>
      <c r="R14" s="132">
        <v>8144.8030147551526</v>
      </c>
      <c r="S14" s="137" t="s">
        <v>46</v>
      </c>
      <c r="T14" s="132">
        <v>798.86853324923436</v>
      </c>
      <c r="U14" s="137" t="s">
        <v>237</v>
      </c>
      <c r="V14" s="132">
        <v>8500.3866267185313</v>
      </c>
      <c r="W14" s="137" t="s">
        <v>48</v>
      </c>
      <c r="X14" s="132">
        <v>8223.6597325654602</v>
      </c>
      <c r="Y14" s="137" t="s">
        <v>51</v>
      </c>
      <c r="Z14" s="132">
        <v>11939.832699552393</v>
      </c>
      <c r="AA14" s="137" t="s">
        <v>50</v>
      </c>
      <c r="AB14" s="132">
        <v>4737.2203116824758</v>
      </c>
      <c r="AC14" s="137" t="s">
        <v>59</v>
      </c>
      <c r="AD14" s="132">
        <v>3198.8971567060157</v>
      </c>
      <c r="AE14" s="137" t="s">
        <v>54</v>
      </c>
      <c r="AF14" s="132">
        <v>1749.0021142142973</v>
      </c>
      <c r="AG14" s="137" t="s">
        <v>58</v>
      </c>
      <c r="AH14" s="132">
        <v>2735.1793198303767</v>
      </c>
      <c r="AI14" s="139" t="s">
        <v>58</v>
      </c>
    </row>
    <row r="15" spans="1:35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1667.9017228089274</v>
      </c>
      <c r="F15" s="345">
        <v>2058.1930081497103</v>
      </c>
      <c r="G15" s="346" t="s">
        <v>61</v>
      </c>
      <c r="H15" s="345">
        <v>977.80444887339308</v>
      </c>
      <c r="I15" s="346" t="s">
        <v>57</v>
      </c>
      <c r="J15" s="345">
        <v>7843.9199547955286</v>
      </c>
      <c r="K15" s="346" t="s">
        <v>252</v>
      </c>
      <c r="L15" s="345"/>
      <c r="M15" s="346"/>
      <c r="N15" s="345">
        <v>1158.7938924501398</v>
      </c>
      <c r="O15" s="346" t="s">
        <v>237</v>
      </c>
      <c r="P15" s="345">
        <v>1016.312039340738</v>
      </c>
      <c r="Q15" s="346" t="s">
        <v>60</v>
      </c>
      <c r="R15" s="345">
        <v>366.34503743677487</v>
      </c>
      <c r="S15" s="346" t="s">
        <v>60</v>
      </c>
      <c r="T15" s="345">
        <v>211.59380307436822</v>
      </c>
      <c r="U15" s="346" t="s">
        <v>67</v>
      </c>
      <c r="V15" s="345">
        <v>5792.9786242422088</v>
      </c>
      <c r="W15" s="346" t="s">
        <v>250</v>
      </c>
      <c r="X15" s="345">
        <v>1235.2927196130904</v>
      </c>
      <c r="Y15" s="346" t="s">
        <v>242</v>
      </c>
      <c r="Z15" s="345">
        <v>2312.5785177460702</v>
      </c>
      <c r="AA15" s="346" t="s">
        <v>69</v>
      </c>
      <c r="AB15" s="345">
        <v>2786.3005489143129</v>
      </c>
      <c r="AC15" s="346" t="s">
        <v>62</v>
      </c>
      <c r="AD15" s="345">
        <v>2831.6291929382846</v>
      </c>
      <c r="AE15" s="346" t="s">
        <v>55</v>
      </c>
      <c r="AF15" s="345">
        <v>23.635163705597336</v>
      </c>
      <c r="AG15" s="346" t="s">
        <v>69</v>
      </c>
      <c r="AH15" s="345">
        <v>1.1368683772161603E-12</v>
      </c>
      <c r="AI15" s="347" t="s">
        <v>57</v>
      </c>
    </row>
    <row r="16" spans="1:35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3128.5258719858366</v>
      </c>
      <c r="F16" s="132">
        <v>3553.3084498710309</v>
      </c>
      <c r="G16" s="136" t="s">
        <v>51</v>
      </c>
      <c r="H16" s="132">
        <v>359.46720479844589</v>
      </c>
      <c r="I16" s="136" t="s">
        <v>57</v>
      </c>
      <c r="J16" s="132">
        <v>6669.5477581735995</v>
      </c>
      <c r="K16" s="136" t="s">
        <v>232</v>
      </c>
      <c r="L16" s="132"/>
      <c r="M16" s="137"/>
      <c r="N16" s="132">
        <v>2960.3042541262239</v>
      </c>
      <c r="O16" s="136" t="s">
        <v>54</v>
      </c>
      <c r="P16" s="132">
        <v>5737.4359895340549</v>
      </c>
      <c r="Q16" s="136" t="s">
        <v>48</v>
      </c>
      <c r="R16" s="132">
        <v>5075.6514057772984</v>
      </c>
      <c r="S16" s="136" t="s">
        <v>56</v>
      </c>
      <c r="T16" s="132">
        <v>1570.3202765999681</v>
      </c>
      <c r="U16" s="136" t="s">
        <v>49</v>
      </c>
      <c r="V16" s="132">
        <v>6929.8299984815003</v>
      </c>
      <c r="W16" s="136" t="s">
        <v>58</v>
      </c>
      <c r="X16" s="132">
        <v>2330.4182559721285</v>
      </c>
      <c r="Y16" s="136" t="s">
        <v>239</v>
      </c>
      <c r="Z16" s="132">
        <v>3988.4338753197608</v>
      </c>
      <c r="AA16" s="136" t="s">
        <v>68</v>
      </c>
      <c r="AB16" s="132">
        <v>3601.3061939349564</v>
      </c>
      <c r="AC16" s="136" t="s">
        <v>252</v>
      </c>
      <c r="AD16" s="132">
        <v>3962.9649489128651</v>
      </c>
      <c r="AE16" s="136" t="s">
        <v>50</v>
      </c>
      <c r="AF16" s="132">
        <v>153.62856408639209</v>
      </c>
      <c r="AG16" s="136" t="s">
        <v>68</v>
      </c>
      <c r="AH16" s="132">
        <v>2819.6750300779058</v>
      </c>
      <c r="AI16" s="138" t="s">
        <v>58</v>
      </c>
    </row>
    <row r="17" spans="1:35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2758.6714859909885</v>
      </c>
      <c r="F17" s="132">
        <v>3665.3695668527762</v>
      </c>
      <c r="G17" s="137" t="s">
        <v>51</v>
      </c>
      <c r="H17" s="132">
        <v>1424.4558637908667</v>
      </c>
      <c r="I17" s="137" t="s">
        <v>57</v>
      </c>
      <c r="J17" s="132">
        <v>10334.475330272982</v>
      </c>
      <c r="K17" s="137" t="s">
        <v>49</v>
      </c>
      <c r="L17" s="132"/>
      <c r="M17" s="137"/>
      <c r="N17" s="132">
        <v>3326.6492915630024</v>
      </c>
      <c r="O17" s="137" t="s">
        <v>50</v>
      </c>
      <c r="P17" s="132">
        <v>3988.4338753197635</v>
      </c>
      <c r="Q17" s="137" t="s">
        <v>253</v>
      </c>
      <c r="R17" s="132">
        <v>6753.7480288747956</v>
      </c>
      <c r="S17" s="137" t="s">
        <v>55</v>
      </c>
      <c r="T17" s="132">
        <v>1835.7431650138426</v>
      </c>
      <c r="U17" s="137" t="s">
        <v>46</v>
      </c>
      <c r="V17" s="132">
        <v>7449.2127209120308</v>
      </c>
      <c r="W17" s="137" t="s">
        <v>50</v>
      </c>
      <c r="X17" s="132">
        <v>3401.1089426355247</v>
      </c>
      <c r="Y17" s="137" t="s">
        <v>233</v>
      </c>
      <c r="Z17" s="132">
        <v>4075.0282251032104</v>
      </c>
      <c r="AA17" s="137" t="s">
        <v>68</v>
      </c>
      <c r="AB17" s="132">
        <v>4380.6553419859438</v>
      </c>
      <c r="AC17" s="137" t="s">
        <v>55</v>
      </c>
      <c r="AD17" s="132">
        <v>149.75124229223911</v>
      </c>
      <c r="AE17" s="137" t="s">
        <v>60</v>
      </c>
      <c r="AF17" s="132">
        <v>177.26372779199085</v>
      </c>
      <c r="AG17" s="137" t="s">
        <v>68</v>
      </c>
      <c r="AH17" s="132">
        <v>137.08394949245735</v>
      </c>
      <c r="AI17" s="139" t="s">
        <v>57</v>
      </c>
    </row>
    <row r="18" spans="1:35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3351.0319402447781</v>
      </c>
      <c r="F18" s="132">
        <v>4201.4822361137658</v>
      </c>
      <c r="G18" s="136" t="s">
        <v>57</v>
      </c>
      <c r="H18" s="132">
        <v>1775.8752953475578</v>
      </c>
      <c r="I18" s="136" t="s">
        <v>57</v>
      </c>
      <c r="J18" s="132">
        <v>11207.49918964853</v>
      </c>
      <c r="K18" s="136" t="s">
        <v>54</v>
      </c>
      <c r="L18" s="132"/>
      <c r="M18" s="136"/>
      <c r="N18" s="132">
        <v>2706.2262442910387</v>
      </c>
      <c r="O18" s="136" t="s">
        <v>250</v>
      </c>
      <c r="P18" s="132">
        <v>4573.4041770333306</v>
      </c>
      <c r="Q18" s="136" t="s">
        <v>58</v>
      </c>
      <c r="R18" s="132">
        <v>6334.2238731004218</v>
      </c>
      <c r="S18" s="136" t="s">
        <v>55</v>
      </c>
      <c r="T18" s="132">
        <v>2326.7046030883912</v>
      </c>
      <c r="U18" s="136" t="s">
        <v>50</v>
      </c>
      <c r="V18" s="132">
        <v>8583.7005787807611</v>
      </c>
      <c r="W18" s="136" t="s">
        <v>48</v>
      </c>
      <c r="X18" s="132">
        <v>4502.8985289115499</v>
      </c>
      <c r="Y18" s="136" t="s">
        <v>66</v>
      </c>
      <c r="Z18" s="132">
        <v>6413.075669256179</v>
      </c>
      <c r="AA18" s="136" t="s">
        <v>51</v>
      </c>
      <c r="AB18" s="132">
        <v>4197.279071856301</v>
      </c>
      <c r="AC18" s="136" t="s">
        <v>250</v>
      </c>
      <c r="AD18" s="132">
        <v>623.47327346048496</v>
      </c>
      <c r="AE18" s="136" t="s">
        <v>61</v>
      </c>
      <c r="AF18" s="132">
        <v>248.169218908788</v>
      </c>
      <c r="AG18" s="136" t="s">
        <v>68</v>
      </c>
      <c r="AH18" s="132">
        <v>910.54468175817465</v>
      </c>
      <c r="AI18" s="138" t="s">
        <v>49</v>
      </c>
    </row>
    <row r="19" spans="1:35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3548.4123949250816</v>
      </c>
      <c r="F19" s="132">
        <v>3890.8216907177348</v>
      </c>
      <c r="G19" s="136" t="s">
        <v>51</v>
      </c>
      <c r="H19" s="132">
        <v>2720.1473557136387</v>
      </c>
      <c r="I19" s="136" t="s">
        <v>57</v>
      </c>
      <c r="J19" s="132">
        <v>6478.9892507972108</v>
      </c>
      <c r="K19" s="136" t="s">
        <v>232</v>
      </c>
      <c r="L19" s="132"/>
      <c r="M19" s="136"/>
      <c r="N19" s="132">
        <v>3273.264579636359</v>
      </c>
      <c r="O19" s="136" t="s">
        <v>58</v>
      </c>
      <c r="P19" s="132">
        <v>4378.414076462137</v>
      </c>
      <c r="Q19" s="136" t="s">
        <v>59</v>
      </c>
      <c r="R19" s="132">
        <v>4833.3909777949129</v>
      </c>
      <c r="S19" s="136" t="s">
        <v>56</v>
      </c>
      <c r="T19" s="132">
        <v>3018.919460116108</v>
      </c>
      <c r="U19" s="136" t="s">
        <v>48</v>
      </c>
      <c r="V19" s="132">
        <v>6786.2463789699923</v>
      </c>
      <c r="W19" s="136" t="s">
        <v>58</v>
      </c>
      <c r="X19" s="132">
        <v>5267.0429193933051</v>
      </c>
      <c r="Y19" s="136" t="s">
        <v>61</v>
      </c>
      <c r="Z19" s="132">
        <v>6402.8880986934191</v>
      </c>
      <c r="AA19" s="136" t="s">
        <v>51</v>
      </c>
      <c r="AB19" s="132">
        <v>5251.6926251017539</v>
      </c>
      <c r="AC19" s="136" t="s">
        <v>58</v>
      </c>
      <c r="AD19" s="132">
        <v>867.97496696667872</v>
      </c>
      <c r="AE19" s="136" t="s">
        <v>62</v>
      </c>
      <c r="AF19" s="132">
        <v>118.17581852799265</v>
      </c>
      <c r="AG19" s="136" t="s">
        <v>68</v>
      </c>
      <c r="AH19" s="132">
        <v>947.77006459451559</v>
      </c>
      <c r="AI19" s="138" t="s">
        <v>49</v>
      </c>
    </row>
    <row r="20" spans="1:35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1506.5667969819769</v>
      </c>
      <c r="F20" s="132">
        <v>1847.5176192908534</v>
      </c>
      <c r="G20" s="136" t="s">
        <v>61</v>
      </c>
      <c r="H20" s="132">
        <v>708.2040452745523</v>
      </c>
      <c r="I20" s="136" t="s">
        <v>57</v>
      </c>
      <c r="J20" s="132">
        <v>5282.4590882012844</v>
      </c>
      <c r="K20" s="136" t="s">
        <v>237</v>
      </c>
      <c r="L20" s="132"/>
      <c r="M20" s="136"/>
      <c r="N20" s="132">
        <v>747.25645860050474</v>
      </c>
      <c r="O20" s="136" t="s">
        <v>237</v>
      </c>
      <c r="P20" s="132">
        <v>1051.7647848991353</v>
      </c>
      <c r="Q20" s="136" t="s">
        <v>60</v>
      </c>
      <c r="R20" s="132">
        <v>2109.4383607246773</v>
      </c>
      <c r="S20" s="136" t="s">
        <v>61</v>
      </c>
      <c r="T20" s="132">
        <v>530.9048647370048</v>
      </c>
      <c r="U20" s="136" t="s">
        <v>233</v>
      </c>
      <c r="V20" s="132">
        <v>5026.608441088174</v>
      </c>
      <c r="W20" s="136" t="s">
        <v>56</v>
      </c>
      <c r="X20" s="132">
        <v>495.58317882698066</v>
      </c>
      <c r="Y20" s="136" t="s">
        <v>241</v>
      </c>
      <c r="Z20" s="132">
        <v>2047.7016831143692</v>
      </c>
      <c r="AA20" s="136" t="s">
        <v>69</v>
      </c>
      <c r="AB20" s="132">
        <v>2368.6101558412338</v>
      </c>
      <c r="AC20" s="136" t="s">
        <v>61</v>
      </c>
      <c r="AD20" s="132">
        <v>3489.2429177446188</v>
      </c>
      <c r="AE20" s="136" t="s">
        <v>58</v>
      </c>
      <c r="AF20" s="132">
        <v>106.3582366751906</v>
      </c>
      <c r="AG20" s="136" t="s">
        <v>68</v>
      </c>
      <c r="AH20" s="132">
        <v>-1.9099388737231493E-11</v>
      </c>
      <c r="AI20" s="138" t="s">
        <v>57</v>
      </c>
    </row>
    <row r="21" spans="1:35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1411.3141345232157</v>
      </c>
      <c r="F21" s="132">
        <v>1632.4659750182832</v>
      </c>
      <c r="G21" s="137" t="s">
        <v>60</v>
      </c>
      <c r="H21" s="132">
        <v>203.87692212449656</v>
      </c>
      <c r="I21" s="137" t="s">
        <v>57</v>
      </c>
      <c r="J21" s="132">
        <v>1675.1422276342973</v>
      </c>
      <c r="K21" s="137" t="s">
        <v>65</v>
      </c>
      <c r="L21" s="132"/>
      <c r="M21" s="137"/>
      <c r="N21" s="132">
        <v>1104.9439032367366</v>
      </c>
      <c r="O21" s="137" t="s">
        <v>237</v>
      </c>
      <c r="P21" s="132">
        <v>2523.0537255726526</v>
      </c>
      <c r="Q21" s="137" t="s">
        <v>232</v>
      </c>
      <c r="R21" s="132">
        <v>3988.4338753197671</v>
      </c>
      <c r="S21" s="137" t="s">
        <v>68</v>
      </c>
      <c r="T21" s="132">
        <v>715.61366909626361</v>
      </c>
      <c r="U21" s="137" t="s">
        <v>237</v>
      </c>
      <c r="V21" s="132">
        <v>3052.4813925780545</v>
      </c>
      <c r="W21" s="137" t="s">
        <v>60</v>
      </c>
      <c r="X21" s="132">
        <v>317.87518104052378</v>
      </c>
      <c r="Y21" s="137" t="s">
        <v>234</v>
      </c>
      <c r="Z21" s="132">
        <v>2394.0790822481413</v>
      </c>
      <c r="AA21" s="137" t="s">
        <v>69</v>
      </c>
      <c r="AB21" s="132">
        <v>1961.1073333309191</v>
      </c>
      <c r="AC21" s="137" t="s">
        <v>60</v>
      </c>
      <c r="AD21" s="132">
        <v>2287.1095913391732</v>
      </c>
      <c r="AE21" s="137" t="s">
        <v>250</v>
      </c>
      <c r="AF21" s="132">
        <v>153.62856408639362</v>
      </c>
      <c r="AG21" s="137" t="s">
        <v>68</v>
      </c>
      <c r="AH21" s="132">
        <v>810.68611510201663</v>
      </c>
      <c r="AI21" s="139" t="s">
        <v>49</v>
      </c>
    </row>
    <row r="22" spans="1:35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1697.5634384960094</v>
      </c>
      <c r="F22" s="133">
        <v>1862.1127615137236</v>
      </c>
      <c r="G22" s="136" t="s">
        <v>61</v>
      </c>
      <c r="H22" s="133">
        <v>190.4639667215697</v>
      </c>
      <c r="I22" s="136" t="s">
        <v>57</v>
      </c>
      <c r="J22" s="133">
        <v>3239.4946253986036</v>
      </c>
      <c r="K22" s="136" t="s">
        <v>66</v>
      </c>
      <c r="L22" s="133"/>
      <c r="M22" s="136"/>
      <c r="N22" s="133">
        <v>986.76808470874573</v>
      </c>
      <c r="O22" s="136" t="s">
        <v>53</v>
      </c>
      <c r="P22" s="133">
        <v>3870.2580567917703</v>
      </c>
      <c r="Q22" s="136" t="s">
        <v>253</v>
      </c>
      <c r="R22" s="133">
        <v>2059.0080442612325</v>
      </c>
      <c r="S22" s="136" t="s">
        <v>61</v>
      </c>
      <c r="T22" s="133">
        <v>683.17440691033062</v>
      </c>
      <c r="U22" s="136" t="s">
        <v>235</v>
      </c>
      <c r="V22" s="133">
        <v>3899.2111323311269</v>
      </c>
      <c r="W22" s="136" t="s">
        <v>61</v>
      </c>
      <c r="X22" s="133">
        <v>428.94267965705785</v>
      </c>
      <c r="Y22" s="136" t="s">
        <v>234</v>
      </c>
      <c r="Z22" s="133">
        <v>2169.9525298674662</v>
      </c>
      <c r="AA22" s="136" t="s">
        <v>69</v>
      </c>
      <c r="AB22" s="133">
        <v>1950.9197627681592</v>
      </c>
      <c r="AC22" s="136" t="s">
        <v>60</v>
      </c>
      <c r="AD22" s="133">
        <v>3656.8224085216834</v>
      </c>
      <c r="AE22" s="136" t="s">
        <v>59</v>
      </c>
      <c r="AF22" s="133">
        <v>212.71647335038884</v>
      </c>
      <c r="AG22" s="136" t="s">
        <v>68</v>
      </c>
      <c r="AH22" s="133">
        <v>623.96832182780395</v>
      </c>
      <c r="AI22" s="138" t="s">
        <v>49</v>
      </c>
    </row>
    <row r="23" spans="1:35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2395.5390540167318</v>
      </c>
      <c r="F23" s="132">
        <v>2524.6232504679956</v>
      </c>
      <c r="G23" s="137" t="s">
        <v>69</v>
      </c>
      <c r="H23" s="132">
        <v>1183.0226665381788</v>
      </c>
      <c r="I23" s="137" t="s">
        <v>57</v>
      </c>
      <c r="J23" s="132">
        <v>3434.4847259697926</v>
      </c>
      <c r="K23" s="137" t="s">
        <v>66</v>
      </c>
      <c r="L23" s="132"/>
      <c r="M23" s="137"/>
      <c r="N23" s="132">
        <v>2647.1383350270398</v>
      </c>
      <c r="O23" s="137" t="s">
        <v>250</v>
      </c>
      <c r="P23" s="132">
        <v>2168.5262699886694</v>
      </c>
      <c r="Q23" s="137" t="s">
        <v>62</v>
      </c>
      <c r="R23" s="132">
        <v>2818.4932718926302</v>
      </c>
      <c r="S23" s="137" t="s">
        <v>61</v>
      </c>
      <c r="T23" s="132">
        <v>1410.0147787667468</v>
      </c>
      <c r="U23" s="137" t="s">
        <v>64</v>
      </c>
      <c r="V23" s="132">
        <v>5510.5384179603043</v>
      </c>
      <c r="W23" s="137" t="s">
        <v>250</v>
      </c>
      <c r="X23" s="132">
        <v>3036.8075471732877</v>
      </c>
      <c r="Y23" s="137" t="s">
        <v>236</v>
      </c>
      <c r="Z23" s="132">
        <v>3107.2090216411962</v>
      </c>
      <c r="AA23" s="137" t="s">
        <v>69</v>
      </c>
      <c r="AB23" s="132">
        <v>3158.1468744549811</v>
      </c>
      <c r="AC23" s="137" t="s">
        <v>232</v>
      </c>
      <c r="AD23" s="132">
        <v>2770.5037695617366</v>
      </c>
      <c r="AE23" s="137" t="s">
        <v>55</v>
      </c>
      <c r="AF23" s="132">
        <v>1359.0219130719154</v>
      </c>
      <c r="AG23" s="137" t="s">
        <v>54</v>
      </c>
      <c r="AH23" s="132">
        <v>-7.503331289626658E-12</v>
      </c>
      <c r="AI23" s="139" t="s">
        <v>57</v>
      </c>
    </row>
    <row r="24" spans="1:35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3141.5130114506901</v>
      </c>
      <c r="F24" s="132">
        <v>3317.7191772973051</v>
      </c>
      <c r="G24" s="136" t="s">
        <v>63</v>
      </c>
      <c r="H24" s="132">
        <v>3074.2493783509117</v>
      </c>
      <c r="I24" s="136" t="s">
        <v>57</v>
      </c>
      <c r="J24" s="132">
        <v>4391.7088560465363</v>
      </c>
      <c r="K24" s="136" t="s">
        <v>53</v>
      </c>
      <c r="L24" s="132"/>
      <c r="M24" s="136"/>
      <c r="N24" s="132">
        <v>2079.8944060926765</v>
      </c>
      <c r="O24" s="136" t="s">
        <v>254</v>
      </c>
      <c r="P24" s="132">
        <v>5430.1788613612762</v>
      </c>
      <c r="Q24" s="136" t="s">
        <v>50</v>
      </c>
      <c r="R24" s="132">
        <v>4147.971230332555</v>
      </c>
      <c r="S24" s="136" t="s">
        <v>47</v>
      </c>
      <c r="T24" s="132">
        <v>2309.9827247666781</v>
      </c>
      <c r="U24" s="136" t="s">
        <v>52</v>
      </c>
      <c r="V24" s="132">
        <v>6532.7592482274467</v>
      </c>
      <c r="W24" s="136" t="s">
        <v>54</v>
      </c>
      <c r="X24" s="132">
        <v>3541.0539908923624</v>
      </c>
      <c r="Y24" s="136" t="s">
        <v>233</v>
      </c>
      <c r="Z24" s="132">
        <v>2847.4259722908737</v>
      </c>
      <c r="AA24" s="136" t="s">
        <v>69</v>
      </c>
      <c r="AB24" s="132">
        <v>3051.1773835460231</v>
      </c>
      <c r="AC24" s="136" t="s">
        <v>232</v>
      </c>
      <c r="AD24" s="132">
        <v>1966.2011186122959</v>
      </c>
      <c r="AE24" s="136" t="s">
        <v>252</v>
      </c>
      <c r="AF24" s="132">
        <v>2316.2460431486634</v>
      </c>
      <c r="AG24" s="136" t="s">
        <v>48</v>
      </c>
      <c r="AH24" s="132">
        <v>1407.4739986683849</v>
      </c>
      <c r="AI24" s="138" t="s">
        <v>54</v>
      </c>
    </row>
    <row r="25" spans="1:35" ht="15" customHeight="1" x14ac:dyDescent="0.35">
      <c r="B25" s="189" t="s">
        <v>41</v>
      </c>
      <c r="C25" s="52"/>
      <c r="D25" s="208"/>
      <c r="E25" s="83"/>
      <c r="F25" s="180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81"/>
      <c r="V25" s="182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81"/>
      <c r="AH25" s="177"/>
      <c r="AI25" s="177"/>
    </row>
    <row r="26" spans="1:35" s="57" customFormat="1" x14ac:dyDescent="0.35">
      <c r="A26" s="58"/>
      <c r="B26" s="192" t="s">
        <v>26</v>
      </c>
      <c r="C26" s="31"/>
      <c r="D26" s="200"/>
      <c r="E26" s="31"/>
      <c r="F26" s="154">
        <f>AVERAGE(F5:F24)</f>
        <v>4228.188383007925</v>
      </c>
      <c r="G26" s="155"/>
      <c r="H26" s="156">
        <f>AVERAGE(H5:H24)</f>
        <v>4968.024551690205</v>
      </c>
      <c r="I26" s="155"/>
      <c r="J26" s="156">
        <f>AVERAGE(J5:J24)</f>
        <v>8572.3409282247612</v>
      </c>
      <c r="K26" s="155"/>
      <c r="L26" s="156" t="e">
        <f>AVERAGE(L5:L24)</f>
        <v>#DIV/0!</v>
      </c>
      <c r="M26" s="155"/>
      <c r="N26" s="156">
        <f>AVERAGE(N5:N24)</f>
        <v>2047.9192865894249</v>
      </c>
      <c r="O26" s="155"/>
      <c r="P26" s="156">
        <f>AVERAGE(P5:P24)</f>
        <v>3436.5528027940345</v>
      </c>
      <c r="Q26" s="155"/>
      <c r="R26" s="156">
        <f>AVERAGE(R5:R24)</f>
        <v>6040.8188600608937</v>
      </c>
      <c r="S26" s="155"/>
      <c r="T26" s="156">
        <f>AVERAGE(T5:T24)</f>
        <v>1207.6534615148762</v>
      </c>
      <c r="U26" s="155"/>
      <c r="V26" s="156">
        <f>AVERAGE(V5:V24)</f>
        <v>6118.1689328766133</v>
      </c>
      <c r="W26" s="155"/>
      <c r="X26" s="156">
        <f>AVERAGE(X5:X24)</f>
        <v>5874.0601195822537</v>
      </c>
      <c r="Y26" s="155"/>
      <c r="Z26" s="156">
        <f>AVERAGE(Z5:Z24)</f>
        <v>7246.1642520257128</v>
      </c>
      <c r="AA26" s="155"/>
      <c r="AB26" s="156">
        <f>AVERAGE(AB5:AB24)</f>
        <v>4101.7705978304411</v>
      </c>
      <c r="AC26" s="155"/>
      <c r="AD26" s="156">
        <f>AVERAGE(AD5:AD24)</f>
        <v>2560.5113067888033</v>
      </c>
      <c r="AE26" s="155"/>
      <c r="AF26" s="156">
        <f>AVERAGE(AF5:AF24)</f>
        <v>979.67753559706216</v>
      </c>
      <c r="AG26" s="155"/>
      <c r="AH26" s="156">
        <f>AVERAGE(AH5:AH24)</f>
        <v>1714.7311268411545</v>
      </c>
      <c r="AI26" s="158"/>
    </row>
    <row r="27" spans="1:35" s="57" customFormat="1" x14ac:dyDescent="0.35">
      <c r="A27" s="58"/>
      <c r="B27" s="193" t="s">
        <v>30</v>
      </c>
      <c r="C27" s="33"/>
      <c r="D27" s="201"/>
      <c r="E27" s="33"/>
      <c r="F27" s="159">
        <v>249</v>
      </c>
      <c r="G27" s="160"/>
      <c r="H27" s="161">
        <v>1094</v>
      </c>
      <c r="I27" s="162"/>
      <c r="J27" s="161">
        <v>1673</v>
      </c>
      <c r="K27" s="162"/>
      <c r="L27" s="161"/>
      <c r="M27" s="162"/>
      <c r="N27" s="161">
        <v>671</v>
      </c>
      <c r="O27" s="160"/>
      <c r="P27" s="161">
        <v>743</v>
      </c>
      <c r="Q27" s="162"/>
      <c r="R27" s="161">
        <v>1348</v>
      </c>
      <c r="S27" s="162"/>
      <c r="T27" s="161">
        <v>246</v>
      </c>
      <c r="U27" s="160"/>
      <c r="V27" s="161">
        <v>682</v>
      </c>
      <c r="W27" s="162"/>
      <c r="X27" s="161">
        <v>917</v>
      </c>
      <c r="Y27" s="160"/>
      <c r="Z27" s="161">
        <v>930</v>
      </c>
      <c r="AA27" s="162"/>
      <c r="AB27" s="161">
        <v>671</v>
      </c>
      <c r="AC27" s="160"/>
      <c r="AD27" s="161">
        <v>838</v>
      </c>
      <c r="AE27" s="162"/>
      <c r="AF27" s="161">
        <v>268</v>
      </c>
      <c r="AG27" s="162"/>
      <c r="AH27" s="161">
        <v>885</v>
      </c>
      <c r="AI27" s="163"/>
    </row>
    <row r="28" spans="1:35" s="57" customFormat="1" x14ac:dyDescent="0.35">
      <c r="A28" s="58"/>
      <c r="B28" s="194" t="s">
        <v>27</v>
      </c>
      <c r="C28" s="35"/>
      <c r="D28" s="202"/>
      <c r="E28" s="35"/>
      <c r="F28" s="164">
        <f>MIN(F5:F24)</f>
        <v>1632.4659750182832</v>
      </c>
      <c r="G28" s="165"/>
      <c r="H28" s="166">
        <f>MIN(H5:H24)</f>
        <v>190.4639667215697</v>
      </c>
      <c r="I28" s="167"/>
      <c r="J28" s="166">
        <f>MIN(J5:J24)</f>
        <v>1675.1422276342973</v>
      </c>
      <c r="K28" s="167"/>
      <c r="L28" s="166">
        <f>MIN(L5:L24)</f>
        <v>0</v>
      </c>
      <c r="M28" s="165"/>
      <c r="N28" s="166">
        <f>MIN(N5:N24)</f>
        <v>230.44284612958927</v>
      </c>
      <c r="O28" s="167"/>
      <c r="P28" s="166">
        <f>MIN(P5:P24)</f>
        <v>1016.312039340738</v>
      </c>
      <c r="Q28" s="165"/>
      <c r="R28" s="166">
        <f>MIN(R5:R24)</f>
        <v>366.34503743677487</v>
      </c>
      <c r="S28" s="165"/>
      <c r="T28" s="166">
        <f>MIN(T5:T24)</f>
        <v>-2.7284841053187847E-12</v>
      </c>
      <c r="U28" s="167"/>
      <c r="V28" s="166">
        <f>MIN(V5:V24)</f>
        <v>3052.4813925780545</v>
      </c>
      <c r="W28" s="165"/>
      <c r="X28" s="166">
        <f>MIN(X5:X24)</f>
        <v>317.87518104052378</v>
      </c>
      <c r="Y28" s="167"/>
      <c r="Z28" s="166">
        <f>MIN(Z5:Z24)</f>
        <v>2047.7016831143692</v>
      </c>
      <c r="AA28" s="165"/>
      <c r="AB28" s="166">
        <f>MIN(AB5:AB24)</f>
        <v>1950.9197627681592</v>
      </c>
      <c r="AC28" s="167"/>
      <c r="AD28" s="166">
        <f>MIN(AD5:AD24)</f>
        <v>149.75124229223911</v>
      </c>
      <c r="AE28" s="165"/>
      <c r="AF28" s="166">
        <f>MIN(AF5:AF24)</f>
        <v>23.635163705597336</v>
      </c>
      <c r="AG28" s="167"/>
      <c r="AH28" s="166">
        <f>MIN(AH5:AH24)</f>
        <v>-1.9099388737231493E-11</v>
      </c>
      <c r="AI28" s="168"/>
    </row>
    <row r="29" spans="1:35" s="57" customFormat="1" x14ac:dyDescent="0.35">
      <c r="A29" s="58"/>
      <c r="B29" s="193" t="s">
        <v>28</v>
      </c>
      <c r="C29" s="33"/>
      <c r="D29" s="201"/>
      <c r="E29" s="33"/>
      <c r="F29" s="159">
        <f>MAX(F5:F24)</f>
        <v>6793.7138301358082</v>
      </c>
      <c r="G29" s="160"/>
      <c r="H29" s="161">
        <f>MAX(H5:H24)</f>
        <v>10539.900355620191</v>
      </c>
      <c r="I29" s="162"/>
      <c r="J29" s="161">
        <f>MAX(J5:J24)</f>
        <v>17145.834070680168</v>
      </c>
      <c r="K29" s="162"/>
      <c r="L29" s="161">
        <f>MAX(L5:L24)</f>
        <v>0</v>
      </c>
      <c r="M29" s="160"/>
      <c r="N29" s="161">
        <f>MAX(N5:N24)</f>
        <v>5057.9250329980987</v>
      </c>
      <c r="O29" s="162"/>
      <c r="P29" s="161">
        <f>MAX(P5:P24)</f>
        <v>5737.4359895340549</v>
      </c>
      <c r="Q29" s="160"/>
      <c r="R29" s="161">
        <f>MAX(R5:R24)</f>
        <v>12479.366436556053</v>
      </c>
      <c r="S29" s="160"/>
      <c r="T29" s="161">
        <f>MAX(T5:T24)</f>
        <v>3018.919460116108</v>
      </c>
      <c r="U29" s="162"/>
      <c r="V29" s="161">
        <f>MAX(V5:V24)</f>
        <v>8583.7005787807611</v>
      </c>
      <c r="W29" s="160"/>
      <c r="X29" s="161">
        <f>MAX(X5:X24)</f>
        <v>15538.565191450434</v>
      </c>
      <c r="Y29" s="162"/>
      <c r="Z29" s="161">
        <f>MAX(Z5:Z24)</f>
        <v>12602.02478613166</v>
      </c>
      <c r="AA29" s="160"/>
      <c r="AB29" s="161">
        <f>MAX(AB5:AB24)</f>
        <v>6285.7310372216907</v>
      </c>
      <c r="AC29" s="162"/>
      <c r="AD29" s="161">
        <f>MAX(AD5:AD24)</f>
        <v>5042.8474285652164</v>
      </c>
      <c r="AE29" s="160"/>
      <c r="AF29" s="161">
        <f>MAX(AF5:AF24)</f>
        <v>2316.2460431486634</v>
      </c>
      <c r="AG29" s="162"/>
      <c r="AH29" s="161">
        <f>MAX(AH5:AH24)</f>
        <v>5093.377778556528</v>
      </c>
      <c r="AI29" s="163"/>
    </row>
    <row r="30" spans="1:35" s="57" customFormat="1" ht="14.6" thickBot="1" x14ac:dyDescent="0.4">
      <c r="A30" s="58"/>
      <c r="B30" s="195" t="s">
        <v>29</v>
      </c>
      <c r="C30" s="37"/>
      <c r="D30" s="203"/>
      <c r="E30" s="37"/>
      <c r="F30" s="169">
        <f>F29-F28</f>
        <v>5161.2478551175245</v>
      </c>
      <c r="G30" s="170"/>
      <c r="H30" s="171">
        <f>H29-H28</f>
        <v>10349.436388898623</v>
      </c>
      <c r="I30" s="172"/>
      <c r="J30" s="171">
        <f>J29-J28</f>
        <v>15470.691843045872</v>
      </c>
      <c r="K30" s="172"/>
      <c r="L30" s="171">
        <f>L29-L28</f>
        <v>0</v>
      </c>
      <c r="M30" s="170"/>
      <c r="N30" s="171">
        <f>N29-N28</f>
        <v>4827.4821868685094</v>
      </c>
      <c r="O30" s="172"/>
      <c r="P30" s="171">
        <f>P29-P28</f>
        <v>4721.1239501933169</v>
      </c>
      <c r="Q30" s="170"/>
      <c r="R30" s="171">
        <f>R29-R28</f>
        <v>12113.021399119278</v>
      </c>
      <c r="S30" s="170"/>
      <c r="T30" s="171">
        <f>T29-T28</f>
        <v>3018.9194601161107</v>
      </c>
      <c r="U30" s="172"/>
      <c r="V30" s="171">
        <f>V29-V28</f>
        <v>5531.2191862027066</v>
      </c>
      <c r="W30" s="170"/>
      <c r="X30" s="171">
        <f>X29-X28</f>
        <v>15220.690010409911</v>
      </c>
      <c r="Y30" s="172"/>
      <c r="Z30" s="171">
        <f>Z29-Z28</f>
        <v>10554.32310301729</v>
      </c>
      <c r="AA30" s="170"/>
      <c r="AB30" s="171">
        <f>AB29-AB28</f>
        <v>4334.811274453532</v>
      </c>
      <c r="AC30" s="172"/>
      <c r="AD30" s="171">
        <f>AD29-AD28</f>
        <v>4893.0961862729773</v>
      </c>
      <c r="AE30" s="170"/>
      <c r="AF30" s="171">
        <f>AF29-AF28</f>
        <v>2292.6108794430661</v>
      </c>
      <c r="AG30" s="172"/>
      <c r="AH30" s="171">
        <f>AH29-AH28</f>
        <v>5093.3777785565471</v>
      </c>
      <c r="AI30" s="173"/>
    </row>
    <row r="31" spans="1:35" x14ac:dyDescent="0.35">
      <c r="B31" s="196" t="s">
        <v>31</v>
      </c>
      <c r="C31" s="39"/>
      <c r="D31" s="204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68"/>
      <c r="V31" s="70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68"/>
      <c r="AH31" s="70"/>
      <c r="AI31" s="25"/>
    </row>
    <row r="32" spans="1:35" x14ac:dyDescent="0.35">
      <c r="B32" s="197" t="s">
        <v>32</v>
      </c>
      <c r="C32" s="41"/>
      <c r="D32" s="205"/>
      <c r="E32" s="41"/>
      <c r="F32" s="390" t="s">
        <v>71</v>
      </c>
      <c r="G32" s="391"/>
      <c r="H32" s="367" t="s">
        <v>71</v>
      </c>
      <c r="I32" s="367"/>
      <c r="J32" s="367" t="s">
        <v>71</v>
      </c>
      <c r="K32" s="367"/>
      <c r="L32" s="367" t="s">
        <v>71</v>
      </c>
      <c r="M32" s="367"/>
      <c r="N32" s="392" t="s">
        <v>71</v>
      </c>
      <c r="O32" s="391"/>
      <c r="P32" s="392" t="s">
        <v>71</v>
      </c>
      <c r="Q32" s="391"/>
      <c r="R32" s="367" t="s">
        <v>71</v>
      </c>
      <c r="S32" s="367"/>
      <c r="T32" s="367">
        <v>0.76400000000000001</v>
      </c>
      <c r="U32" s="367"/>
      <c r="V32" s="392" t="s">
        <v>71</v>
      </c>
      <c r="W32" s="391"/>
      <c r="X32" s="392" t="s">
        <v>71</v>
      </c>
      <c r="Y32" s="391"/>
      <c r="Z32" s="367" t="s">
        <v>71</v>
      </c>
      <c r="AA32" s="367"/>
      <c r="AB32" s="392" t="s">
        <v>71</v>
      </c>
      <c r="AC32" s="391"/>
      <c r="AD32" s="367">
        <v>4.4000000000000003E-3</v>
      </c>
      <c r="AE32" s="367"/>
      <c r="AF32" s="392" t="s">
        <v>71</v>
      </c>
      <c r="AG32" s="391"/>
      <c r="AH32" s="367">
        <v>0.01</v>
      </c>
      <c r="AI32" s="367"/>
    </row>
    <row r="33" spans="2:35" x14ac:dyDescent="0.35">
      <c r="B33" s="197" t="s">
        <v>33</v>
      </c>
      <c r="C33" s="41"/>
      <c r="D33" s="205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96"/>
    </row>
    <row r="34" spans="2:35" ht="14.6" thickBot="1" x14ac:dyDescent="0.4">
      <c r="B34" s="198" t="s">
        <v>34</v>
      </c>
      <c r="C34" s="43"/>
      <c r="D34" s="206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400"/>
    </row>
    <row r="35" spans="2:35" s="2" customFormat="1" ht="29.8" customHeight="1" x14ac:dyDescent="0.3">
      <c r="B35" s="401" t="s">
        <v>282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2:35" x14ac:dyDescent="0.35">
      <c r="D36" s="2"/>
    </row>
    <row r="37" spans="2:35" x14ac:dyDescent="0.35">
      <c r="D37" s="2"/>
    </row>
    <row r="38" spans="2:35" x14ac:dyDescent="0.35">
      <c r="D38" s="2"/>
    </row>
    <row r="39" spans="2:35" x14ac:dyDescent="0.35">
      <c r="D39" s="2"/>
    </row>
    <row r="40" spans="2:35" x14ac:dyDescent="0.35">
      <c r="D40" s="2"/>
    </row>
    <row r="41" spans="2:35" x14ac:dyDescent="0.35">
      <c r="D41" s="2"/>
    </row>
    <row r="42" spans="2:35" x14ac:dyDescent="0.35">
      <c r="D42" s="2"/>
    </row>
    <row r="43" spans="2:35" x14ac:dyDescent="0.35">
      <c r="D43" s="2"/>
    </row>
  </sheetData>
  <sortState xmlns:xlrd2="http://schemas.microsoft.com/office/spreadsheetml/2017/richdata2" ref="A5:AI24">
    <sortCondition ref="D5:D24"/>
    <sortCondition ref="C5:C24"/>
    <sortCondition ref="B5:B24"/>
  </sortState>
  <mergeCells count="80">
    <mergeCell ref="J3:K3"/>
    <mergeCell ref="J4:K4"/>
    <mergeCell ref="J32:K32"/>
    <mergeCell ref="J33:K33"/>
    <mergeCell ref="J34:K34"/>
    <mergeCell ref="V4:W4"/>
    <mergeCell ref="X4:Y4"/>
    <mergeCell ref="Z4:AA4"/>
    <mergeCell ref="AB4:AC4"/>
    <mergeCell ref="AD4:AE4"/>
    <mergeCell ref="H4:I4"/>
    <mergeCell ref="L4:M4"/>
    <mergeCell ref="N4:O4"/>
    <mergeCell ref="P4:Q4"/>
    <mergeCell ref="T4:U4"/>
    <mergeCell ref="R4:S4"/>
    <mergeCell ref="B1:AI1"/>
    <mergeCell ref="B2:B3"/>
    <mergeCell ref="C2:C3"/>
    <mergeCell ref="F2:AI2"/>
    <mergeCell ref="F3:G3"/>
    <mergeCell ref="H3:I3"/>
    <mergeCell ref="L3:M3"/>
    <mergeCell ref="N3:O3"/>
    <mergeCell ref="X3:Y3"/>
    <mergeCell ref="Z3:AA3"/>
    <mergeCell ref="P3:Q3"/>
    <mergeCell ref="T3:U3"/>
    <mergeCell ref="V3:W3"/>
    <mergeCell ref="AF3:AG3"/>
    <mergeCell ref="D2:D3"/>
    <mergeCell ref="R3:S3"/>
    <mergeCell ref="F32:G32"/>
    <mergeCell ref="H32:I32"/>
    <mergeCell ref="L32:M32"/>
    <mergeCell ref="N32:O32"/>
    <mergeCell ref="P32:Q32"/>
    <mergeCell ref="AF32:AG32"/>
    <mergeCell ref="AH32:AI32"/>
    <mergeCell ref="AB3:AC3"/>
    <mergeCell ref="AD3:AE3"/>
    <mergeCell ref="AH3:AI3"/>
    <mergeCell ref="AF4:AG4"/>
    <mergeCell ref="AH4:AI4"/>
    <mergeCell ref="AF33:AG33"/>
    <mergeCell ref="F33:G33"/>
    <mergeCell ref="H33:I33"/>
    <mergeCell ref="L33:M33"/>
    <mergeCell ref="N33:O33"/>
    <mergeCell ref="P33:Q33"/>
    <mergeCell ref="T33:U33"/>
    <mergeCell ref="AF34:AG34"/>
    <mergeCell ref="AH34:AI34"/>
    <mergeCell ref="B35:U35"/>
    <mergeCell ref="AH33:AI33"/>
    <mergeCell ref="F34:G34"/>
    <mergeCell ref="H34:I34"/>
    <mergeCell ref="L34:M34"/>
    <mergeCell ref="N34:O34"/>
    <mergeCell ref="P34:Q34"/>
    <mergeCell ref="T34:U34"/>
    <mergeCell ref="V34:W34"/>
    <mergeCell ref="X34:Y34"/>
    <mergeCell ref="Z34:AA34"/>
    <mergeCell ref="V33:W33"/>
    <mergeCell ref="X33:Y33"/>
    <mergeCell ref="Z33:AA33"/>
    <mergeCell ref="R32:S32"/>
    <mergeCell ref="R33:S33"/>
    <mergeCell ref="R34:S34"/>
    <mergeCell ref="AB34:AC34"/>
    <mergeCell ref="AD34:AE34"/>
    <mergeCell ref="AB33:AC33"/>
    <mergeCell ref="AD33:AE33"/>
    <mergeCell ref="X32:Y32"/>
    <mergeCell ref="Z32:AA32"/>
    <mergeCell ref="AB32:AC32"/>
    <mergeCell ref="AD32:AE32"/>
    <mergeCell ref="T32:U32"/>
    <mergeCell ref="V32:W32"/>
  </mergeCells>
  <conditionalFormatting sqref="B5:AI24">
    <cfRule type="expression" dxfId="31" priority="71">
      <formula>MOD(ROW(),2)=0</formula>
    </cfRule>
  </conditionalFormatting>
  <conditionalFormatting sqref="F5:F2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2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52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F228-09AD-4EF9-8001-0292C6BFDD23}">
  <sheetPr>
    <pageSetUpPr fitToPage="1"/>
  </sheetPr>
  <dimension ref="A1:AI43"/>
  <sheetViews>
    <sheetView zoomScaleNormal="100" zoomScaleSheetLayoutView="100" workbookViewId="0">
      <pane xSplit="4" ySplit="3" topLeftCell="H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Y5" sqref="X1:Y1048576"/>
    </sheetView>
  </sheetViews>
  <sheetFormatPr defaultColWidth="8.84375" defaultRowHeight="14.15" x14ac:dyDescent="0.35"/>
  <cols>
    <col min="1" max="1" width="10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6" width="7.3828125" style="9" customWidth="1"/>
    <col min="7" max="7" width="10.61328125" style="9" customWidth="1"/>
    <col min="8" max="11" width="7.23046875" style="9" customWidth="1"/>
    <col min="12" max="13" width="7.23046875" style="9" hidden="1" customWidth="1"/>
    <col min="14" max="23" width="7.23046875" style="9" customWidth="1"/>
    <col min="24" max="25" width="7.23046875" style="9" hidden="1" customWidth="1"/>
    <col min="26" max="35" width="7.23046875" style="9" customWidth="1"/>
    <col min="36" max="16384" width="8.84375" style="55"/>
  </cols>
  <sheetData>
    <row r="1" spans="1:35" ht="47.05" customHeight="1" thickBot="1" x14ac:dyDescent="0.4">
      <c r="B1" s="372" t="s">
        <v>305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5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150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9"/>
    </row>
    <row r="3" spans="1:35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206</v>
      </c>
      <c r="Q3" s="381"/>
      <c r="R3" s="382" t="s">
        <v>205</v>
      </c>
      <c r="S3" s="381"/>
      <c r="T3" s="382" t="s">
        <v>81</v>
      </c>
      <c r="U3" s="381"/>
      <c r="V3" s="382" t="s">
        <v>82</v>
      </c>
      <c r="W3" s="381"/>
      <c r="X3" s="382" t="s">
        <v>89</v>
      </c>
      <c r="Y3" s="381"/>
      <c r="Z3" s="382" t="s">
        <v>85</v>
      </c>
      <c r="AA3" s="381"/>
      <c r="AB3" s="382" t="s">
        <v>84</v>
      </c>
      <c r="AC3" s="381"/>
      <c r="AD3" s="382" t="s">
        <v>83</v>
      </c>
      <c r="AE3" s="381"/>
      <c r="AF3" s="382" t="s">
        <v>86</v>
      </c>
      <c r="AG3" s="381"/>
      <c r="AH3" s="382" t="s">
        <v>87</v>
      </c>
      <c r="AI3" s="383"/>
    </row>
    <row r="4" spans="1:35" ht="15" customHeight="1" x14ac:dyDescent="0.35">
      <c r="B4" s="189"/>
      <c r="C4" s="66"/>
      <c r="D4" s="53"/>
      <c r="E4" s="83"/>
      <c r="F4" s="54"/>
      <c r="G4" s="84"/>
      <c r="H4" s="386">
        <v>45406</v>
      </c>
      <c r="I4" s="387"/>
      <c r="J4" s="386">
        <v>45399</v>
      </c>
      <c r="K4" s="387"/>
      <c r="L4" s="386"/>
      <c r="M4" s="387"/>
      <c r="N4" s="386">
        <v>45405</v>
      </c>
      <c r="O4" s="387"/>
      <c r="P4" s="386">
        <v>45397</v>
      </c>
      <c r="Q4" s="387"/>
      <c r="R4" s="386">
        <v>45404</v>
      </c>
      <c r="S4" s="387"/>
      <c r="T4" s="386">
        <v>45414</v>
      </c>
      <c r="U4" s="387"/>
      <c r="V4" s="386">
        <v>45413</v>
      </c>
      <c r="W4" s="387"/>
      <c r="X4" s="386">
        <v>45415</v>
      </c>
      <c r="Y4" s="387"/>
      <c r="Z4" s="386">
        <v>45418</v>
      </c>
      <c r="AA4" s="387"/>
      <c r="AB4" s="386">
        <v>45422</v>
      </c>
      <c r="AC4" s="387"/>
      <c r="AD4" s="386">
        <v>45442</v>
      </c>
      <c r="AE4" s="387"/>
      <c r="AF4" s="386">
        <v>45363</v>
      </c>
      <c r="AG4" s="387"/>
      <c r="AH4" s="386">
        <v>45476</v>
      </c>
      <c r="AI4" s="387"/>
    </row>
    <row r="5" spans="1:35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AVERAGE(H5,L5,N5,P5,T5,V5,X5,Z5,AB5,AD5,AF5,AH5)</f>
        <v>66.733333333333263</v>
      </c>
      <c r="F5" s="314">
        <v>67.794288398549327</v>
      </c>
      <c r="G5" s="315" t="s">
        <v>67</v>
      </c>
      <c r="H5" s="314">
        <v>99.999999999999915</v>
      </c>
      <c r="I5" s="315" t="s">
        <v>48</v>
      </c>
      <c r="J5" s="314">
        <v>100.00000000000001</v>
      </c>
      <c r="K5" s="315" t="s">
        <v>48</v>
      </c>
      <c r="L5" s="314"/>
      <c r="M5" s="316"/>
      <c r="N5" s="314">
        <v>97.999999999999943</v>
      </c>
      <c r="O5" s="315" t="s">
        <v>48</v>
      </c>
      <c r="P5" s="314">
        <v>61.666666666666622</v>
      </c>
      <c r="Q5" s="315" t="s">
        <v>46</v>
      </c>
      <c r="R5" s="314">
        <v>46.666666666666586</v>
      </c>
      <c r="S5" s="315" t="s">
        <v>60</v>
      </c>
      <c r="T5" s="314">
        <v>3.3333333333332646</v>
      </c>
      <c r="U5" s="315" t="s">
        <v>63</v>
      </c>
      <c r="V5" s="314">
        <v>57.666666666666593</v>
      </c>
      <c r="W5" s="315" t="s">
        <v>57</v>
      </c>
      <c r="X5" s="314"/>
      <c r="Y5" s="315"/>
      <c r="Z5" s="314">
        <v>99.999999999999901</v>
      </c>
      <c r="AA5" s="315" t="s">
        <v>48</v>
      </c>
      <c r="AB5" s="314">
        <v>41.666666666666615</v>
      </c>
      <c r="AC5" s="315" t="s">
        <v>57</v>
      </c>
      <c r="AD5" s="314">
        <v>28.33333333333325</v>
      </c>
      <c r="AE5" s="315" t="s">
        <v>57</v>
      </c>
      <c r="AF5" s="314">
        <v>88.333333333333272</v>
      </c>
      <c r="AG5" s="315" t="s">
        <v>50</v>
      </c>
      <c r="AH5" s="314">
        <v>88.333333333333215</v>
      </c>
      <c r="AI5" s="317" t="s">
        <v>48</v>
      </c>
    </row>
    <row r="6" spans="1:35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75.245806568778988</v>
      </c>
      <c r="F6" s="209">
        <v>78.618680428314391</v>
      </c>
      <c r="G6" s="137" t="s">
        <v>56</v>
      </c>
      <c r="H6" s="209">
        <v>99.999999999999929</v>
      </c>
      <c r="I6" s="137" t="s">
        <v>48</v>
      </c>
      <c r="J6" s="209">
        <v>100.00000000000001</v>
      </c>
      <c r="K6" s="137" t="s">
        <v>48</v>
      </c>
      <c r="L6" s="209"/>
      <c r="M6" s="137"/>
      <c r="N6" s="209">
        <v>34.512441822598007</v>
      </c>
      <c r="O6" s="137" t="s">
        <v>64</v>
      </c>
      <c r="P6" s="209">
        <v>43.333333333333279</v>
      </c>
      <c r="Q6" s="137" t="s">
        <v>64</v>
      </c>
      <c r="R6" s="209">
        <v>91.333333333333258</v>
      </c>
      <c r="S6" s="137" t="s">
        <v>58</v>
      </c>
      <c r="T6" s="209">
        <v>56.6666666666666</v>
      </c>
      <c r="U6" s="137" t="s">
        <v>46</v>
      </c>
      <c r="V6" s="209">
        <v>62.6666666666666</v>
      </c>
      <c r="W6" s="137" t="s">
        <v>57</v>
      </c>
      <c r="X6" s="209"/>
      <c r="Y6" s="137"/>
      <c r="Z6" s="209">
        <v>99.999999999999929</v>
      </c>
      <c r="AA6" s="137" t="s">
        <v>48</v>
      </c>
      <c r="AB6" s="209">
        <v>99.833333333333258</v>
      </c>
      <c r="AC6" s="137" t="s">
        <v>48</v>
      </c>
      <c r="AD6" s="209">
        <v>77.112290531859216</v>
      </c>
      <c r="AE6" s="137" t="s">
        <v>58</v>
      </c>
      <c r="AF6" s="209">
        <v>86.6666666666666</v>
      </c>
      <c r="AG6" s="137" t="s">
        <v>50</v>
      </c>
      <c r="AH6" s="209">
        <v>91.666666666666458</v>
      </c>
      <c r="AI6" s="139" t="s">
        <v>48</v>
      </c>
    </row>
    <row r="7" spans="1:35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74.999999999999929</v>
      </c>
      <c r="F7" s="209">
        <v>78.891510620771527</v>
      </c>
      <c r="G7" s="137" t="s">
        <v>56</v>
      </c>
      <c r="H7" s="209">
        <v>99.999999999999915</v>
      </c>
      <c r="I7" s="137" t="s">
        <v>48</v>
      </c>
      <c r="J7" s="209">
        <v>99.500000000000014</v>
      </c>
      <c r="K7" s="137" t="s">
        <v>48</v>
      </c>
      <c r="L7" s="209"/>
      <c r="M7" s="137"/>
      <c r="N7" s="209">
        <v>59.999999999999922</v>
      </c>
      <c r="O7" s="137" t="s">
        <v>46</v>
      </c>
      <c r="P7" s="209">
        <v>63.333333333333258</v>
      </c>
      <c r="Q7" s="137" t="s">
        <v>46</v>
      </c>
      <c r="R7" s="209">
        <v>97.6666666666666</v>
      </c>
      <c r="S7" s="137" t="s">
        <v>48</v>
      </c>
      <c r="T7" s="209">
        <v>39.999999999999922</v>
      </c>
      <c r="U7" s="137" t="s">
        <v>54</v>
      </c>
      <c r="V7" s="209">
        <v>59.999999999999936</v>
      </c>
      <c r="W7" s="137" t="s">
        <v>57</v>
      </c>
      <c r="X7" s="209"/>
      <c r="Y7" s="137"/>
      <c r="Z7" s="209">
        <v>99.999999999999929</v>
      </c>
      <c r="AA7" s="137" t="s">
        <v>48</v>
      </c>
      <c r="AB7" s="209">
        <v>96.666666666666586</v>
      </c>
      <c r="AC7" s="137" t="s">
        <v>50</v>
      </c>
      <c r="AD7" s="209">
        <v>66.6666666666666</v>
      </c>
      <c r="AE7" s="137" t="s">
        <v>58</v>
      </c>
      <c r="AF7" s="209">
        <v>83.333333333333272</v>
      </c>
      <c r="AG7" s="137" t="s">
        <v>50</v>
      </c>
      <c r="AH7" s="209">
        <v>79.999999999999872</v>
      </c>
      <c r="AI7" s="139" t="s">
        <v>59</v>
      </c>
    </row>
    <row r="8" spans="1:35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70.587526764554198</v>
      </c>
      <c r="F8" s="209">
        <v>73.206007479895334</v>
      </c>
      <c r="G8" s="136" t="s">
        <v>53</v>
      </c>
      <c r="H8" s="209">
        <v>100.87526764554246</v>
      </c>
      <c r="I8" s="136" t="s">
        <v>48</v>
      </c>
      <c r="J8" s="209">
        <v>96.500000000000014</v>
      </c>
      <c r="K8" s="136" t="s">
        <v>48</v>
      </c>
      <c r="L8" s="209"/>
      <c r="M8" s="136"/>
      <c r="N8" s="209">
        <v>6.9999999999999289</v>
      </c>
      <c r="O8" s="136" t="s">
        <v>63</v>
      </c>
      <c r="P8" s="209">
        <v>66.6666666666666</v>
      </c>
      <c r="Q8" s="136" t="s">
        <v>46</v>
      </c>
      <c r="R8" s="209">
        <v>76.666666666666572</v>
      </c>
      <c r="S8" s="136" t="s">
        <v>250</v>
      </c>
      <c r="T8" s="209">
        <v>43.333333333333265</v>
      </c>
      <c r="U8" s="136" t="s">
        <v>46</v>
      </c>
      <c r="V8" s="209">
        <v>59.666666666666593</v>
      </c>
      <c r="W8" s="136" t="s">
        <v>57</v>
      </c>
      <c r="X8" s="209"/>
      <c r="Y8" s="136"/>
      <c r="Z8" s="209">
        <v>99.999999999999943</v>
      </c>
      <c r="AA8" s="136" t="s">
        <v>48</v>
      </c>
      <c r="AB8" s="209">
        <v>84.999999999999929</v>
      </c>
      <c r="AC8" s="136" t="s">
        <v>70</v>
      </c>
      <c r="AD8" s="209">
        <v>76.6666666666666</v>
      </c>
      <c r="AE8" s="136" t="s">
        <v>50</v>
      </c>
      <c r="AF8" s="209">
        <v>79.999999999999915</v>
      </c>
      <c r="AG8" s="136" t="s">
        <v>52</v>
      </c>
      <c r="AH8" s="209">
        <v>86.666666666666714</v>
      </c>
      <c r="AI8" s="138" t="s">
        <v>50</v>
      </c>
    </row>
    <row r="9" spans="1:35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84.399999999999608</v>
      </c>
      <c r="F9" s="209">
        <v>86.516510620771513</v>
      </c>
      <c r="G9" s="136" t="s">
        <v>50</v>
      </c>
      <c r="H9" s="209">
        <v>99.999999999999815</v>
      </c>
      <c r="I9" s="136" t="s">
        <v>48</v>
      </c>
      <c r="J9" s="209">
        <v>100.00000000000024</v>
      </c>
      <c r="K9" s="136" t="s">
        <v>48</v>
      </c>
      <c r="L9" s="209"/>
      <c r="M9" s="136"/>
      <c r="N9" s="209">
        <v>96.333333333333329</v>
      </c>
      <c r="O9" s="136" t="s">
        <v>48</v>
      </c>
      <c r="P9" s="209">
        <v>84.999999999999616</v>
      </c>
      <c r="Q9" s="136" t="s">
        <v>50</v>
      </c>
      <c r="R9" s="209">
        <v>94.666666666666373</v>
      </c>
      <c r="S9" s="136" t="s">
        <v>58</v>
      </c>
      <c r="T9" s="209">
        <v>53.333333333333385</v>
      </c>
      <c r="U9" s="136" t="s">
        <v>46</v>
      </c>
      <c r="V9" s="209">
        <v>62.666666666666565</v>
      </c>
      <c r="W9" s="136" t="s">
        <v>57</v>
      </c>
      <c r="X9" s="209"/>
      <c r="Y9" s="136"/>
      <c r="Z9" s="209">
        <v>99.999999999999559</v>
      </c>
      <c r="AA9" s="136" t="s">
        <v>48</v>
      </c>
      <c r="AB9" s="209">
        <v>99.999999999999602</v>
      </c>
      <c r="AC9" s="136" t="s">
        <v>48</v>
      </c>
      <c r="AD9" s="209">
        <v>73.333333333333201</v>
      </c>
      <c r="AE9" s="136" t="s">
        <v>58</v>
      </c>
      <c r="AF9" s="209">
        <v>94.999999999999602</v>
      </c>
      <c r="AG9" s="136" t="s">
        <v>50</v>
      </c>
      <c r="AH9" s="209">
        <v>78.333333333331296</v>
      </c>
      <c r="AI9" s="138" t="s">
        <v>59</v>
      </c>
    </row>
    <row r="10" spans="1:35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78.951244182259728</v>
      </c>
      <c r="F10" s="209">
        <v>80.352465685987482</v>
      </c>
      <c r="G10" s="136" t="s">
        <v>55</v>
      </c>
      <c r="H10" s="209">
        <v>99.999999999999929</v>
      </c>
      <c r="I10" s="136" t="s">
        <v>48</v>
      </c>
      <c r="J10" s="209">
        <v>98.5</v>
      </c>
      <c r="K10" s="136" t="s">
        <v>48</v>
      </c>
      <c r="L10" s="209"/>
      <c r="M10" s="136"/>
      <c r="N10" s="209">
        <v>96.51244182259812</v>
      </c>
      <c r="O10" s="136" t="s">
        <v>48</v>
      </c>
      <c r="P10" s="209">
        <v>81.6666666666666</v>
      </c>
      <c r="Q10" s="136" t="s">
        <v>50</v>
      </c>
      <c r="R10" s="209">
        <v>76.666666666666572</v>
      </c>
      <c r="S10" s="136" t="s">
        <v>250</v>
      </c>
      <c r="T10" s="209">
        <v>36.666666666666572</v>
      </c>
      <c r="U10" s="136" t="s">
        <v>49</v>
      </c>
      <c r="V10" s="209">
        <v>59.666666666666579</v>
      </c>
      <c r="W10" s="136" t="s">
        <v>57</v>
      </c>
      <c r="X10" s="209"/>
      <c r="Y10" s="136"/>
      <c r="Z10" s="209">
        <v>99.999999999999929</v>
      </c>
      <c r="AA10" s="136" t="s">
        <v>48</v>
      </c>
      <c r="AB10" s="209">
        <v>88.333333333333258</v>
      </c>
      <c r="AC10" s="136" t="s">
        <v>46</v>
      </c>
      <c r="AD10" s="209">
        <v>56.666666666666572</v>
      </c>
      <c r="AE10" s="136" t="s">
        <v>54</v>
      </c>
      <c r="AF10" s="209">
        <v>84.999999999999929</v>
      </c>
      <c r="AG10" s="136" t="s">
        <v>50</v>
      </c>
      <c r="AH10" s="209">
        <v>84.999999999999929</v>
      </c>
      <c r="AI10" s="138" t="s">
        <v>58</v>
      </c>
    </row>
    <row r="11" spans="1:35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80.365422484406778</v>
      </c>
      <c r="F11" s="209">
        <v>81.638888888888872</v>
      </c>
      <c r="G11" s="136" t="s">
        <v>55</v>
      </c>
      <c r="H11" s="209">
        <v>100.87526764554249</v>
      </c>
      <c r="I11" s="136" t="s">
        <v>48</v>
      </c>
      <c r="J11" s="209">
        <v>96.500000000000014</v>
      </c>
      <c r="K11" s="136" t="s">
        <v>48</v>
      </c>
      <c r="L11" s="209"/>
      <c r="M11" s="136"/>
      <c r="N11" s="209">
        <v>96.6666666666666</v>
      </c>
      <c r="O11" s="136" t="s">
        <v>48</v>
      </c>
      <c r="P11" s="209">
        <v>69.999999999999929</v>
      </c>
      <c r="Q11" s="136" t="s">
        <v>50</v>
      </c>
      <c r="R11" s="209">
        <v>79.999999999999929</v>
      </c>
      <c r="S11" s="136" t="s">
        <v>249</v>
      </c>
      <c r="T11" s="209">
        <v>46.6666666666666</v>
      </c>
      <c r="U11" s="136" t="s">
        <v>46</v>
      </c>
      <c r="V11" s="209">
        <v>60.6666666666666</v>
      </c>
      <c r="W11" s="136" t="s">
        <v>57</v>
      </c>
      <c r="X11" s="209"/>
      <c r="Y11" s="136"/>
      <c r="Z11" s="209">
        <v>99.999999999999929</v>
      </c>
      <c r="AA11" s="136" t="s">
        <v>48</v>
      </c>
      <c r="AB11" s="209">
        <v>91.666666666666586</v>
      </c>
      <c r="AC11" s="136" t="s">
        <v>58</v>
      </c>
      <c r="AD11" s="209">
        <v>82.112290531859202</v>
      </c>
      <c r="AE11" s="136" t="s">
        <v>58</v>
      </c>
      <c r="AF11" s="209">
        <v>88.333333333333272</v>
      </c>
      <c r="AG11" s="136" t="s">
        <v>50</v>
      </c>
      <c r="AH11" s="209">
        <v>66.666666666666515</v>
      </c>
      <c r="AI11" s="138" t="s">
        <v>55</v>
      </c>
    </row>
    <row r="12" spans="1:35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84.033333333333246</v>
      </c>
      <c r="F12" s="209">
        <v>84.572066176327084</v>
      </c>
      <c r="G12" s="136" t="s">
        <v>54</v>
      </c>
      <c r="H12" s="209">
        <v>99.999999999999886</v>
      </c>
      <c r="I12" s="136" t="s">
        <v>48</v>
      </c>
      <c r="J12" s="209">
        <v>100.00000000000001</v>
      </c>
      <c r="K12" s="136" t="s">
        <v>48</v>
      </c>
      <c r="L12" s="209"/>
      <c r="M12" s="136"/>
      <c r="N12" s="209">
        <v>99.333333333333243</v>
      </c>
      <c r="O12" s="136" t="s">
        <v>48</v>
      </c>
      <c r="P12" s="209">
        <v>79.999999999999915</v>
      </c>
      <c r="Q12" s="136" t="s">
        <v>50</v>
      </c>
      <c r="R12" s="209">
        <v>74.999999999999915</v>
      </c>
      <c r="S12" s="136" t="s">
        <v>56</v>
      </c>
      <c r="T12" s="209">
        <v>59.999999999999915</v>
      </c>
      <c r="U12" s="136" t="s">
        <v>46</v>
      </c>
      <c r="V12" s="209">
        <v>60.999999999999943</v>
      </c>
      <c r="W12" s="136" t="s">
        <v>57</v>
      </c>
      <c r="X12" s="209"/>
      <c r="Y12" s="136"/>
      <c r="Z12" s="209">
        <v>99.999999999999929</v>
      </c>
      <c r="AA12" s="136" t="s">
        <v>48</v>
      </c>
      <c r="AB12" s="209">
        <v>88.333333333333243</v>
      </c>
      <c r="AC12" s="136" t="s">
        <v>46</v>
      </c>
      <c r="AD12" s="209">
        <v>69.999999999999915</v>
      </c>
      <c r="AE12" s="136" t="s">
        <v>58</v>
      </c>
      <c r="AF12" s="209">
        <v>88.333333333333258</v>
      </c>
      <c r="AG12" s="136" t="s">
        <v>50</v>
      </c>
      <c r="AH12" s="209">
        <v>93.333333333333229</v>
      </c>
      <c r="AI12" s="138" t="s">
        <v>48</v>
      </c>
    </row>
    <row r="13" spans="1:35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81.966666666666598</v>
      </c>
      <c r="F13" s="209">
        <v>83.641510620771527</v>
      </c>
      <c r="G13" s="136" t="s">
        <v>54</v>
      </c>
      <c r="H13" s="209">
        <v>99.999999999999901</v>
      </c>
      <c r="I13" s="136" t="s">
        <v>48</v>
      </c>
      <c r="J13" s="209">
        <v>98.5</v>
      </c>
      <c r="K13" s="136" t="s">
        <v>48</v>
      </c>
      <c r="L13" s="209"/>
      <c r="M13" s="136"/>
      <c r="N13" s="209">
        <v>99.333333333333243</v>
      </c>
      <c r="O13" s="136" t="s">
        <v>48</v>
      </c>
      <c r="P13" s="209">
        <v>73.333333333333258</v>
      </c>
      <c r="Q13" s="136" t="s">
        <v>50</v>
      </c>
      <c r="R13" s="209">
        <v>85.999999999999929</v>
      </c>
      <c r="S13" s="136" t="s">
        <v>59</v>
      </c>
      <c r="T13" s="209">
        <v>63.33333333333325</v>
      </c>
      <c r="U13" s="136" t="s">
        <v>52</v>
      </c>
      <c r="V13" s="209">
        <v>60.333333333333272</v>
      </c>
      <c r="W13" s="136" t="s">
        <v>57</v>
      </c>
      <c r="X13" s="209"/>
      <c r="Y13" s="136"/>
      <c r="Z13" s="209">
        <v>99.999999999999943</v>
      </c>
      <c r="AA13" s="136" t="s">
        <v>48</v>
      </c>
      <c r="AB13" s="209">
        <v>96.666666666666586</v>
      </c>
      <c r="AC13" s="136" t="s">
        <v>50</v>
      </c>
      <c r="AD13" s="209">
        <v>66.666666666666586</v>
      </c>
      <c r="AE13" s="136" t="s">
        <v>58</v>
      </c>
      <c r="AF13" s="209">
        <v>79.999999999999915</v>
      </c>
      <c r="AG13" s="136" t="s">
        <v>52</v>
      </c>
      <c r="AH13" s="209">
        <v>79.999999999999957</v>
      </c>
      <c r="AI13" s="138" t="s">
        <v>59</v>
      </c>
    </row>
    <row r="14" spans="1:35" ht="15" thickBot="1" x14ac:dyDescent="0.45">
      <c r="A14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69.499999999999915</v>
      </c>
      <c r="F14" s="209">
        <v>70.858785257673105</v>
      </c>
      <c r="G14" s="137" t="s">
        <v>66</v>
      </c>
      <c r="H14" s="209">
        <v>99.999999999999915</v>
      </c>
      <c r="I14" s="137" t="s">
        <v>48</v>
      </c>
      <c r="J14" s="209">
        <v>92.500000000000014</v>
      </c>
      <c r="K14" s="137" t="s">
        <v>48</v>
      </c>
      <c r="L14" s="209"/>
      <c r="M14" s="137"/>
      <c r="N14" s="209">
        <v>20.333333333333229</v>
      </c>
      <c r="O14" s="137" t="s">
        <v>51</v>
      </c>
      <c r="P14" s="209">
        <v>71.6666666666666</v>
      </c>
      <c r="Q14" s="137" t="s">
        <v>50</v>
      </c>
      <c r="R14" s="209">
        <v>63.375267645542479</v>
      </c>
      <c r="S14" s="137" t="s">
        <v>62</v>
      </c>
      <c r="T14" s="209">
        <v>36.666666666666572</v>
      </c>
      <c r="U14" s="137" t="s">
        <v>49</v>
      </c>
      <c r="V14" s="209">
        <v>59.666666666666607</v>
      </c>
      <c r="W14" s="137" t="s">
        <v>57</v>
      </c>
      <c r="X14" s="209"/>
      <c r="Y14" s="137"/>
      <c r="Z14" s="209">
        <v>99.999999999999929</v>
      </c>
      <c r="AA14" s="137" t="s">
        <v>48</v>
      </c>
      <c r="AB14" s="209">
        <v>88.333333333333258</v>
      </c>
      <c r="AC14" s="137" t="s">
        <v>46</v>
      </c>
      <c r="AD14" s="209">
        <v>69.999999999999915</v>
      </c>
      <c r="AE14" s="137" t="s">
        <v>58</v>
      </c>
      <c r="AF14" s="209">
        <v>86.666666666666572</v>
      </c>
      <c r="AG14" s="137" t="s">
        <v>50</v>
      </c>
      <c r="AH14" s="209">
        <v>61.666666666666643</v>
      </c>
      <c r="AI14" s="139" t="s">
        <v>51</v>
      </c>
    </row>
    <row r="15" spans="1:35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58.795806568779042</v>
      </c>
      <c r="F15" s="345">
        <v>59.243680428314384</v>
      </c>
      <c r="G15" s="346" t="s">
        <v>229</v>
      </c>
      <c r="H15" s="345">
        <v>41.666666666666636</v>
      </c>
      <c r="I15" s="346" t="s">
        <v>49</v>
      </c>
      <c r="J15" s="345">
        <v>100.00000000000001</v>
      </c>
      <c r="K15" s="346" t="s">
        <v>48</v>
      </c>
      <c r="L15" s="345"/>
      <c r="M15" s="346"/>
      <c r="N15" s="345">
        <v>94.512441822598163</v>
      </c>
      <c r="O15" s="346" t="s">
        <v>48</v>
      </c>
      <c r="P15" s="345">
        <v>34.999999999999986</v>
      </c>
      <c r="Q15" s="346" t="s">
        <v>51</v>
      </c>
      <c r="R15" s="345">
        <v>23.333333333333314</v>
      </c>
      <c r="S15" s="346" t="s">
        <v>65</v>
      </c>
      <c r="T15" s="345">
        <v>16.666666666666693</v>
      </c>
      <c r="U15" s="346" t="s">
        <v>51</v>
      </c>
      <c r="V15" s="345">
        <v>98.333333333333243</v>
      </c>
      <c r="W15" s="346" t="s">
        <v>50</v>
      </c>
      <c r="X15" s="345"/>
      <c r="Y15" s="346"/>
      <c r="Z15" s="345">
        <v>81.666666666666643</v>
      </c>
      <c r="AA15" s="346" t="s">
        <v>59</v>
      </c>
      <c r="AB15" s="345">
        <v>96.666666666666615</v>
      </c>
      <c r="AC15" s="346" t="s">
        <v>50</v>
      </c>
      <c r="AD15" s="345">
        <v>97.112290531859315</v>
      </c>
      <c r="AE15" s="346" t="s">
        <v>50</v>
      </c>
      <c r="AF15" s="345">
        <v>2.9999999999999929</v>
      </c>
      <c r="AG15" s="346" t="s">
        <v>63</v>
      </c>
      <c r="AH15" s="345">
        <v>23.333333333333201</v>
      </c>
      <c r="AI15" s="347" t="s">
        <v>60</v>
      </c>
    </row>
    <row r="16" spans="1:35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73.166666666666572</v>
      </c>
      <c r="F16" s="209">
        <v>76.502621731882641</v>
      </c>
      <c r="G16" s="136" t="s">
        <v>62</v>
      </c>
      <c r="H16" s="209">
        <v>14.999999999999915</v>
      </c>
      <c r="I16" s="136" t="s">
        <v>63</v>
      </c>
      <c r="J16" s="209">
        <v>97.500000000000014</v>
      </c>
      <c r="K16" s="136" t="s">
        <v>48</v>
      </c>
      <c r="L16" s="209"/>
      <c r="M16" s="137"/>
      <c r="N16" s="209">
        <v>86.666666666666572</v>
      </c>
      <c r="O16" s="136" t="s">
        <v>48</v>
      </c>
      <c r="P16" s="209">
        <v>79.999999999999915</v>
      </c>
      <c r="Q16" s="136" t="s">
        <v>50</v>
      </c>
      <c r="R16" s="209">
        <v>89.333333333333286</v>
      </c>
      <c r="S16" s="136" t="s">
        <v>58</v>
      </c>
      <c r="T16" s="209">
        <v>88.333333333333229</v>
      </c>
      <c r="U16" s="136" t="s">
        <v>48</v>
      </c>
      <c r="V16" s="209">
        <v>99.999999999999943</v>
      </c>
      <c r="W16" s="136" t="s">
        <v>48</v>
      </c>
      <c r="X16" s="209"/>
      <c r="Y16" s="136"/>
      <c r="Z16" s="209">
        <v>98.333333333333215</v>
      </c>
      <c r="AA16" s="136" t="s">
        <v>50</v>
      </c>
      <c r="AB16" s="209">
        <v>99.999999999999943</v>
      </c>
      <c r="AC16" s="136" t="s">
        <v>48</v>
      </c>
      <c r="AD16" s="209">
        <v>99.999999999999872</v>
      </c>
      <c r="AE16" s="136" t="s">
        <v>48</v>
      </c>
      <c r="AF16" s="209">
        <v>46.666666666666622</v>
      </c>
      <c r="AG16" s="136" t="s">
        <v>49</v>
      </c>
      <c r="AH16" s="209">
        <v>16.666666666666444</v>
      </c>
      <c r="AI16" s="138" t="s">
        <v>60</v>
      </c>
    </row>
    <row r="17" spans="1:35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71.294562386519189</v>
      </c>
      <c r="F17" s="209">
        <v>75.602169807542893</v>
      </c>
      <c r="G17" s="137" t="s">
        <v>62</v>
      </c>
      <c r="H17" s="209">
        <v>38.333333333333272</v>
      </c>
      <c r="I17" s="137" t="s">
        <v>49</v>
      </c>
      <c r="J17" s="209">
        <v>100.00000000000001</v>
      </c>
      <c r="K17" s="137" t="s">
        <v>48</v>
      </c>
      <c r="L17" s="209"/>
      <c r="M17" s="137"/>
      <c r="N17" s="209">
        <v>100.00000000000001</v>
      </c>
      <c r="O17" s="137" t="s">
        <v>48</v>
      </c>
      <c r="P17" s="209">
        <v>71.666666666666657</v>
      </c>
      <c r="Q17" s="137" t="s">
        <v>50</v>
      </c>
      <c r="R17" s="209">
        <v>94.666666666666544</v>
      </c>
      <c r="S17" s="137" t="s">
        <v>58</v>
      </c>
      <c r="T17" s="209">
        <v>94.999999999999957</v>
      </c>
      <c r="U17" s="137" t="s">
        <v>48</v>
      </c>
      <c r="V17" s="209">
        <v>99.999999999999957</v>
      </c>
      <c r="W17" s="137" t="s">
        <v>48</v>
      </c>
      <c r="X17" s="209"/>
      <c r="Y17" s="137"/>
      <c r="Z17" s="209">
        <v>93.333333333333314</v>
      </c>
      <c r="AA17" s="137" t="s">
        <v>58</v>
      </c>
      <c r="AB17" s="209">
        <v>93.333333333333286</v>
      </c>
      <c r="AC17" s="137" t="s">
        <v>58</v>
      </c>
      <c r="AD17" s="209">
        <v>44.612290531859216</v>
      </c>
      <c r="AE17" s="137" t="s">
        <v>49</v>
      </c>
      <c r="AF17" s="209">
        <v>54.999999999999972</v>
      </c>
      <c r="AG17" s="137" t="s">
        <v>70</v>
      </c>
      <c r="AH17" s="209">
        <v>21.666666666666316</v>
      </c>
      <c r="AI17" s="139" t="s">
        <v>60</v>
      </c>
    </row>
    <row r="18" spans="1:35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74.127895719852546</v>
      </c>
      <c r="F18" s="209">
        <v>78.074392029765065</v>
      </c>
      <c r="G18" s="136" t="s">
        <v>47</v>
      </c>
      <c r="H18" s="209">
        <v>49.99999999999995</v>
      </c>
      <c r="I18" s="136" t="s">
        <v>70</v>
      </c>
      <c r="J18" s="209">
        <v>100.00000000000001</v>
      </c>
      <c r="K18" s="136" t="s">
        <v>48</v>
      </c>
      <c r="L18" s="209"/>
      <c r="M18" s="136"/>
      <c r="N18" s="209">
        <v>99.999999999999929</v>
      </c>
      <c r="O18" s="136" t="s">
        <v>48</v>
      </c>
      <c r="P18" s="209">
        <v>83.3333333333333</v>
      </c>
      <c r="Q18" s="136" t="s">
        <v>50</v>
      </c>
      <c r="R18" s="209">
        <v>95.999999999999872</v>
      </c>
      <c r="S18" s="136" t="s">
        <v>50</v>
      </c>
      <c r="T18" s="209">
        <v>94.999999999999915</v>
      </c>
      <c r="U18" s="136" t="s">
        <v>48</v>
      </c>
      <c r="V18" s="209">
        <v>99.999999999999972</v>
      </c>
      <c r="W18" s="136" t="s">
        <v>48</v>
      </c>
      <c r="X18" s="209"/>
      <c r="Y18" s="136"/>
      <c r="Z18" s="209">
        <v>93.333333333333314</v>
      </c>
      <c r="AA18" s="136" t="s">
        <v>58</v>
      </c>
      <c r="AB18" s="209">
        <v>96.666666666666615</v>
      </c>
      <c r="AC18" s="136" t="s">
        <v>50</v>
      </c>
      <c r="AD18" s="209">
        <v>44.612290531859202</v>
      </c>
      <c r="AE18" s="136" t="s">
        <v>49</v>
      </c>
      <c r="AF18" s="209">
        <v>51.666666666666643</v>
      </c>
      <c r="AG18" s="136" t="s">
        <v>49</v>
      </c>
      <c r="AH18" s="209">
        <v>26.666666666666416</v>
      </c>
      <c r="AI18" s="138" t="s">
        <v>60</v>
      </c>
    </row>
    <row r="19" spans="1:35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75.839124773038435</v>
      </c>
      <c r="F19" s="209">
        <v>79.729495660980817</v>
      </c>
      <c r="G19" s="136" t="s">
        <v>56</v>
      </c>
      <c r="H19" s="209">
        <v>48.33333333333325</v>
      </c>
      <c r="I19" s="136" t="s">
        <v>70</v>
      </c>
      <c r="J19" s="209">
        <v>100.00000000000001</v>
      </c>
      <c r="K19" s="136" t="s">
        <v>48</v>
      </c>
      <c r="L19" s="209"/>
      <c r="M19" s="136"/>
      <c r="N19" s="209">
        <v>99.612290531859188</v>
      </c>
      <c r="O19" s="136" t="s">
        <v>48</v>
      </c>
      <c r="P19" s="209">
        <v>71.6666666666666</v>
      </c>
      <c r="Q19" s="136" t="s">
        <v>50</v>
      </c>
      <c r="R19" s="209">
        <v>98.666666666666615</v>
      </c>
      <c r="S19" s="136" t="s">
        <v>48</v>
      </c>
      <c r="T19" s="209">
        <v>94.999999999999929</v>
      </c>
      <c r="U19" s="136" t="s">
        <v>48</v>
      </c>
      <c r="V19" s="209">
        <v>99.999999999999886</v>
      </c>
      <c r="W19" s="136" t="s">
        <v>48</v>
      </c>
      <c r="X19" s="209"/>
      <c r="Y19" s="136"/>
      <c r="Z19" s="209">
        <v>96.6666666666666</v>
      </c>
      <c r="AA19" s="136" t="s">
        <v>50</v>
      </c>
      <c r="AB19" s="209">
        <v>98.333333333333258</v>
      </c>
      <c r="AC19" s="136" t="s">
        <v>50</v>
      </c>
      <c r="AD19" s="209">
        <v>57.112290531859237</v>
      </c>
      <c r="AE19" s="136" t="s">
        <v>54</v>
      </c>
      <c r="AF19" s="209">
        <v>41.666666666666643</v>
      </c>
      <c r="AG19" s="136" t="s">
        <v>49</v>
      </c>
      <c r="AH19" s="209">
        <v>49.999999999999815</v>
      </c>
      <c r="AI19" s="138" t="s">
        <v>68</v>
      </c>
    </row>
    <row r="20" spans="1:35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56.844562386519144</v>
      </c>
      <c r="F20" s="209">
        <v>60.5327253630984</v>
      </c>
      <c r="G20" s="136" t="s">
        <v>229</v>
      </c>
      <c r="H20" s="209">
        <v>33.333333333333215</v>
      </c>
      <c r="I20" s="136" t="s">
        <v>57</v>
      </c>
      <c r="J20" s="209">
        <v>100.00000000000001</v>
      </c>
      <c r="K20" s="136" t="s">
        <v>48</v>
      </c>
      <c r="L20" s="209"/>
      <c r="M20" s="136"/>
      <c r="N20" s="209">
        <v>40.112290531859173</v>
      </c>
      <c r="O20" s="136" t="s">
        <v>49</v>
      </c>
      <c r="P20" s="209">
        <v>29.999999999999886</v>
      </c>
      <c r="Q20" s="136" t="s">
        <v>63</v>
      </c>
      <c r="R20" s="209">
        <v>58.333333333333236</v>
      </c>
      <c r="S20" s="136" t="s">
        <v>61</v>
      </c>
      <c r="T20" s="209">
        <v>56.666666666666515</v>
      </c>
      <c r="U20" s="136" t="s">
        <v>46</v>
      </c>
      <c r="V20" s="209">
        <v>99.999999999999915</v>
      </c>
      <c r="W20" s="136" t="s">
        <v>48</v>
      </c>
      <c r="X20" s="209"/>
      <c r="Y20" s="136"/>
      <c r="Z20" s="209">
        <v>69.999999999999886</v>
      </c>
      <c r="AA20" s="136" t="s">
        <v>57</v>
      </c>
      <c r="AB20" s="209">
        <v>96.6666666666666</v>
      </c>
      <c r="AC20" s="136" t="s">
        <v>50</v>
      </c>
      <c r="AD20" s="209">
        <v>86.666666666666572</v>
      </c>
      <c r="AE20" s="136" t="s">
        <v>50</v>
      </c>
      <c r="AF20" s="209">
        <v>38.333333333333222</v>
      </c>
      <c r="AG20" s="136" t="s">
        <v>49</v>
      </c>
      <c r="AH20" s="209">
        <v>16.666666666666494</v>
      </c>
      <c r="AI20" s="138" t="s">
        <v>60</v>
      </c>
    </row>
    <row r="21" spans="1:35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60.26666666666658</v>
      </c>
      <c r="F21" s="209">
        <v>62.197066176327056</v>
      </c>
      <c r="G21" s="137" t="s">
        <v>231</v>
      </c>
      <c r="H21" s="209">
        <v>16.666666666666544</v>
      </c>
      <c r="I21" s="137" t="s">
        <v>63</v>
      </c>
      <c r="J21" s="209">
        <v>62.500000000000014</v>
      </c>
      <c r="K21" s="137" t="s">
        <v>52</v>
      </c>
      <c r="L21" s="209"/>
      <c r="M21" s="137"/>
      <c r="N21" s="209">
        <v>82.666666666666572</v>
      </c>
      <c r="O21" s="137" t="s">
        <v>50</v>
      </c>
      <c r="P21" s="209">
        <v>59.999999999999943</v>
      </c>
      <c r="Q21" s="137" t="s">
        <v>54</v>
      </c>
      <c r="R21" s="209">
        <v>81.666666666666572</v>
      </c>
      <c r="S21" s="137" t="s">
        <v>249</v>
      </c>
      <c r="T21" s="209">
        <v>39.999999999999943</v>
      </c>
      <c r="U21" s="137" t="s">
        <v>54</v>
      </c>
      <c r="V21" s="209">
        <v>86.666666666666643</v>
      </c>
      <c r="W21" s="137" t="s">
        <v>70</v>
      </c>
      <c r="X21" s="209"/>
      <c r="Y21" s="137"/>
      <c r="Z21" s="209">
        <v>76.6666666666666</v>
      </c>
      <c r="AA21" s="137" t="s">
        <v>49</v>
      </c>
      <c r="AB21" s="209">
        <v>88.333333333333229</v>
      </c>
      <c r="AC21" s="137" t="s">
        <v>46</v>
      </c>
      <c r="AD21" s="209">
        <v>79.999999999999901</v>
      </c>
      <c r="AE21" s="137" t="s">
        <v>50</v>
      </c>
      <c r="AF21" s="209">
        <v>41.6666666666666</v>
      </c>
      <c r="AG21" s="137" t="s">
        <v>49</v>
      </c>
      <c r="AH21" s="209">
        <v>29.99999999999978</v>
      </c>
      <c r="AI21" s="139" t="s">
        <v>61</v>
      </c>
    </row>
    <row r="22" spans="1:35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59.077895719852485</v>
      </c>
      <c r="F22" s="210">
        <v>60.215606772092002</v>
      </c>
      <c r="G22" s="136" t="s">
        <v>229</v>
      </c>
      <c r="H22" s="210">
        <v>9.9999999999998792</v>
      </c>
      <c r="I22" s="136" t="s">
        <v>63</v>
      </c>
      <c r="J22" s="210">
        <v>65.000000000000028</v>
      </c>
      <c r="K22" s="136" t="s">
        <v>52</v>
      </c>
      <c r="L22" s="210"/>
      <c r="M22" s="136"/>
      <c r="N22" s="210">
        <v>56.666666666666558</v>
      </c>
      <c r="O22" s="136" t="s">
        <v>46</v>
      </c>
      <c r="P22" s="210">
        <v>66.666666666666629</v>
      </c>
      <c r="Q22" s="136" t="s">
        <v>46</v>
      </c>
      <c r="R22" s="210">
        <v>67.112290531859202</v>
      </c>
      <c r="S22" s="136" t="s">
        <v>232</v>
      </c>
      <c r="T22" s="210">
        <v>46.666666666666544</v>
      </c>
      <c r="U22" s="136" t="s">
        <v>46</v>
      </c>
      <c r="V22" s="210">
        <v>90.333333333333201</v>
      </c>
      <c r="W22" s="136" t="s">
        <v>46</v>
      </c>
      <c r="X22" s="210"/>
      <c r="Y22" s="136"/>
      <c r="Z22" s="210">
        <v>79.999999999999886</v>
      </c>
      <c r="AA22" s="136" t="s">
        <v>54</v>
      </c>
      <c r="AB22" s="210">
        <v>99.999999999999901</v>
      </c>
      <c r="AC22" s="136" t="s">
        <v>48</v>
      </c>
      <c r="AD22" s="210">
        <v>97.112290531859131</v>
      </c>
      <c r="AE22" s="136" t="s">
        <v>50</v>
      </c>
      <c r="AF22" s="210">
        <v>33.333333333333229</v>
      </c>
      <c r="AG22" s="136" t="s">
        <v>57</v>
      </c>
      <c r="AH22" s="210">
        <v>9.9999999999999289</v>
      </c>
      <c r="AI22" s="138" t="s">
        <v>60</v>
      </c>
    </row>
    <row r="23" spans="1:35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82.544562386519175</v>
      </c>
      <c r="F23" s="209">
        <v>85.088280918653993</v>
      </c>
      <c r="G23" s="137" t="s">
        <v>46</v>
      </c>
      <c r="H23" s="209">
        <v>41.666666666666501</v>
      </c>
      <c r="I23" s="137" t="s">
        <v>49</v>
      </c>
      <c r="J23" s="209">
        <v>100.00000000000001</v>
      </c>
      <c r="K23" s="137" t="s">
        <v>48</v>
      </c>
      <c r="L23" s="209"/>
      <c r="M23" s="137"/>
      <c r="N23" s="209">
        <v>99.999999999999943</v>
      </c>
      <c r="O23" s="137" t="s">
        <v>48</v>
      </c>
      <c r="P23" s="209">
        <v>76.6666666666666</v>
      </c>
      <c r="Q23" s="137" t="s">
        <v>50</v>
      </c>
      <c r="R23" s="209">
        <v>95.999999999999915</v>
      </c>
      <c r="S23" s="137" t="s">
        <v>50</v>
      </c>
      <c r="T23" s="209">
        <v>93.333333333333258</v>
      </c>
      <c r="U23" s="137" t="s">
        <v>48</v>
      </c>
      <c r="V23" s="209">
        <v>99.999999999999929</v>
      </c>
      <c r="W23" s="137" t="s">
        <v>48</v>
      </c>
      <c r="X23" s="209"/>
      <c r="Y23" s="137"/>
      <c r="Z23" s="209">
        <v>93.333333333333272</v>
      </c>
      <c r="AA23" s="137" t="s">
        <v>58</v>
      </c>
      <c r="AB23" s="209">
        <v>98.333333333333272</v>
      </c>
      <c r="AC23" s="137" t="s">
        <v>50</v>
      </c>
      <c r="AD23" s="209">
        <v>62.112290531859209</v>
      </c>
      <c r="AE23" s="137" t="s">
        <v>54</v>
      </c>
      <c r="AF23" s="209">
        <v>94.999999999999943</v>
      </c>
      <c r="AG23" s="137" t="s">
        <v>50</v>
      </c>
      <c r="AH23" s="209">
        <v>64.999999999999829</v>
      </c>
      <c r="AI23" s="139" t="s">
        <v>64</v>
      </c>
    </row>
    <row r="24" spans="1:35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92.199999999999903</v>
      </c>
      <c r="F24" s="209">
        <v>92.738732842993727</v>
      </c>
      <c r="G24" s="136" t="s">
        <v>48</v>
      </c>
      <c r="H24" s="209">
        <v>73.333333333333229</v>
      </c>
      <c r="I24" s="136" t="s">
        <v>52</v>
      </c>
      <c r="J24" s="209">
        <v>100.00000000000001</v>
      </c>
      <c r="K24" s="136" t="s">
        <v>48</v>
      </c>
      <c r="L24" s="209"/>
      <c r="M24" s="136"/>
      <c r="N24" s="209">
        <v>99.999999999999915</v>
      </c>
      <c r="O24" s="136" t="s">
        <v>48</v>
      </c>
      <c r="P24" s="209">
        <v>94.333333333333243</v>
      </c>
      <c r="Q24" s="136" t="s">
        <v>48</v>
      </c>
      <c r="R24" s="209">
        <v>91.333333333333258</v>
      </c>
      <c r="S24" s="136" t="s">
        <v>58</v>
      </c>
      <c r="T24" s="209">
        <v>94.999999999999943</v>
      </c>
      <c r="U24" s="136" t="s">
        <v>48</v>
      </c>
      <c r="V24" s="209">
        <v>99.999999999999943</v>
      </c>
      <c r="W24" s="136" t="s">
        <v>48</v>
      </c>
      <c r="X24" s="209"/>
      <c r="Y24" s="136"/>
      <c r="Z24" s="209">
        <v>99.999999999999943</v>
      </c>
      <c r="AA24" s="136" t="s">
        <v>48</v>
      </c>
      <c r="AB24" s="209">
        <v>99.999999999999929</v>
      </c>
      <c r="AC24" s="136" t="s">
        <v>48</v>
      </c>
      <c r="AD24" s="209">
        <v>64.999999999999901</v>
      </c>
      <c r="AE24" s="136" t="s">
        <v>46</v>
      </c>
      <c r="AF24" s="209">
        <v>99.999999999999915</v>
      </c>
      <c r="AG24" s="136" t="s">
        <v>48</v>
      </c>
      <c r="AH24" s="209">
        <v>94.333333333333144</v>
      </c>
      <c r="AI24" s="138" t="s">
        <v>48</v>
      </c>
    </row>
    <row r="25" spans="1:35" ht="15" customHeight="1" x14ac:dyDescent="0.35">
      <c r="B25" s="189" t="s">
        <v>41</v>
      </c>
      <c r="C25" s="52"/>
      <c r="D25" s="53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67"/>
      <c r="V25" s="69"/>
      <c r="W25" s="211"/>
      <c r="X25" s="212"/>
      <c r="Y25" s="212"/>
      <c r="Z25" s="211"/>
      <c r="AA25" s="211"/>
      <c r="AB25" s="211"/>
      <c r="AC25" s="211"/>
      <c r="AD25" s="211"/>
      <c r="AE25" s="211"/>
      <c r="AF25" s="211"/>
      <c r="AG25" s="211"/>
      <c r="AH25" s="212"/>
      <c r="AI25" s="213"/>
    </row>
    <row r="26" spans="1:35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75.800774295480068</v>
      </c>
      <c r="G26" s="155"/>
      <c r="H26" s="156">
        <f>AVERAGE(H5:H24)</f>
        <v>68.504193431220841</v>
      </c>
      <c r="I26" s="155"/>
      <c r="J26" s="156">
        <f>AVERAGE(J5:J24)</f>
        <v>95.350000000000009</v>
      </c>
      <c r="K26" s="155"/>
      <c r="L26" s="156" t="e">
        <f>AVERAGE(L5:L24)</f>
        <v>#DIV/0!</v>
      </c>
      <c r="M26" s="155"/>
      <c r="N26" s="156">
        <f>AVERAGE(N5:N24)</f>
        <v>78.413095326575586</v>
      </c>
      <c r="O26" s="155"/>
      <c r="P26" s="156">
        <f>AVERAGE(P5:P24)</f>
        <v>68.299999999999926</v>
      </c>
      <c r="Q26" s="155"/>
      <c r="R26" s="156">
        <f>AVERAGE(R5:R24)</f>
        <v>79.224377908869982</v>
      </c>
      <c r="S26" s="155"/>
      <c r="T26" s="156">
        <f>AVERAGE(T5:T24)</f>
        <v>58.083333333333272</v>
      </c>
      <c r="U26" s="155"/>
      <c r="V26" s="156">
        <f>AVERAGE(V5:V24)</f>
        <v>78.966666666666626</v>
      </c>
      <c r="W26" s="155"/>
      <c r="X26" s="156" t="e">
        <f>AVERAGE(X5:X24)</f>
        <v>#DIV/0!</v>
      </c>
      <c r="Y26" s="155"/>
      <c r="Z26" s="156">
        <f>AVERAGE(Z5:Z24)</f>
        <v>94.166666666666572</v>
      </c>
      <c r="AA26" s="155"/>
      <c r="AB26" s="156">
        <f>AVERAGE(AB5:AB24)</f>
        <v>92.241666666666589</v>
      </c>
      <c r="AC26" s="155"/>
      <c r="AD26" s="156">
        <f>AVERAGE(AD5:AD24)</f>
        <v>70.094916212743641</v>
      </c>
      <c r="AE26" s="155"/>
      <c r="AF26" s="156">
        <f>AVERAGE(AF5:AF24)</f>
        <v>68.399999999999935</v>
      </c>
      <c r="AG26" s="155"/>
      <c r="AH26" s="156">
        <f>AVERAGE(AH5:AH24)</f>
        <v>58.299999999999748</v>
      </c>
      <c r="AI26" s="158"/>
    </row>
    <row r="27" spans="1:35" s="57" customFormat="1" x14ac:dyDescent="0.35">
      <c r="A27" s="58"/>
      <c r="B27" s="193" t="s">
        <v>30</v>
      </c>
      <c r="C27" s="33"/>
      <c r="D27" s="34"/>
      <c r="E27" s="33"/>
      <c r="F27" s="159">
        <v>3</v>
      </c>
      <c r="G27" s="183"/>
      <c r="H27" s="161">
        <v>5</v>
      </c>
      <c r="I27" s="162"/>
      <c r="J27" s="161">
        <v>4</v>
      </c>
      <c r="K27" s="162"/>
      <c r="L27" s="161"/>
      <c r="M27" s="162"/>
      <c r="N27" s="161">
        <v>10</v>
      </c>
      <c r="O27" s="183"/>
      <c r="P27" s="161">
        <v>9</v>
      </c>
      <c r="Q27" s="162"/>
      <c r="R27" s="161">
        <v>7</v>
      </c>
      <c r="S27" s="162"/>
      <c r="T27" s="161">
        <v>11</v>
      </c>
      <c r="U27" s="183"/>
      <c r="V27" s="161">
        <v>3</v>
      </c>
      <c r="W27" s="162"/>
      <c r="X27" s="161"/>
      <c r="Y27" s="183"/>
      <c r="Z27" s="161">
        <v>7</v>
      </c>
      <c r="AA27" s="162"/>
      <c r="AB27" s="161">
        <v>4</v>
      </c>
      <c r="AC27" s="183"/>
      <c r="AD27" s="161">
        <v>16</v>
      </c>
      <c r="AE27" s="162"/>
      <c r="AF27" s="161">
        <v>7</v>
      </c>
      <c r="AG27" s="162"/>
      <c r="AH27" s="161">
        <v>8</v>
      </c>
      <c r="AI27" s="163"/>
    </row>
    <row r="28" spans="1:35" s="57" customFormat="1" x14ac:dyDescent="0.35">
      <c r="A28" s="58"/>
      <c r="B28" s="194" t="s">
        <v>27</v>
      </c>
      <c r="C28" s="35"/>
      <c r="D28" s="36"/>
      <c r="E28" s="35"/>
      <c r="F28" s="164">
        <f>MIN(F5:F24)</f>
        <v>59.243680428314384</v>
      </c>
      <c r="G28" s="214"/>
      <c r="H28" s="166">
        <f>MIN(H5:H24)</f>
        <v>9.9999999999998792</v>
      </c>
      <c r="I28" s="167"/>
      <c r="J28" s="166">
        <f>MIN(J5:J24)</f>
        <v>62.500000000000014</v>
      </c>
      <c r="K28" s="167"/>
      <c r="L28" s="166">
        <f>MIN(L5:L24)</f>
        <v>0</v>
      </c>
      <c r="M28" s="214"/>
      <c r="N28" s="166">
        <f>MIN(N5:N24)</f>
        <v>6.9999999999999289</v>
      </c>
      <c r="O28" s="167"/>
      <c r="P28" s="166">
        <f>MIN(P5:P24)</f>
        <v>29.999999999999886</v>
      </c>
      <c r="Q28" s="214"/>
      <c r="R28" s="166">
        <f>MIN(R5:R24)</f>
        <v>23.333333333333314</v>
      </c>
      <c r="S28" s="214"/>
      <c r="T28" s="166">
        <f>MIN(T5:T24)</f>
        <v>3.3333333333332646</v>
      </c>
      <c r="U28" s="167"/>
      <c r="V28" s="166">
        <f>MIN(V5:V24)</f>
        <v>57.666666666666593</v>
      </c>
      <c r="W28" s="214"/>
      <c r="X28" s="166">
        <f>MIN(X5:X24)</f>
        <v>0</v>
      </c>
      <c r="Y28" s="167"/>
      <c r="Z28" s="166">
        <f>MIN(Z5:Z24)</f>
        <v>69.999999999999886</v>
      </c>
      <c r="AA28" s="214"/>
      <c r="AB28" s="166">
        <f>MIN(AB5:AB24)</f>
        <v>41.666666666666615</v>
      </c>
      <c r="AC28" s="167"/>
      <c r="AD28" s="166">
        <f>MIN(AD5:AD24)</f>
        <v>28.33333333333325</v>
      </c>
      <c r="AE28" s="214"/>
      <c r="AF28" s="166">
        <f>MIN(AF5:AF24)</f>
        <v>2.9999999999999929</v>
      </c>
      <c r="AG28" s="214"/>
      <c r="AH28" s="166">
        <f>MIN(AH5:AH24)</f>
        <v>9.9999999999999289</v>
      </c>
      <c r="AI28" s="168"/>
    </row>
    <row r="29" spans="1:35" s="57" customFormat="1" x14ac:dyDescent="0.35">
      <c r="A29" s="58"/>
      <c r="B29" s="193" t="s">
        <v>28</v>
      </c>
      <c r="C29" s="33"/>
      <c r="D29" s="34"/>
      <c r="E29" s="33"/>
      <c r="F29" s="159">
        <f>MAX(F5:F24)</f>
        <v>92.738732842993727</v>
      </c>
      <c r="G29" s="183"/>
      <c r="H29" s="161">
        <f>MAX(H5:H24)</f>
        <v>100.87526764554249</v>
      </c>
      <c r="I29" s="162"/>
      <c r="J29" s="161">
        <f>MAX(J5:J24)</f>
        <v>100.00000000000024</v>
      </c>
      <c r="K29" s="162"/>
      <c r="L29" s="161">
        <f>MAX(L5:L24)</f>
        <v>0</v>
      </c>
      <c r="M29" s="183"/>
      <c r="N29" s="161">
        <f>MAX(N5:N24)</f>
        <v>100.00000000000001</v>
      </c>
      <c r="O29" s="162"/>
      <c r="P29" s="161">
        <f>MAX(P5:P24)</f>
        <v>94.333333333333243</v>
      </c>
      <c r="Q29" s="183"/>
      <c r="R29" s="161">
        <f>MAX(R5:R24)</f>
        <v>98.666666666666615</v>
      </c>
      <c r="S29" s="183"/>
      <c r="T29" s="161">
        <f>MAX(T5:T24)</f>
        <v>94.999999999999957</v>
      </c>
      <c r="U29" s="162"/>
      <c r="V29" s="161">
        <f>MAX(V5:V24)</f>
        <v>99.999999999999972</v>
      </c>
      <c r="W29" s="183"/>
      <c r="X29" s="161">
        <f>MAX(X5:X24)</f>
        <v>0</v>
      </c>
      <c r="Y29" s="162"/>
      <c r="Z29" s="161">
        <f>MAX(Z5:Z24)</f>
        <v>99.999999999999943</v>
      </c>
      <c r="AA29" s="183"/>
      <c r="AB29" s="161">
        <f>MAX(AB5:AB24)</f>
        <v>99.999999999999943</v>
      </c>
      <c r="AC29" s="162"/>
      <c r="AD29" s="161">
        <f>MAX(AD5:AD24)</f>
        <v>99.999999999999872</v>
      </c>
      <c r="AE29" s="183"/>
      <c r="AF29" s="161">
        <f>MAX(AF5:AF24)</f>
        <v>99.999999999999915</v>
      </c>
      <c r="AG29" s="183"/>
      <c r="AH29" s="161">
        <f>MAX(AH5:AH24)</f>
        <v>94.333333333333144</v>
      </c>
      <c r="AI29" s="163"/>
    </row>
    <row r="30" spans="1:35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33.495052414679343</v>
      </c>
      <c r="G30" s="170"/>
      <c r="H30" s="171">
        <f>H29-H28</f>
        <v>90.875267645542607</v>
      </c>
      <c r="I30" s="172"/>
      <c r="J30" s="171">
        <f>J29-J28</f>
        <v>37.500000000000227</v>
      </c>
      <c r="K30" s="172"/>
      <c r="L30" s="171">
        <f>L29-L28</f>
        <v>0</v>
      </c>
      <c r="M30" s="170"/>
      <c r="N30" s="171">
        <f>N29-N28</f>
        <v>93.000000000000085</v>
      </c>
      <c r="O30" s="172"/>
      <c r="P30" s="171">
        <f>P29-P28</f>
        <v>64.333333333333357</v>
      </c>
      <c r="Q30" s="170"/>
      <c r="R30" s="171">
        <f>R29-R28</f>
        <v>75.3333333333333</v>
      </c>
      <c r="S30" s="170"/>
      <c r="T30" s="171">
        <f>T29-T28</f>
        <v>91.666666666666686</v>
      </c>
      <c r="U30" s="172"/>
      <c r="V30" s="171">
        <f>V29-V28</f>
        <v>42.333333333333378</v>
      </c>
      <c r="W30" s="170"/>
      <c r="X30" s="171">
        <f>X29-X28</f>
        <v>0</v>
      </c>
      <c r="Y30" s="172"/>
      <c r="Z30" s="171">
        <f>Z29-Z28</f>
        <v>30.000000000000057</v>
      </c>
      <c r="AA30" s="170"/>
      <c r="AB30" s="171">
        <f>AB29-AB28</f>
        <v>58.333333333333329</v>
      </c>
      <c r="AC30" s="172"/>
      <c r="AD30" s="171">
        <f>AD29-AD28</f>
        <v>71.666666666666629</v>
      </c>
      <c r="AE30" s="170"/>
      <c r="AF30" s="171">
        <f>AF29-AF28</f>
        <v>96.999999999999915</v>
      </c>
      <c r="AG30" s="170"/>
      <c r="AH30" s="171">
        <f>AH29-AH28</f>
        <v>84.333333333333215</v>
      </c>
      <c r="AI30" s="173"/>
    </row>
    <row r="31" spans="1:35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68"/>
      <c r="V31" s="70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68"/>
      <c r="AH31" s="17"/>
      <c r="AI31" s="25"/>
    </row>
    <row r="32" spans="1:35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92"/>
      <c r="J32" s="367" t="s">
        <v>71</v>
      </c>
      <c r="K32" s="392"/>
      <c r="L32" s="392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67" t="s">
        <v>71</v>
      </c>
      <c r="U32" s="367"/>
      <c r="V32" s="392" t="s">
        <v>71</v>
      </c>
      <c r="W32" s="391"/>
      <c r="X32" s="392" t="s">
        <v>71</v>
      </c>
      <c r="Y32" s="391"/>
      <c r="Z32" s="367">
        <v>3.6999999999999998E-2</v>
      </c>
      <c r="AA32" s="367"/>
      <c r="AB32" s="392" t="s">
        <v>71</v>
      </c>
      <c r="AC32" s="391"/>
      <c r="AD32" s="367">
        <v>3.6999999999999998E-2</v>
      </c>
      <c r="AE32" s="367"/>
      <c r="AF32" s="367" t="s">
        <v>71</v>
      </c>
      <c r="AG32" s="367"/>
      <c r="AH32" s="367" t="s">
        <v>71</v>
      </c>
      <c r="AI32" s="402"/>
    </row>
    <row r="33" spans="2:35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96"/>
    </row>
    <row r="34" spans="2:35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400"/>
    </row>
    <row r="35" spans="2:35" s="2" customFormat="1" ht="27" customHeight="1" x14ac:dyDescent="0.3">
      <c r="B35" s="401" t="s">
        <v>274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2:35" x14ac:dyDescent="0.35">
      <c r="D36" s="2"/>
    </row>
    <row r="37" spans="2:35" x14ac:dyDescent="0.35">
      <c r="D37" s="2"/>
    </row>
    <row r="38" spans="2:35" x14ac:dyDescent="0.35">
      <c r="D38" s="2"/>
    </row>
    <row r="39" spans="2:35" x14ac:dyDescent="0.35">
      <c r="D39" s="2"/>
    </row>
    <row r="40" spans="2:35" x14ac:dyDescent="0.35">
      <c r="D40" s="2"/>
    </row>
    <row r="41" spans="2:35" x14ac:dyDescent="0.35">
      <c r="D41" s="2"/>
    </row>
    <row r="42" spans="2:35" x14ac:dyDescent="0.35">
      <c r="D42" s="2"/>
    </row>
    <row r="43" spans="2:35" x14ac:dyDescent="0.35">
      <c r="D43" s="2"/>
    </row>
  </sheetData>
  <sortState xmlns:xlrd2="http://schemas.microsoft.com/office/spreadsheetml/2017/richdata2" ref="A5:AI24">
    <sortCondition ref="D5:D24"/>
    <sortCondition ref="C5:C24"/>
    <sortCondition ref="B5:B24"/>
  </sortState>
  <mergeCells count="80">
    <mergeCell ref="AB34:AC34"/>
    <mergeCell ref="AD34:AE34"/>
    <mergeCell ref="AF34:AG34"/>
    <mergeCell ref="AH34:AI34"/>
    <mergeCell ref="B35:U35"/>
    <mergeCell ref="J34:K34"/>
    <mergeCell ref="AH33:AI33"/>
    <mergeCell ref="F34:G34"/>
    <mergeCell ref="H34:I34"/>
    <mergeCell ref="L34:M34"/>
    <mergeCell ref="N34:O34"/>
    <mergeCell ref="P34:Q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F33:G33"/>
    <mergeCell ref="H33:I33"/>
    <mergeCell ref="L33:M33"/>
    <mergeCell ref="N33:O33"/>
    <mergeCell ref="P33:Q33"/>
    <mergeCell ref="J33:K33"/>
    <mergeCell ref="T33:U33"/>
    <mergeCell ref="X32:Y32"/>
    <mergeCell ref="Z32:AA32"/>
    <mergeCell ref="AB32:AC32"/>
    <mergeCell ref="AD32:AE32"/>
    <mergeCell ref="T32:U32"/>
    <mergeCell ref="V32:W32"/>
    <mergeCell ref="AF32:AG32"/>
    <mergeCell ref="AH32:AI32"/>
    <mergeCell ref="AD4:AE4"/>
    <mergeCell ref="AF4:AG4"/>
    <mergeCell ref="AH4:AI4"/>
    <mergeCell ref="F32:G32"/>
    <mergeCell ref="H32:I32"/>
    <mergeCell ref="L32:M32"/>
    <mergeCell ref="N32:O32"/>
    <mergeCell ref="P32:Q32"/>
    <mergeCell ref="J32:K32"/>
    <mergeCell ref="AB4:AC4"/>
    <mergeCell ref="V3:W3"/>
    <mergeCell ref="X3:Y3"/>
    <mergeCell ref="Z3:AA3"/>
    <mergeCell ref="AB3:AC3"/>
    <mergeCell ref="T4:U4"/>
    <mergeCell ref="R4:S4"/>
    <mergeCell ref="V4:W4"/>
    <mergeCell ref="X4:Y4"/>
    <mergeCell ref="Z4:AA4"/>
    <mergeCell ref="D2:D3"/>
    <mergeCell ref="R3:S3"/>
    <mergeCell ref="H4:I4"/>
    <mergeCell ref="L4:M4"/>
    <mergeCell ref="N4:O4"/>
    <mergeCell ref="P4:Q4"/>
    <mergeCell ref="J3:K3"/>
    <mergeCell ref="J4:K4"/>
    <mergeCell ref="R32:S32"/>
    <mergeCell ref="R33:S33"/>
    <mergeCell ref="R34:S34"/>
    <mergeCell ref="B1:AI1"/>
    <mergeCell ref="B2:B3"/>
    <mergeCell ref="C2:C3"/>
    <mergeCell ref="F2:AI2"/>
    <mergeCell ref="F3:G3"/>
    <mergeCell ref="H3:I3"/>
    <mergeCell ref="L3:M3"/>
    <mergeCell ref="N3:O3"/>
    <mergeCell ref="P3:Q3"/>
    <mergeCell ref="T3:U3"/>
    <mergeCell ref="AH3:AI3"/>
    <mergeCell ref="AD3:AE3"/>
    <mergeCell ref="AF3:AG3"/>
  </mergeCells>
  <conditionalFormatting sqref="B5:AI24">
    <cfRule type="expression" dxfId="30" priority="20">
      <formula>MOD(ROW(),2)=0</formula>
    </cfRule>
  </conditionalFormatting>
  <conditionalFormatting sqref="F5:AI24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25" right="0.25" top="0.75" bottom="0.75" header="0.3" footer="0.3"/>
  <pageSetup scale="5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3EEF-104A-4E4B-A5AB-066E2F8B4815}">
  <sheetPr>
    <pageSetUpPr fitToPage="1"/>
  </sheetPr>
  <dimension ref="A1:AI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AK20" sqref="AK20"/>
    </sheetView>
  </sheetViews>
  <sheetFormatPr defaultColWidth="16.921875" defaultRowHeight="14.15" x14ac:dyDescent="0.35"/>
  <cols>
    <col min="1" max="1" width="0" style="12" hidden="1" customWidth="1"/>
    <col min="2" max="2" width="16.921875" style="12"/>
    <col min="3" max="3" width="16.921875" style="2"/>
    <col min="4" max="4" width="16.921875" style="8"/>
    <col min="5" max="5" width="10.61328125" style="2" hidden="1" customWidth="1"/>
    <col min="6" max="11" width="7.23046875" style="9" customWidth="1"/>
    <col min="12" max="13" width="7.23046875" style="9" hidden="1" customWidth="1"/>
    <col min="14" max="23" width="7.23046875" style="9" customWidth="1"/>
    <col min="24" max="25" width="7.23046875" style="9" hidden="1" customWidth="1"/>
    <col min="26" max="35" width="7.23046875" style="9" customWidth="1"/>
    <col min="36" max="16384" width="16.921875" style="55"/>
  </cols>
  <sheetData>
    <row r="1" spans="1:35" ht="47.05" customHeight="1" thickBot="1" x14ac:dyDescent="0.4">
      <c r="B1" s="372" t="s">
        <v>306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</row>
    <row r="2" spans="1:35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151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9"/>
    </row>
    <row r="3" spans="1:35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206</v>
      </c>
      <c r="Q3" s="381"/>
      <c r="R3" s="382" t="s">
        <v>205</v>
      </c>
      <c r="S3" s="381"/>
      <c r="T3" s="382" t="s">
        <v>81</v>
      </c>
      <c r="U3" s="381"/>
      <c r="V3" s="382" t="s">
        <v>82</v>
      </c>
      <c r="W3" s="381"/>
      <c r="X3" s="382" t="s">
        <v>89</v>
      </c>
      <c r="Y3" s="381"/>
      <c r="Z3" s="382" t="s">
        <v>85</v>
      </c>
      <c r="AA3" s="381"/>
      <c r="AB3" s="382" t="s">
        <v>84</v>
      </c>
      <c r="AC3" s="381"/>
      <c r="AD3" s="382" t="s">
        <v>83</v>
      </c>
      <c r="AE3" s="381"/>
      <c r="AF3" s="382" t="s">
        <v>86</v>
      </c>
      <c r="AG3" s="381"/>
      <c r="AH3" s="382" t="s">
        <v>87</v>
      </c>
      <c r="AI3" s="383"/>
    </row>
    <row r="4" spans="1:35" ht="15" customHeight="1" x14ac:dyDescent="0.35">
      <c r="B4" s="189"/>
      <c r="C4" s="66"/>
      <c r="D4" s="83"/>
      <c r="E4" s="83"/>
      <c r="F4" s="54"/>
      <c r="G4" s="84"/>
      <c r="H4" s="386">
        <v>45406</v>
      </c>
      <c r="I4" s="387"/>
      <c r="J4" s="386">
        <v>45399</v>
      </c>
      <c r="K4" s="387"/>
      <c r="L4" s="386"/>
      <c r="M4" s="387"/>
      <c r="N4" s="386">
        <v>45405</v>
      </c>
      <c r="O4" s="387"/>
      <c r="P4" s="386">
        <v>45397</v>
      </c>
      <c r="Q4" s="387"/>
      <c r="R4" s="386">
        <v>45404</v>
      </c>
      <c r="S4" s="387"/>
      <c r="T4" s="386">
        <v>45414</v>
      </c>
      <c r="U4" s="387"/>
      <c r="V4" s="386">
        <v>45413</v>
      </c>
      <c r="W4" s="387"/>
      <c r="X4" s="386">
        <v>45415</v>
      </c>
      <c r="Y4" s="387"/>
      <c r="Z4" s="386">
        <v>45418</v>
      </c>
      <c r="AA4" s="387"/>
      <c r="AB4" s="386">
        <v>45422</v>
      </c>
      <c r="AC4" s="387"/>
      <c r="AD4" s="386">
        <v>45442</v>
      </c>
      <c r="AE4" s="387"/>
      <c r="AF4" s="386">
        <v>45363</v>
      </c>
      <c r="AG4" s="387"/>
      <c r="AH4" s="386">
        <v>45476</v>
      </c>
      <c r="AI4" s="387"/>
    </row>
    <row r="5" spans="1:35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AVERAGE(H5,L5,N5,P5,T5,V5,X5,Z5,AB5,AD5,AF5,AH5)</f>
        <v>25.033333333333363</v>
      </c>
      <c r="F5" s="314">
        <v>25.358132983862856</v>
      </c>
      <c r="G5" s="315" t="s">
        <v>52</v>
      </c>
      <c r="H5" s="314">
        <v>2.1316282072803006E-14</v>
      </c>
      <c r="I5" s="315" t="s">
        <v>69</v>
      </c>
      <c r="J5" s="314">
        <v>2.0816681711721685E-17</v>
      </c>
      <c r="K5" s="315" t="s">
        <v>52</v>
      </c>
      <c r="L5" s="314"/>
      <c r="M5" s="316"/>
      <c r="N5" s="314">
        <v>2.0000000000000515</v>
      </c>
      <c r="O5" s="315" t="s">
        <v>63</v>
      </c>
      <c r="P5" s="314">
        <v>38.333333333333414</v>
      </c>
      <c r="Q5" s="315" t="s">
        <v>49</v>
      </c>
      <c r="R5" s="314">
        <v>53.333333333333364</v>
      </c>
      <c r="S5" s="315" t="s">
        <v>52</v>
      </c>
      <c r="T5" s="314">
        <v>96.666666666666671</v>
      </c>
      <c r="U5" s="315" t="s">
        <v>48</v>
      </c>
      <c r="V5" s="314">
        <v>-1.7763568394002505E-15</v>
      </c>
      <c r="W5" s="315" t="s">
        <v>265</v>
      </c>
      <c r="X5" s="314"/>
      <c r="Y5" s="315"/>
      <c r="Z5" s="314">
        <v>2.4868995751603507E-14</v>
      </c>
      <c r="AA5" s="315" t="s">
        <v>57</v>
      </c>
      <c r="AB5" s="314">
        <v>26.66666666666675</v>
      </c>
      <c r="AC5" s="315" t="s">
        <v>48</v>
      </c>
      <c r="AD5" s="314">
        <v>70.000000000000028</v>
      </c>
      <c r="AE5" s="315" t="s">
        <v>48</v>
      </c>
      <c r="AF5" s="314">
        <v>5.0000000000000266</v>
      </c>
      <c r="AG5" s="315" t="s">
        <v>70</v>
      </c>
      <c r="AH5" s="314">
        <v>11.666666666666631</v>
      </c>
      <c r="AI5" s="317" t="s">
        <v>60</v>
      </c>
    </row>
    <row r="6" spans="1:35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19.877672003607607</v>
      </c>
      <c r="F6" s="209">
        <v>17.335295440201751</v>
      </c>
      <c r="G6" s="137" t="s">
        <v>64</v>
      </c>
      <c r="H6" s="209">
        <v>3.3750779948604759E-14</v>
      </c>
      <c r="I6" s="137" t="s">
        <v>69</v>
      </c>
      <c r="J6" s="209">
        <v>2.3522850334245504E-15</v>
      </c>
      <c r="K6" s="137" t="s">
        <v>52</v>
      </c>
      <c r="L6" s="209"/>
      <c r="M6" s="137"/>
      <c r="N6" s="209">
        <v>65.638353757469105</v>
      </c>
      <c r="O6" s="137" t="s">
        <v>58</v>
      </c>
      <c r="P6" s="209">
        <v>56.666666666666728</v>
      </c>
      <c r="Q6" s="137" t="s">
        <v>58</v>
      </c>
      <c r="R6" s="209">
        <v>8.6666666666666874</v>
      </c>
      <c r="S6" s="137" t="s">
        <v>53</v>
      </c>
      <c r="T6" s="209">
        <v>43.333333333333393</v>
      </c>
      <c r="U6" s="137" t="s">
        <v>64</v>
      </c>
      <c r="V6" s="209">
        <v>2.1316282072803006E-14</v>
      </c>
      <c r="W6" s="137" t="s">
        <v>265</v>
      </c>
      <c r="X6" s="209"/>
      <c r="Y6" s="137"/>
      <c r="Z6" s="209">
        <v>4.0856207306205761E-14</v>
      </c>
      <c r="AA6" s="137" t="s">
        <v>57</v>
      </c>
      <c r="AB6" s="209">
        <v>6.7501559897209518E-14</v>
      </c>
      <c r="AC6" s="137" t="s">
        <v>52</v>
      </c>
      <c r="AD6" s="209">
        <v>22.471699611939961</v>
      </c>
      <c r="AE6" s="137" t="s">
        <v>250</v>
      </c>
      <c r="AF6" s="209">
        <v>2.3333333333333766</v>
      </c>
      <c r="AG6" s="137" t="s">
        <v>70</v>
      </c>
      <c r="AH6" s="209">
        <v>8.3333333333333623</v>
      </c>
      <c r="AI6" s="139" t="s">
        <v>60</v>
      </c>
    </row>
    <row r="7" spans="1:35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18.566666666666702</v>
      </c>
      <c r="F7" s="209">
        <v>15.760910761640615</v>
      </c>
      <c r="G7" s="137" t="s">
        <v>51</v>
      </c>
      <c r="H7" s="209">
        <v>1.6653345369377348E-14</v>
      </c>
      <c r="I7" s="137" t="s">
        <v>69</v>
      </c>
      <c r="J7" s="209">
        <v>0.50000000000000211</v>
      </c>
      <c r="K7" s="137" t="s">
        <v>52</v>
      </c>
      <c r="L7" s="209"/>
      <c r="M7" s="137"/>
      <c r="N7" s="209">
        <v>40.000000000000071</v>
      </c>
      <c r="O7" s="137" t="s">
        <v>49</v>
      </c>
      <c r="P7" s="209">
        <v>36.6666666666667</v>
      </c>
      <c r="Q7" s="137" t="s">
        <v>49</v>
      </c>
      <c r="R7" s="209">
        <v>2.3333333333333641</v>
      </c>
      <c r="S7" s="137" t="s">
        <v>65</v>
      </c>
      <c r="T7" s="209">
        <v>60.000000000000078</v>
      </c>
      <c r="U7" s="137" t="s">
        <v>54</v>
      </c>
      <c r="V7" s="209">
        <v>1.5987211554602254E-14</v>
      </c>
      <c r="W7" s="137" t="s">
        <v>265</v>
      </c>
      <c r="X7" s="209"/>
      <c r="Y7" s="137"/>
      <c r="Z7" s="209">
        <v>3.1752378504279477E-14</v>
      </c>
      <c r="AA7" s="137" t="s">
        <v>57</v>
      </c>
      <c r="AB7" s="209">
        <v>6.0840221749458578E-14</v>
      </c>
      <c r="AC7" s="137" t="s">
        <v>52</v>
      </c>
      <c r="AD7" s="209">
        <v>26.666666666666686</v>
      </c>
      <c r="AE7" s="137" t="s">
        <v>250</v>
      </c>
      <c r="AF7" s="209">
        <v>2.3333333333333637</v>
      </c>
      <c r="AG7" s="137" t="s">
        <v>70</v>
      </c>
      <c r="AH7" s="209">
        <v>20.000000000000014</v>
      </c>
      <c r="AI7" s="139" t="s">
        <v>232</v>
      </c>
    </row>
    <row r="8" spans="1:35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21.633333333333351</v>
      </c>
      <c r="F8" s="209">
        <v>20.31646631719617</v>
      </c>
      <c r="G8" s="136" t="s">
        <v>54</v>
      </c>
      <c r="H8" s="209">
        <v>-2.4868995751603507E-14</v>
      </c>
      <c r="I8" s="136" t="s">
        <v>69</v>
      </c>
      <c r="J8" s="209">
        <v>3.5000000000000018</v>
      </c>
      <c r="K8" s="136" t="s">
        <v>52</v>
      </c>
      <c r="L8" s="209"/>
      <c r="M8" s="136"/>
      <c r="N8" s="209">
        <v>93.000000000000099</v>
      </c>
      <c r="O8" s="136" t="s">
        <v>48</v>
      </c>
      <c r="P8" s="209">
        <v>33.333333333333343</v>
      </c>
      <c r="Q8" s="136" t="s">
        <v>49</v>
      </c>
      <c r="R8" s="209">
        <v>23.333333333333361</v>
      </c>
      <c r="S8" s="136" t="s">
        <v>252</v>
      </c>
      <c r="T8" s="209">
        <v>56.666666666666728</v>
      </c>
      <c r="U8" s="136" t="s">
        <v>49</v>
      </c>
      <c r="V8" s="209">
        <v>7.1054273576010019E-15</v>
      </c>
      <c r="W8" s="136" t="s">
        <v>265</v>
      </c>
      <c r="X8" s="209"/>
      <c r="Y8" s="136"/>
      <c r="Z8" s="209">
        <v>3.907985046680551E-14</v>
      </c>
      <c r="AA8" s="136" t="s">
        <v>57</v>
      </c>
      <c r="AB8" s="209">
        <v>6.5725203057809267E-14</v>
      </c>
      <c r="AC8" s="136" t="s">
        <v>52</v>
      </c>
      <c r="AD8" s="209">
        <v>20.000000000000007</v>
      </c>
      <c r="AE8" s="136" t="s">
        <v>56</v>
      </c>
      <c r="AF8" s="209">
        <v>3.3750779948604759E-14</v>
      </c>
      <c r="AG8" s="136" t="s">
        <v>70</v>
      </c>
      <c r="AH8" s="209">
        <v>13.333333333333268</v>
      </c>
      <c r="AI8" s="138" t="s">
        <v>61</v>
      </c>
    </row>
    <row r="9" spans="1:35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10.033333333333392</v>
      </c>
      <c r="F9" s="209">
        <v>8.8581329838628946</v>
      </c>
      <c r="G9" s="136" t="s">
        <v>61</v>
      </c>
      <c r="H9" s="209">
        <v>5.0448534238967113E-13</v>
      </c>
      <c r="I9" s="136" t="s">
        <v>69</v>
      </c>
      <c r="J9" s="209">
        <v>-1.5411283360577954E-14</v>
      </c>
      <c r="K9" s="136" t="s">
        <v>52</v>
      </c>
      <c r="L9" s="209"/>
      <c r="M9" s="136"/>
      <c r="N9" s="209">
        <v>3.6666666666665897</v>
      </c>
      <c r="O9" s="136" t="s">
        <v>63</v>
      </c>
      <c r="P9" s="209">
        <v>15.000000000000309</v>
      </c>
      <c r="Q9" s="136" t="s">
        <v>51</v>
      </c>
      <c r="R9" s="209">
        <v>5.3333333333333535</v>
      </c>
      <c r="S9" s="136" t="s">
        <v>53</v>
      </c>
      <c r="T9" s="209">
        <v>46.666666666666579</v>
      </c>
      <c r="U9" s="136" t="s">
        <v>64</v>
      </c>
      <c r="V9" s="209">
        <v>3.659295089164516E-13</v>
      </c>
      <c r="W9" s="136" t="s">
        <v>265</v>
      </c>
      <c r="X9" s="209"/>
      <c r="Y9" s="136"/>
      <c r="Z9" s="209">
        <v>2.9842794901924208E-13</v>
      </c>
      <c r="AA9" s="136" t="s">
        <v>57</v>
      </c>
      <c r="AB9" s="209">
        <v>3.1263880373444408E-13</v>
      </c>
      <c r="AC9" s="136" t="s">
        <v>52</v>
      </c>
      <c r="AD9" s="209">
        <v>13.333333333333396</v>
      </c>
      <c r="AE9" s="136" t="s">
        <v>56</v>
      </c>
      <c r="AF9" s="209">
        <v>5.2224891078367364E-13</v>
      </c>
      <c r="AG9" s="136" t="s">
        <v>70</v>
      </c>
      <c r="AH9" s="209">
        <v>21.666666666665037</v>
      </c>
      <c r="AI9" s="138" t="s">
        <v>232</v>
      </c>
    </row>
    <row r="10" spans="1:35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12.197168709080279</v>
      </c>
      <c r="F10" s="209">
        <v>12.285710412170152</v>
      </c>
      <c r="G10" s="136" t="s">
        <v>62</v>
      </c>
      <c r="H10" s="209">
        <v>1.6875389974302379E-14</v>
      </c>
      <c r="I10" s="136" t="s">
        <v>69</v>
      </c>
      <c r="J10" s="209">
        <v>1.5000000000000027</v>
      </c>
      <c r="K10" s="136" t="s">
        <v>52</v>
      </c>
      <c r="L10" s="209"/>
      <c r="M10" s="136"/>
      <c r="N10" s="209">
        <v>3.6383537574691829</v>
      </c>
      <c r="O10" s="136" t="s">
        <v>63</v>
      </c>
      <c r="P10" s="209">
        <v>18.333333333333371</v>
      </c>
      <c r="Q10" s="136" t="s">
        <v>51</v>
      </c>
      <c r="R10" s="209">
        <v>23.333333333333371</v>
      </c>
      <c r="S10" s="136" t="s">
        <v>252</v>
      </c>
      <c r="T10" s="209">
        <v>63.33333333333335</v>
      </c>
      <c r="U10" s="136" t="s">
        <v>46</v>
      </c>
      <c r="V10" s="209">
        <v>1.5987211554602254E-14</v>
      </c>
      <c r="W10" s="136" t="s">
        <v>265</v>
      </c>
      <c r="X10" s="209"/>
      <c r="Y10" s="136"/>
      <c r="Z10" s="209">
        <v>4.1744385725905886E-14</v>
      </c>
      <c r="AA10" s="136" t="s">
        <v>57</v>
      </c>
      <c r="AB10" s="209">
        <v>6.6613381477509392E-14</v>
      </c>
      <c r="AC10" s="136" t="s">
        <v>52</v>
      </c>
      <c r="AD10" s="209">
        <v>21.6666666666667</v>
      </c>
      <c r="AE10" s="136" t="s">
        <v>56</v>
      </c>
      <c r="AF10" s="209">
        <v>4.1744385725905886E-14</v>
      </c>
      <c r="AG10" s="136" t="s">
        <v>70</v>
      </c>
      <c r="AH10" s="209">
        <v>15.000000000000002</v>
      </c>
      <c r="AI10" s="138" t="s">
        <v>62</v>
      </c>
    </row>
    <row r="11" spans="1:35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13.813836627860706</v>
      </c>
      <c r="F11" s="209">
        <v>13.518829123005538</v>
      </c>
      <c r="G11" s="136" t="s">
        <v>68</v>
      </c>
      <c r="H11" s="209">
        <v>3.0198066269804258E-14</v>
      </c>
      <c r="I11" s="136" t="s">
        <v>69</v>
      </c>
      <c r="J11" s="209">
        <v>3.5000000000000022</v>
      </c>
      <c r="K11" s="136" t="s">
        <v>52</v>
      </c>
      <c r="L11" s="209"/>
      <c r="M11" s="136"/>
      <c r="N11" s="209">
        <v>3.333333333333405</v>
      </c>
      <c r="O11" s="136" t="s">
        <v>63</v>
      </c>
      <c r="P11" s="209">
        <v>30.000000000000043</v>
      </c>
      <c r="Q11" s="136" t="s">
        <v>51</v>
      </c>
      <c r="R11" s="209">
        <v>20.000000000000014</v>
      </c>
      <c r="S11" s="136" t="s">
        <v>244</v>
      </c>
      <c r="T11" s="209">
        <v>53.333333333333393</v>
      </c>
      <c r="U11" s="136" t="s">
        <v>64</v>
      </c>
      <c r="V11" s="209">
        <v>1.4210854715202004E-14</v>
      </c>
      <c r="W11" s="136" t="s">
        <v>265</v>
      </c>
      <c r="X11" s="209"/>
      <c r="Y11" s="136"/>
      <c r="Z11" s="209">
        <v>3.907985046680551E-14</v>
      </c>
      <c r="AA11" s="136" t="s">
        <v>57</v>
      </c>
      <c r="AB11" s="209">
        <v>6.0396132539608516E-14</v>
      </c>
      <c r="AC11" s="136" t="s">
        <v>52</v>
      </c>
      <c r="AD11" s="209">
        <v>17.471699611939943</v>
      </c>
      <c r="AE11" s="136" t="s">
        <v>56</v>
      </c>
      <c r="AF11" s="209">
        <v>0.6666666666667016</v>
      </c>
      <c r="AG11" s="136" t="s">
        <v>70</v>
      </c>
      <c r="AH11" s="209">
        <v>33.333333333333456</v>
      </c>
      <c r="AI11" s="138" t="s">
        <v>56</v>
      </c>
    </row>
    <row r="12" spans="1:35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8.7333333333333574</v>
      </c>
      <c r="F12" s="209">
        <v>9.4136885394183931</v>
      </c>
      <c r="G12" s="136" t="s">
        <v>61</v>
      </c>
      <c r="H12" s="209">
        <v>1.5987211554602254E-14</v>
      </c>
      <c r="I12" s="136" t="s">
        <v>69</v>
      </c>
      <c r="J12" s="209">
        <v>2.1302404284995191E-15</v>
      </c>
      <c r="K12" s="136" t="s">
        <v>52</v>
      </c>
      <c r="L12" s="209"/>
      <c r="M12" s="136"/>
      <c r="N12" s="209">
        <v>0.66666666666671404</v>
      </c>
      <c r="O12" s="136" t="s">
        <v>63</v>
      </c>
      <c r="P12" s="209">
        <v>20.000000000000014</v>
      </c>
      <c r="Q12" s="136" t="s">
        <v>51</v>
      </c>
      <c r="R12" s="209">
        <v>25</v>
      </c>
      <c r="S12" s="136" t="s">
        <v>56</v>
      </c>
      <c r="T12" s="209">
        <v>30.000000000000046</v>
      </c>
      <c r="U12" s="136" t="s">
        <v>68</v>
      </c>
      <c r="V12" s="209">
        <v>7.1054273576010019E-15</v>
      </c>
      <c r="W12" s="136" t="s">
        <v>265</v>
      </c>
      <c r="X12" s="209"/>
      <c r="Y12" s="136"/>
      <c r="Z12" s="209">
        <v>3.0198066269804258E-14</v>
      </c>
      <c r="AA12" s="136" t="s">
        <v>57</v>
      </c>
      <c r="AB12" s="209">
        <v>6.3948846218409017E-14</v>
      </c>
      <c r="AC12" s="136" t="s">
        <v>52</v>
      </c>
      <c r="AD12" s="209">
        <v>29.999999999999979</v>
      </c>
      <c r="AE12" s="136" t="s">
        <v>55</v>
      </c>
      <c r="AF12" s="209">
        <v>3.0198066269804258E-14</v>
      </c>
      <c r="AG12" s="136" t="s">
        <v>70</v>
      </c>
      <c r="AH12" s="209">
        <v>6.6666666666666838</v>
      </c>
      <c r="AI12" s="138" t="s">
        <v>60</v>
      </c>
    </row>
    <row r="13" spans="1:35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9.7333333333333627</v>
      </c>
      <c r="F13" s="209">
        <v>9.4553552060850645</v>
      </c>
      <c r="G13" s="136" t="s">
        <v>61</v>
      </c>
      <c r="H13" s="209">
        <v>1.532107773982716E-14</v>
      </c>
      <c r="I13" s="136" t="s">
        <v>69</v>
      </c>
      <c r="J13" s="209">
        <v>1.5000000000000024</v>
      </c>
      <c r="K13" s="136" t="s">
        <v>52</v>
      </c>
      <c r="L13" s="209"/>
      <c r="M13" s="136"/>
      <c r="N13" s="209">
        <v>0.66666666666671603</v>
      </c>
      <c r="O13" s="136" t="s">
        <v>63</v>
      </c>
      <c r="P13" s="209">
        <v>26.666666666666689</v>
      </c>
      <c r="Q13" s="136" t="s">
        <v>51</v>
      </c>
      <c r="R13" s="209">
        <v>14.000000000000023</v>
      </c>
      <c r="S13" s="136" t="s">
        <v>237</v>
      </c>
      <c r="T13" s="209">
        <v>36.6666666666667</v>
      </c>
      <c r="U13" s="136" t="s">
        <v>51</v>
      </c>
      <c r="V13" s="209">
        <v>1.021405182655144E-14</v>
      </c>
      <c r="W13" s="136" t="s">
        <v>265</v>
      </c>
      <c r="X13" s="209"/>
      <c r="Y13" s="136"/>
      <c r="Z13" s="209">
        <v>3.0864200084579352E-14</v>
      </c>
      <c r="AA13" s="136" t="s">
        <v>57</v>
      </c>
      <c r="AB13" s="209">
        <v>6.283862319378386E-14</v>
      </c>
      <c r="AC13" s="136" t="s">
        <v>52</v>
      </c>
      <c r="AD13" s="209">
        <v>13.333333333333346</v>
      </c>
      <c r="AE13" s="136" t="s">
        <v>56</v>
      </c>
      <c r="AF13" s="209">
        <v>2.9753977059954195E-14</v>
      </c>
      <c r="AG13" s="136" t="s">
        <v>70</v>
      </c>
      <c r="AH13" s="209">
        <v>20.000000000000039</v>
      </c>
      <c r="AI13" s="138" t="s">
        <v>232</v>
      </c>
    </row>
    <row r="14" spans="1:35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24.300000000000033</v>
      </c>
      <c r="F14" s="314">
        <v>24.005970527523964</v>
      </c>
      <c r="G14" s="316" t="s">
        <v>52</v>
      </c>
      <c r="H14" s="314">
        <v>2.4868995751603507E-14</v>
      </c>
      <c r="I14" s="316" t="s">
        <v>69</v>
      </c>
      <c r="J14" s="314">
        <v>7.5000000000000018</v>
      </c>
      <c r="K14" s="316" t="s">
        <v>52</v>
      </c>
      <c r="L14" s="314"/>
      <c r="M14" s="316"/>
      <c r="N14" s="314">
        <v>79.666666666666742</v>
      </c>
      <c r="O14" s="316" t="s">
        <v>50</v>
      </c>
      <c r="P14" s="314">
        <v>28.333333333333339</v>
      </c>
      <c r="Q14" s="316" t="s">
        <v>51</v>
      </c>
      <c r="R14" s="314">
        <v>36.889946630590963</v>
      </c>
      <c r="S14" s="316" t="s">
        <v>54</v>
      </c>
      <c r="T14" s="314">
        <v>63.333333333333364</v>
      </c>
      <c r="U14" s="316" t="s">
        <v>46</v>
      </c>
      <c r="V14" s="314">
        <v>7.1054273576010019E-15</v>
      </c>
      <c r="W14" s="316" t="s">
        <v>265</v>
      </c>
      <c r="X14" s="314"/>
      <c r="Y14" s="316"/>
      <c r="Z14" s="314">
        <v>4.9737991503207013E-14</v>
      </c>
      <c r="AA14" s="316" t="s">
        <v>57</v>
      </c>
      <c r="AB14" s="314">
        <v>1.6666666666667229</v>
      </c>
      <c r="AC14" s="316" t="s">
        <v>52</v>
      </c>
      <c r="AD14" s="314">
        <v>30.000000000000036</v>
      </c>
      <c r="AE14" s="316" t="s">
        <v>55</v>
      </c>
      <c r="AF14" s="314">
        <v>1.6666666666666892</v>
      </c>
      <c r="AG14" s="316" t="s">
        <v>70</v>
      </c>
      <c r="AH14" s="314">
        <v>38.333333333333385</v>
      </c>
      <c r="AI14" s="318" t="s">
        <v>49</v>
      </c>
    </row>
    <row r="15" spans="1:35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35.644338670274237</v>
      </c>
      <c r="F15" s="209">
        <v>36.140850995757269</v>
      </c>
      <c r="G15" s="136" t="s">
        <v>48</v>
      </c>
      <c r="H15" s="209">
        <v>58.333333333333314</v>
      </c>
      <c r="I15" s="136" t="s">
        <v>49</v>
      </c>
      <c r="J15" s="209">
        <v>2.0816681711721685E-17</v>
      </c>
      <c r="K15" s="136" t="s">
        <v>52</v>
      </c>
      <c r="L15" s="209"/>
      <c r="M15" s="136"/>
      <c r="N15" s="209">
        <v>5.6383537574691402</v>
      </c>
      <c r="O15" s="136" t="s">
        <v>63</v>
      </c>
      <c r="P15" s="209">
        <v>64.999999999999986</v>
      </c>
      <c r="Q15" s="136" t="s">
        <v>50</v>
      </c>
      <c r="R15" s="209">
        <v>76.666666666666643</v>
      </c>
      <c r="S15" s="136" t="s">
        <v>48</v>
      </c>
      <c r="T15" s="209">
        <v>83.333333333333314</v>
      </c>
      <c r="U15" s="136" t="s">
        <v>50</v>
      </c>
      <c r="V15" s="209">
        <v>-2.8421709430404007E-14</v>
      </c>
      <c r="W15" s="136" t="s">
        <v>265</v>
      </c>
      <c r="X15" s="209"/>
      <c r="Y15" s="136"/>
      <c r="Z15" s="209">
        <v>18.333333333333307</v>
      </c>
      <c r="AA15" s="136" t="s">
        <v>59</v>
      </c>
      <c r="AB15" s="209">
        <v>3.3333333333333286</v>
      </c>
      <c r="AC15" s="136" t="s">
        <v>52</v>
      </c>
      <c r="AD15" s="209">
        <v>2.4716996119399255</v>
      </c>
      <c r="AE15" s="136" t="s">
        <v>47</v>
      </c>
      <c r="AF15" s="209">
        <v>43.3333333333333</v>
      </c>
      <c r="AG15" s="136" t="s">
        <v>48</v>
      </c>
      <c r="AH15" s="209">
        <v>76.666666666666714</v>
      </c>
      <c r="AI15" s="138" t="s">
        <v>48</v>
      </c>
    </row>
    <row r="16" spans="1:35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25.000000000000078</v>
      </c>
      <c r="F16" s="209">
        <v>21.983132983862909</v>
      </c>
      <c r="G16" s="136" t="s">
        <v>46</v>
      </c>
      <c r="H16" s="209">
        <v>85.000000000000057</v>
      </c>
      <c r="I16" s="136" t="s">
        <v>48</v>
      </c>
      <c r="J16" s="209">
        <v>2.5000000000000009</v>
      </c>
      <c r="K16" s="136" t="s">
        <v>52</v>
      </c>
      <c r="L16" s="209"/>
      <c r="M16" s="137"/>
      <c r="N16" s="209">
        <v>13.333333333333364</v>
      </c>
      <c r="O16" s="136" t="s">
        <v>63</v>
      </c>
      <c r="P16" s="209">
        <v>20.000000000000085</v>
      </c>
      <c r="Q16" s="136" t="s">
        <v>51</v>
      </c>
      <c r="R16" s="209">
        <v>10.666666666666785</v>
      </c>
      <c r="S16" s="136" t="s">
        <v>53</v>
      </c>
      <c r="T16" s="209">
        <v>11.666666666666757</v>
      </c>
      <c r="U16" s="136" t="s">
        <v>61</v>
      </c>
      <c r="V16" s="209">
        <v>4.9737991503207013E-14</v>
      </c>
      <c r="W16" s="136" t="s">
        <v>265</v>
      </c>
      <c r="X16" s="209"/>
      <c r="Y16" s="136"/>
      <c r="Z16" s="209">
        <v>1.6666666666667638</v>
      </c>
      <c r="AA16" s="136" t="s">
        <v>49</v>
      </c>
      <c r="AB16" s="209">
        <v>1.2789769243681803E-13</v>
      </c>
      <c r="AC16" s="136" t="s">
        <v>52</v>
      </c>
      <c r="AD16" s="209">
        <v>8.5265128291212022E-14</v>
      </c>
      <c r="AE16" s="136" t="s">
        <v>69</v>
      </c>
      <c r="AF16" s="209">
        <v>35.000000000000099</v>
      </c>
      <c r="AG16" s="136" t="s">
        <v>50</v>
      </c>
      <c r="AH16" s="209">
        <v>83.333333333333371</v>
      </c>
      <c r="AI16" s="138" t="s">
        <v>48</v>
      </c>
    </row>
    <row r="17" spans="1:35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28.49716996119405</v>
      </c>
      <c r="F17" s="209">
        <v>24.241051345227746</v>
      </c>
      <c r="G17" s="137" t="s">
        <v>52</v>
      </c>
      <c r="H17" s="209">
        <v>74.999999999999972</v>
      </c>
      <c r="I17" s="137" t="s">
        <v>50</v>
      </c>
      <c r="J17" s="209">
        <v>2.1302404284995191E-15</v>
      </c>
      <c r="K17" s="137" t="s">
        <v>52</v>
      </c>
      <c r="L17" s="209"/>
      <c r="M17" s="137"/>
      <c r="N17" s="209">
        <v>1.4210854715202004E-14</v>
      </c>
      <c r="O17" s="137" t="s">
        <v>63</v>
      </c>
      <c r="P17" s="209">
        <v>28.333333333333336</v>
      </c>
      <c r="Q17" s="137" t="s">
        <v>51</v>
      </c>
      <c r="R17" s="209">
        <v>5.3333333333333215</v>
      </c>
      <c r="S17" s="137" t="s">
        <v>53</v>
      </c>
      <c r="T17" s="209">
        <v>4.9999999999999716</v>
      </c>
      <c r="U17" s="137" t="s">
        <v>60</v>
      </c>
      <c r="V17" s="209">
        <v>7.1054273576010019E-15</v>
      </c>
      <c r="W17" s="137" t="s">
        <v>265</v>
      </c>
      <c r="X17" s="209"/>
      <c r="Y17" s="137"/>
      <c r="Z17" s="209">
        <v>6.6666666666666856</v>
      </c>
      <c r="AA17" s="137" t="s">
        <v>54</v>
      </c>
      <c r="AB17" s="209">
        <v>1.666666666666714</v>
      </c>
      <c r="AC17" s="137" t="s">
        <v>52</v>
      </c>
      <c r="AD17" s="209">
        <v>54.97169961193994</v>
      </c>
      <c r="AE17" s="137" t="s">
        <v>50</v>
      </c>
      <c r="AF17" s="209">
        <v>35.000000000000028</v>
      </c>
      <c r="AG17" s="137" t="s">
        <v>50</v>
      </c>
      <c r="AH17" s="209">
        <v>78.333333333333883</v>
      </c>
      <c r="AI17" s="139" t="s">
        <v>48</v>
      </c>
    </row>
    <row r="18" spans="1:35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23.330503294527361</v>
      </c>
      <c r="F18" s="209">
        <v>19.824384678561113</v>
      </c>
      <c r="G18" s="136" t="s">
        <v>54</v>
      </c>
      <c r="H18" s="209">
        <v>49.999999999999957</v>
      </c>
      <c r="I18" s="136" t="s">
        <v>57</v>
      </c>
      <c r="J18" s="209">
        <v>2.1302404284995191E-15</v>
      </c>
      <c r="K18" s="136" t="s">
        <v>52</v>
      </c>
      <c r="L18" s="209"/>
      <c r="M18" s="136"/>
      <c r="N18" s="209">
        <v>3.5527136788005009E-14</v>
      </c>
      <c r="O18" s="136" t="s">
        <v>63</v>
      </c>
      <c r="P18" s="209">
        <v>16.666666666666671</v>
      </c>
      <c r="Q18" s="136" t="s">
        <v>51</v>
      </c>
      <c r="R18" s="209">
        <v>3.9999999999999645</v>
      </c>
      <c r="S18" s="136" t="s">
        <v>66</v>
      </c>
      <c r="T18" s="209">
        <v>5.0000000000000568</v>
      </c>
      <c r="U18" s="136" t="s">
        <v>60</v>
      </c>
      <c r="V18" s="209">
        <v>-5.6843418860808015E-14</v>
      </c>
      <c r="W18" s="136" t="s">
        <v>265</v>
      </c>
      <c r="X18" s="209"/>
      <c r="Y18" s="136"/>
      <c r="Z18" s="209">
        <v>6.6666666666666501</v>
      </c>
      <c r="AA18" s="136" t="s">
        <v>54</v>
      </c>
      <c r="AB18" s="209">
        <v>1.6666666666666714</v>
      </c>
      <c r="AC18" s="136" t="s">
        <v>52</v>
      </c>
      <c r="AD18" s="209">
        <v>54.971699611939925</v>
      </c>
      <c r="AE18" s="136" t="s">
        <v>50</v>
      </c>
      <c r="AF18" s="209">
        <v>25.000000000000004</v>
      </c>
      <c r="AG18" s="136" t="s">
        <v>50</v>
      </c>
      <c r="AH18" s="209">
        <v>73.333333333333684</v>
      </c>
      <c r="AI18" s="138" t="s">
        <v>48</v>
      </c>
    </row>
    <row r="19" spans="1:35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20.077673255721344</v>
      </c>
      <c r="F19" s="209">
        <v>16.887858595481568</v>
      </c>
      <c r="G19" s="136" t="s">
        <v>64</v>
      </c>
      <c r="H19" s="209">
        <v>51.666666666666671</v>
      </c>
      <c r="I19" s="136" t="s">
        <v>49</v>
      </c>
      <c r="J19" s="209">
        <v>9.0899510141184692E-16</v>
      </c>
      <c r="K19" s="136" t="s">
        <v>52</v>
      </c>
      <c r="L19" s="209"/>
      <c r="M19" s="136"/>
      <c r="N19" s="209">
        <v>-2.8300388060038983E-2</v>
      </c>
      <c r="O19" s="136" t="s">
        <v>63</v>
      </c>
      <c r="P19" s="209">
        <v>28.333333333333371</v>
      </c>
      <c r="Q19" s="136" t="s">
        <v>51</v>
      </c>
      <c r="R19" s="209">
        <v>1.3333333333333783</v>
      </c>
      <c r="S19" s="136" t="s">
        <v>65</v>
      </c>
      <c r="T19" s="209">
        <v>5.0000000000000711</v>
      </c>
      <c r="U19" s="136" t="s">
        <v>60</v>
      </c>
      <c r="V19" s="209">
        <v>7.1054273576010019E-15</v>
      </c>
      <c r="W19" s="136" t="s">
        <v>265</v>
      </c>
      <c r="X19" s="209"/>
      <c r="Y19" s="136"/>
      <c r="Z19" s="209">
        <v>3.3333333333333783</v>
      </c>
      <c r="AA19" s="136" t="s">
        <v>49</v>
      </c>
      <c r="AB19" s="209">
        <v>1.6666666666667354</v>
      </c>
      <c r="AC19" s="136" t="s">
        <v>52</v>
      </c>
      <c r="AD19" s="209">
        <v>42.471699611939933</v>
      </c>
      <c r="AE19" s="136" t="s">
        <v>58</v>
      </c>
      <c r="AF19" s="209">
        <v>18.33333333333335</v>
      </c>
      <c r="AG19" s="136" t="s">
        <v>46</v>
      </c>
      <c r="AH19" s="209">
        <v>49.999999999999972</v>
      </c>
      <c r="AI19" s="138" t="s">
        <v>46</v>
      </c>
    </row>
    <row r="20" spans="1:35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39.113836627860692</v>
      </c>
      <c r="F20" s="209">
        <v>36.116051345227795</v>
      </c>
      <c r="G20" s="136" t="s">
        <v>48</v>
      </c>
      <c r="H20" s="209">
        <v>66.666666666666657</v>
      </c>
      <c r="I20" s="136" t="s">
        <v>46</v>
      </c>
      <c r="J20" s="209">
        <v>1.7971735211119721E-15</v>
      </c>
      <c r="K20" s="136" t="s">
        <v>52</v>
      </c>
      <c r="L20" s="209"/>
      <c r="M20" s="136"/>
      <c r="N20" s="209">
        <v>59.471699611939947</v>
      </c>
      <c r="O20" s="136" t="s">
        <v>46</v>
      </c>
      <c r="P20" s="209">
        <v>70</v>
      </c>
      <c r="Q20" s="136" t="s">
        <v>48</v>
      </c>
      <c r="R20" s="209">
        <v>41.666666666666629</v>
      </c>
      <c r="S20" s="136" t="s">
        <v>46</v>
      </c>
      <c r="T20" s="209">
        <v>43.333333333333385</v>
      </c>
      <c r="U20" s="136" t="s">
        <v>64</v>
      </c>
      <c r="V20" s="209">
        <v>-1.4210854715202004E-14</v>
      </c>
      <c r="W20" s="136" t="s">
        <v>265</v>
      </c>
      <c r="X20" s="209"/>
      <c r="Y20" s="136"/>
      <c r="Z20" s="209">
        <v>30.000000000000007</v>
      </c>
      <c r="AA20" s="136" t="s">
        <v>48</v>
      </c>
      <c r="AB20" s="209">
        <v>3.3333333333334068</v>
      </c>
      <c r="AC20" s="136" t="s">
        <v>52</v>
      </c>
      <c r="AD20" s="209">
        <v>0</v>
      </c>
      <c r="AE20" s="136" t="s">
        <v>69</v>
      </c>
      <c r="AF20" s="209">
        <v>35.000000000000014</v>
      </c>
      <c r="AG20" s="136" t="s">
        <v>50</v>
      </c>
      <c r="AH20" s="209">
        <v>83.333333333333499</v>
      </c>
      <c r="AI20" s="138" t="s">
        <v>48</v>
      </c>
    </row>
    <row r="21" spans="1:35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35.166666666666679</v>
      </c>
      <c r="F21" s="209">
        <v>34.010910761640602</v>
      </c>
      <c r="G21" s="137" t="s">
        <v>48</v>
      </c>
      <c r="H21" s="209">
        <v>83.333333333333314</v>
      </c>
      <c r="I21" s="137" t="s">
        <v>48</v>
      </c>
      <c r="J21" s="209">
        <v>37.5</v>
      </c>
      <c r="K21" s="137" t="s">
        <v>48</v>
      </c>
      <c r="L21" s="209"/>
      <c r="M21" s="137"/>
      <c r="N21" s="209">
        <v>17.333333333333407</v>
      </c>
      <c r="O21" s="137" t="s">
        <v>51</v>
      </c>
      <c r="P21" s="209">
        <v>40.000000000000014</v>
      </c>
      <c r="Q21" s="137" t="s">
        <v>54</v>
      </c>
      <c r="R21" s="209">
        <v>18.333333333333378</v>
      </c>
      <c r="S21" s="137" t="s">
        <v>244</v>
      </c>
      <c r="T21" s="209">
        <v>60.000000000000028</v>
      </c>
      <c r="U21" s="137" t="s">
        <v>54</v>
      </c>
      <c r="V21" s="209">
        <v>12.666666666666643</v>
      </c>
      <c r="W21" s="137" t="s">
        <v>265</v>
      </c>
      <c r="X21" s="209"/>
      <c r="Y21" s="137"/>
      <c r="Z21" s="209">
        <v>23.333333333333339</v>
      </c>
      <c r="AA21" s="137" t="s">
        <v>50</v>
      </c>
      <c r="AB21" s="209">
        <v>3.3333333333333925</v>
      </c>
      <c r="AC21" s="137" t="s">
        <v>52</v>
      </c>
      <c r="AD21" s="209">
        <v>3.3333333333333854</v>
      </c>
      <c r="AE21" s="137" t="s">
        <v>68</v>
      </c>
      <c r="AF21" s="209">
        <v>38.333333333333343</v>
      </c>
      <c r="AG21" s="137" t="s">
        <v>48</v>
      </c>
      <c r="AH21" s="209">
        <v>69.999999999999943</v>
      </c>
      <c r="AI21" s="139" t="s">
        <v>50</v>
      </c>
    </row>
    <row r="22" spans="1:35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37.580503294527418</v>
      </c>
      <c r="F22" s="210">
        <v>36.985080817703853</v>
      </c>
      <c r="G22" s="136" t="s">
        <v>48</v>
      </c>
      <c r="H22" s="210">
        <v>90.000000000000071</v>
      </c>
      <c r="I22" s="136" t="s">
        <v>48</v>
      </c>
      <c r="J22" s="210">
        <v>35</v>
      </c>
      <c r="K22" s="136" t="s">
        <v>48</v>
      </c>
      <c r="L22" s="210"/>
      <c r="M22" s="136"/>
      <c r="N22" s="210">
        <v>43.333333333333449</v>
      </c>
      <c r="O22" s="136" t="s">
        <v>49</v>
      </c>
      <c r="P22" s="210">
        <v>33.333333333333357</v>
      </c>
      <c r="Q22" s="136" t="s">
        <v>49</v>
      </c>
      <c r="R22" s="210">
        <v>32.471699611940011</v>
      </c>
      <c r="S22" s="136" t="s">
        <v>55</v>
      </c>
      <c r="T22" s="210">
        <v>53.3333333333334</v>
      </c>
      <c r="U22" s="136" t="s">
        <v>64</v>
      </c>
      <c r="V22" s="210">
        <v>8.3333333333333499</v>
      </c>
      <c r="W22" s="136" t="s">
        <v>265</v>
      </c>
      <c r="X22" s="210"/>
      <c r="Y22" s="136"/>
      <c r="Z22" s="210">
        <v>20.000000000000064</v>
      </c>
      <c r="AA22" s="136" t="s">
        <v>58</v>
      </c>
      <c r="AB22" s="210">
        <v>2.8421709430404007E-14</v>
      </c>
      <c r="AC22" s="136" t="s">
        <v>52</v>
      </c>
      <c r="AD22" s="210">
        <v>2.4716996119400676</v>
      </c>
      <c r="AE22" s="136" t="s">
        <v>47</v>
      </c>
      <c r="AF22" s="210">
        <v>35.00000000000005</v>
      </c>
      <c r="AG22" s="136" t="s">
        <v>50</v>
      </c>
      <c r="AH22" s="210">
        <v>90.000000000000355</v>
      </c>
      <c r="AI22" s="138" t="s">
        <v>48</v>
      </c>
    </row>
    <row r="23" spans="1:35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16.747169961194039</v>
      </c>
      <c r="F23" s="209">
        <v>14.33827356744999</v>
      </c>
      <c r="G23" s="137" t="s">
        <v>47</v>
      </c>
      <c r="H23" s="209">
        <v>51.666666666666657</v>
      </c>
      <c r="I23" s="137" t="s">
        <v>49</v>
      </c>
      <c r="J23" s="209">
        <v>2.2412627309620348E-15</v>
      </c>
      <c r="K23" s="137" t="s">
        <v>52</v>
      </c>
      <c r="L23" s="209"/>
      <c r="M23" s="137"/>
      <c r="N23" s="209">
        <v>5.6843418860808015E-14</v>
      </c>
      <c r="O23" s="137" t="s">
        <v>63</v>
      </c>
      <c r="P23" s="209">
        <v>23.333333333333371</v>
      </c>
      <c r="Q23" s="137" t="s">
        <v>51</v>
      </c>
      <c r="R23" s="209">
        <v>4.0000000000000107</v>
      </c>
      <c r="S23" s="137" t="s">
        <v>66</v>
      </c>
      <c r="T23" s="209">
        <v>6.6666666666667496</v>
      </c>
      <c r="U23" s="137" t="s">
        <v>61</v>
      </c>
      <c r="V23" s="209">
        <v>8.8817841970012523E-15</v>
      </c>
      <c r="W23" s="137" t="s">
        <v>265</v>
      </c>
      <c r="X23" s="209"/>
      <c r="Y23" s="137"/>
      <c r="Z23" s="209">
        <v>6.6666666666667025</v>
      </c>
      <c r="AA23" s="137" t="s">
        <v>54</v>
      </c>
      <c r="AB23" s="209">
        <v>1.6666666666667354</v>
      </c>
      <c r="AC23" s="137" t="s">
        <v>52</v>
      </c>
      <c r="AD23" s="209">
        <v>37.471699611939954</v>
      </c>
      <c r="AE23" s="137" t="s">
        <v>59</v>
      </c>
      <c r="AF23" s="209">
        <v>5.000000000000032</v>
      </c>
      <c r="AG23" s="137" t="s">
        <v>70</v>
      </c>
      <c r="AH23" s="209">
        <v>35.000000000000099</v>
      </c>
      <c r="AI23" s="139" t="s">
        <v>64</v>
      </c>
    </row>
    <row r="24" spans="1:35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7.80000000000003</v>
      </c>
      <c r="F24" s="209">
        <v>7.2747996505295029</v>
      </c>
      <c r="G24" s="136" t="s">
        <v>60</v>
      </c>
      <c r="H24" s="209">
        <v>26.666666666666664</v>
      </c>
      <c r="I24" s="136" t="s">
        <v>63</v>
      </c>
      <c r="J24" s="209">
        <v>1.9081958235744878E-15</v>
      </c>
      <c r="K24" s="136" t="s">
        <v>52</v>
      </c>
      <c r="L24" s="209"/>
      <c r="M24" s="136"/>
      <c r="N24" s="209">
        <v>2.8421709430404007E-14</v>
      </c>
      <c r="O24" s="136" t="s">
        <v>63</v>
      </c>
      <c r="P24" s="209">
        <v>5.6666666666666856</v>
      </c>
      <c r="Q24" s="136" t="s">
        <v>63</v>
      </c>
      <c r="R24" s="209">
        <v>8.6666666666666892</v>
      </c>
      <c r="S24" s="136" t="s">
        <v>53</v>
      </c>
      <c r="T24" s="209">
        <v>5.0000000000000213</v>
      </c>
      <c r="U24" s="136" t="s">
        <v>60</v>
      </c>
      <c r="V24" s="209">
        <v>1.2434497875801753E-14</v>
      </c>
      <c r="W24" s="136" t="s">
        <v>265</v>
      </c>
      <c r="X24" s="209"/>
      <c r="Y24" s="136"/>
      <c r="Z24" s="209">
        <v>4.0856207306205761E-14</v>
      </c>
      <c r="AA24" s="136" t="s">
        <v>57</v>
      </c>
      <c r="AB24" s="209">
        <v>6.7501559897209518E-14</v>
      </c>
      <c r="AC24" s="136" t="s">
        <v>52</v>
      </c>
      <c r="AD24" s="209">
        <v>35.000000000000014</v>
      </c>
      <c r="AE24" s="136" t="s">
        <v>54</v>
      </c>
      <c r="AF24" s="209">
        <v>2.8421709430404007E-14</v>
      </c>
      <c r="AG24" s="136" t="s">
        <v>70</v>
      </c>
      <c r="AH24" s="209">
        <v>5.6666666666667282</v>
      </c>
      <c r="AI24" s="138" t="s">
        <v>60</v>
      </c>
    </row>
    <row r="25" spans="1:35" ht="15" customHeight="1" x14ac:dyDescent="0.35">
      <c r="B25" s="189" t="s">
        <v>41</v>
      </c>
      <c r="C25" s="52"/>
      <c r="D25" s="53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67"/>
      <c r="V25" s="69"/>
      <c r="W25" s="211"/>
      <c r="X25" s="212"/>
      <c r="Y25" s="212"/>
      <c r="Z25" s="211"/>
      <c r="AA25" s="211"/>
      <c r="AB25" s="211"/>
      <c r="AC25" s="211"/>
      <c r="AD25" s="211"/>
      <c r="AE25" s="211"/>
      <c r="AF25" s="211"/>
      <c r="AG25" s="67"/>
      <c r="AH25" s="212"/>
      <c r="AI25" s="213"/>
    </row>
    <row r="26" spans="1:35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20.205544351820492</v>
      </c>
      <c r="G26" s="155"/>
      <c r="H26" s="156">
        <f>AVERAGE(H5:H24)</f>
        <v>31.916666666666696</v>
      </c>
      <c r="I26" s="155"/>
      <c r="J26" s="156">
        <f>AVERAGE(J5:J24)</f>
        <v>4.6500000000000004</v>
      </c>
      <c r="K26" s="155"/>
      <c r="L26" s="156" t="e">
        <f>AVERAGE(L5:L24)</f>
        <v>#DIV/0!</v>
      </c>
      <c r="M26" s="155"/>
      <c r="N26" s="156">
        <f>AVERAGE(N5:N24)</f>
        <v>21.567923024814405</v>
      </c>
      <c r="O26" s="155"/>
      <c r="P26" s="156">
        <f>AVERAGE(P5:P24)</f>
        <v>31.700000000000045</v>
      </c>
      <c r="Q26" s="155"/>
      <c r="R26" s="156">
        <f>AVERAGE(R5:R24)</f>
        <v>20.768082312126566</v>
      </c>
      <c r="S26" s="155"/>
      <c r="T26" s="156">
        <f>AVERAGE(T5:T24)</f>
        <v>41.416666666666693</v>
      </c>
      <c r="U26" s="155"/>
      <c r="V26" s="156">
        <f>AVERAGE(V5:V24)</f>
        <v>1.050000000000022</v>
      </c>
      <c r="W26" s="155"/>
      <c r="X26" s="156" t="e">
        <f>AVERAGE(X5:X24)</f>
        <v>#DIV/0!</v>
      </c>
      <c r="Y26" s="155"/>
      <c r="Z26" s="156">
        <f>AVERAGE(Z5:Z24)</f>
        <v>5.8333333333333783</v>
      </c>
      <c r="AA26" s="155"/>
      <c r="AB26" s="156">
        <f>AVERAGE(AB5:AB24)</f>
        <v>2.2500000000000719</v>
      </c>
      <c r="AC26" s="155"/>
      <c r="AD26" s="156">
        <f>AVERAGE(AD5:AD24)</f>
        <v>24.905346511442662</v>
      </c>
      <c r="AE26" s="155"/>
      <c r="AF26" s="156">
        <f>AVERAGE(AF5:AF24)</f>
        <v>14.100000000000051</v>
      </c>
      <c r="AG26" s="155"/>
      <c r="AH26" s="156">
        <f>AVERAGE(AH5:AH24)</f>
        <v>41.7</v>
      </c>
      <c r="AI26" s="158"/>
    </row>
    <row r="27" spans="1:35" s="57" customFormat="1" x14ac:dyDescent="0.35">
      <c r="A27" s="58"/>
      <c r="B27" s="193" t="s">
        <v>30</v>
      </c>
      <c r="C27" s="33"/>
      <c r="D27" s="34"/>
      <c r="E27" s="33"/>
      <c r="F27" s="159">
        <v>2</v>
      </c>
      <c r="G27" s="183"/>
      <c r="H27" s="161">
        <v>6</v>
      </c>
      <c r="I27" s="162"/>
      <c r="J27" s="161">
        <v>4</v>
      </c>
      <c r="K27" s="162"/>
      <c r="L27" s="161"/>
      <c r="M27" s="162"/>
      <c r="N27" s="161">
        <v>10</v>
      </c>
      <c r="O27" s="183"/>
      <c r="P27" s="161">
        <v>9</v>
      </c>
      <c r="Q27" s="162"/>
      <c r="R27" s="161">
        <v>7</v>
      </c>
      <c r="S27" s="162"/>
      <c r="T27" s="161">
        <v>11</v>
      </c>
      <c r="U27" s="183"/>
      <c r="V27" s="161">
        <v>3</v>
      </c>
      <c r="W27" s="162"/>
      <c r="X27" s="161"/>
      <c r="Y27" s="183"/>
      <c r="Z27" s="161">
        <v>7</v>
      </c>
      <c r="AA27" s="162"/>
      <c r="AB27" s="161">
        <v>2</v>
      </c>
      <c r="AC27" s="183"/>
      <c r="AD27" s="161">
        <v>11</v>
      </c>
      <c r="AE27" s="162"/>
      <c r="AF27" s="161">
        <v>7</v>
      </c>
      <c r="AG27" s="162"/>
      <c r="AH27" s="161">
        <v>8</v>
      </c>
      <c r="AI27" s="163"/>
    </row>
    <row r="28" spans="1:35" s="57" customFormat="1" x14ac:dyDescent="0.35">
      <c r="A28" s="58"/>
      <c r="B28" s="194" t="s">
        <v>27</v>
      </c>
      <c r="C28" s="35"/>
      <c r="D28" s="36"/>
      <c r="E28" s="35"/>
      <c r="F28" s="164">
        <f>MIN(F5:F24)</f>
        <v>7.2747996505295029</v>
      </c>
      <c r="G28" s="214"/>
      <c r="H28" s="166">
        <f>MIN(H5:H24)</f>
        <v>-2.4868995751603507E-14</v>
      </c>
      <c r="I28" s="167"/>
      <c r="J28" s="166">
        <f>MIN(J5:J24)</f>
        <v>-1.5411283360577954E-14</v>
      </c>
      <c r="K28" s="167"/>
      <c r="L28" s="166">
        <f>MIN(L5:L24)</f>
        <v>0</v>
      </c>
      <c r="M28" s="214"/>
      <c r="N28" s="166">
        <f>MIN(N5:N24)</f>
        <v>-2.8300388060038983E-2</v>
      </c>
      <c r="O28" s="167"/>
      <c r="P28" s="166">
        <f>MIN(P5:P24)</f>
        <v>5.6666666666666856</v>
      </c>
      <c r="Q28" s="214"/>
      <c r="R28" s="166">
        <f>MIN(R5:R24)</f>
        <v>1.3333333333333783</v>
      </c>
      <c r="S28" s="214"/>
      <c r="T28" s="166">
        <f>MIN(T5:T24)</f>
        <v>4.9999999999999716</v>
      </c>
      <c r="U28" s="167"/>
      <c r="V28" s="166">
        <f>MIN(V5:V24)</f>
        <v>-5.6843418860808015E-14</v>
      </c>
      <c r="W28" s="214"/>
      <c r="X28" s="166">
        <f>MIN(X5:X24)</f>
        <v>0</v>
      </c>
      <c r="Y28" s="167"/>
      <c r="Z28" s="166">
        <f>MIN(Z5:Z24)</f>
        <v>2.4868995751603507E-14</v>
      </c>
      <c r="AA28" s="214"/>
      <c r="AB28" s="166">
        <f>MIN(AB5:AB24)</f>
        <v>2.8421709430404007E-14</v>
      </c>
      <c r="AC28" s="167"/>
      <c r="AD28" s="166">
        <f>MIN(AD5:AD24)</f>
        <v>0</v>
      </c>
      <c r="AE28" s="214"/>
      <c r="AF28" s="166">
        <f>MIN(AF5:AF24)</f>
        <v>2.8421709430404007E-14</v>
      </c>
      <c r="AG28" s="167"/>
      <c r="AH28" s="166">
        <f>MIN(AH5:AH24)</f>
        <v>5.6666666666667282</v>
      </c>
      <c r="AI28" s="168"/>
    </row>
    <row r="29" spans="1:35" s="57" customFormat="1" x14ac:dyDescent="0.35">
      <c r="A29" s="58"/>
      <c r="B29" s="193" t="s">
        <v>28</v>
      </c>
      <c r="C29" s="33"/>
      <c r="D29" s="34"/>
      <c r="E29" s="33"/>
      <c r="F29" s="159">
        <f>MAX(F5:F24)</f>
        <v>36.985080817703853</v>
      </c>
      <c r="G29" s="183"/>
      <c r="H29" s="161">
        <f>MAX(H5:H24)</f>
        <v>90.000000000000071</v>
      </c>
      <c r="I29" s="162"/>
      <c r="J29" s="161">
        <f>MAX(J5:J24)</f>
        <v>37.5</v>
      </c>
      <c r="K29" s="162"/>
      <c r="L29" s="161">
        <f>MAX(L5:L24)</f>
        <v>0</v>
      </c>
      <c r="M29" s="183"/>
      <c r="N29" s="161">
        <f>MAX(N5:N24)</f>
        <v>93.000000000000099</v>
      </c>
      <c r="O29" s="162"/>
      <c r="P29" s="161">
        <f>MAX(P5:P24)</f>
        <v>70</v>
      </c>
      <c r="Q29" s="183"/>
      <c r="R29" s="161">
        <f>MAX(R5:R24)</f>
        <v>76.666666666666643</v>
      </c>
      <c r="S29" s="183"/>
      <c r="T29" s="161">
        <f>MAX(T5:T24)</f>
        <v>96.666666666666671</v>
      </c>
      <c r="U29" s="162"/>
      <c r="V29" s="161">
        <f>MAX(V5:V24)</f>
        <v>12.666666666666643</v>
      </c>
      <c r="W29" s="183"/>
      <c r="X29" s="161">
        <f>MAX(X5:X24)</f>
        <v>0</v>
      </c>
      <c r="Y29" s="162"/>
      <c r="Z29" s="161">
        <f>MAX(Z5:Z24)</f>
        <v>30.000000000000007</v>
      </c>
      <c r="AA29" s="183"/>
      <c r="AB29" s="161">
        <f>MAX(AB5:AB24)</f>
        <v>26.66666666666675</v>
      </c>
      <c r="AC29" s="162"/>
      <c r="AD29" s="161">
        <f>MAX(AD5:AD24)</f>
        <v>70.000000000000028</v>
      </c>
      <c r="AE29" s="183"/>
      <c r="AF29" s="161">
        <f>MAX(AF5:AF24)</f>
        <v>43.3333333333333</v>
      </c>
      <c r="AG29" s="162"/>
      <c r="AH29" s="161">
        <f>MAX(AH5:AH24)</f>
        <v>90.000000000000355</v>
      </c>
      <c r="AI29" s="163"/>
    </row>
    <row r="30" spans="1:35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29.710281167174351</v>
      </c>
      <c r="G30" s="170"/>
      <c r="H30" s="171">
        <f>H29-H28</f>
        <v>90.000000000000099</v>
      </c>
      <c r="I30" s="172"/>
      <c r="J30" s="171">
        <f>J29-J28</f>
        <v>37.500000000000014</v>
      </c>
      <c r="K30" s="172"/>
      <c r="L30" s="171">
        <f>L29-L28</f>
        <v>0</v>
      </c>
      <c r="M30" s="170"/>
      <c r="N30" s="171">
        <f>N29-N28</f>
        <v>93.028300388060131</v>
      </c>
      <c r="O30" s="172"/>
      <c r="P30" s="171">
        <f>P29-P28</f>
        <v>64.333333333333314</v>
      </c>
      <c r="Q30" s="170"/>
      <c r="R30" s="171">
        <f>R29-R28</f>
        <v>75.333333333333258</v>
      </c>
      <c r="S30" s="170"/>
      <c r="T30" s="171">
        <f>T29-T28</f>
        <v>91.6666666666667</v>
      </c>
      <c r="U30" s="172"/>
      <c r="V30" s="171">
        <f>V29-V28</f>
        <v>12.6666666666667</v>
      </c>
      <c r="W30" s="170"/>
      <c r="X30" s="171">
        <f>X29-X28</f>
        <v>0</v>
      </c>
      <c r="Y30" s="172"/>
      <c r="Z30" s="171">
        <f>Z29-Z28</f>
        <v>29.999999999999982</v>
      </c>
      <c r="AA30" s="170"/>
      <c r="AB30" s="171">
        <f>AB29-AB28</f>
        <v>26.666666666666721</v>
      </c>
      <c r="AC30" s="172"/>
      <c r="AD30" s="171">
        <f>AD29-AD28</f>
        <v>70.000000000000028</v>
      </c>
      <c r="AE30" s="170"/>
      <c r="AF30" s="171">
        <f>AF29-AF28</f>
        <v>43.333333333333272</v>
      </c>
      <c r="AG30" s="172"/>
      <c r="AH30" s="171">
        <f>AH29-AH28</f>
        <v>84.333333333333627</v>
      </c>
      <c r="AI30" s="173"/>
    </row>
    <row r="31" spans="1:35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68"/>
      <c r="V31" s="70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68"/>
      <c r="AH31" s="70"/>
      <c r="AI31" s="25"/>
    </row>
    <row r="32" spans="1:35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92"/>
      <c r="J32" s="367" t="s">
        <v>71</v>
      </c>
      <c r="K32" s="392"/>
      <c r="L32" s="392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67" t="s">
        <v>71</v>
      </c>
      <c r="U32" s="367"/>
      <c r="V32" s="392">
        <v>0.28999999999999998</v>
      </c>
      <c r="W32" s="391"/>
      <c r="X32" s="367" t="s">
        <v>71</v>
      </c>
      <c r="Y32" s="367"/>
      <c r="Z32" s="367">
        <v>3.6999999999999998E-2</v>
      </c>
      <c r="AA32" s="367"/>
      <c r="AB32" s="392">
        <v>0.91669999999999996</v>
      </c>
      <c r="AC32" s="391"/>
      <c r="AD32" s="367">
        <v>2E-3</v>
      </c>
      <c r="AE32" s="367"/>
      <c r="AF32" s="367" t="s">
        <v>71</v>
      </c>
      <c r="AG32" s="367"/>
      <c r="AH32" s="367" t="s">
        <v>71</v>
      </c>
      <c r="AI32" s="402"/>
    </row>
    <row r="33" spans="2:35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96"/>
    </row>
    <row r="34" spans="2:35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400"/>
    </row>
    <row r="35" spans="2:35" s="2" customFormat="1" ht="29.8" customHeight="1" x14ac:dyDescent="0.3">
      <c r="B35" s="401" t="s">
        <v>275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</row>
    <row r="36" spans="2:35" x14ac:dyDescent="0.35">
      <c r="D36" s="2"/>
    </row>
    <row r="37" spans="2:35" x14ac:dyDescent="0.35">
      <c r="D37" s="2"/>
    </row>
    <row r="38" spans="2:35" x14ac:dyDescent="0.35">
      <c r="D38" s="2"/>
    </row>
    <row r="39" spans="2:35" x14ac:dyDescent="0.35">
      <c r="D39" s="2"/>
    </row>
    <row r="40" spans="2:35" x14ac:dyDescent="0.35">
      <c r="D40" s="2"/>
    </row>
    <row r="41" spans="2:35" x14ac:dyDescent="0.35">
      <c r="D41" s="2"/>
    </row>
    <row r="42" spans="2:35" x14ac:dyDescent="0.35">
      <c r="D42" s="2"/>
    </row>
    <row r="43" spans="2:35" x14ac:dyDescent="0.35">
      <c r="D43" s="2"/>
    </row>
  </sheetData>
  <sortState xmlns:xlrd2="http://schemas.microsoft.com/office/spreadsheetml/2017/richdata2" ref="A5:AI24">
    <sortCondition ref="D5:D24"/>
    <sortCondition ref="C5:C24"/>
    <sortCondition ref="B5:B24"/>
  </sortState>
  <mergeCells count="80">
    <mergeCell ref="AB34:AC34"/>
    <mergeCell ref="AD34:AE34"/>
    <mergeCell ref="AF34:AG34"/>
    <mergeCell ref="AH34:AI34"/>
    <mergeCell ref="B35:U35"/>
    <mergeCell ref="J34:K34"/>
    <mergeCell ref="AH33:AI33"/>
    <mergeCell ref="F34:G34"/>
    <mergeCell ref="H34:I34"/>
    <mergeCell ref="L34:M34"/>
    <mergeCell ref="N34:O34"/>
    <mergeCell ref="P34:Q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F33:G33"/>
    <mergeCell ref="H33:I33"/>
    <mergeCell ref="L33:M33"/>
    <mergeCell ref="N33:O33"/>
    <mergeCell ref="P33:Q33"/>
    <mergeCell ref="J33:K33"/>
    <mergeCell ref="T33:U33"/>
    <mergeCell ref="X32:Y32"/>
    <mergeCell ref="Z32:AA32"/>
    <mergeCell ref="AB32:AC32"/>
    <mergeCell ref="AD32:AE32"/>
    <mergeCell ref="T32:U32"/>
    <mergeCell ref="V32:W32"/>
    <mergeCell ref="AF32:AG32"/>
    <mergeCell ref="AH32:AI32"/>
    <mergeCell ref="AD4:AE4"/>
    <mergeCell ref="AF4:AG4"/>
    <mergeCell ref="AH4:AI4"/>
    <mergeCell ref="F32:G32"/>
    <mergeCell ref="H32:I32"/>
    <mergeCell ref="L32:M32"/>
    <mergeCell ref="N32:O32"/>
    <mergeCell ref="P32:Q32"/>
    <mergeCell ref="J32:K32"/>
    <mergeCell ref="AB4:AC4"/>
    <mergeCell ref="V3:W3"/>
    <mergeCell ref="X3:Y3"/>
    <mergeCell ref="Z3:AA3"/>
    <mergeCell ref="AB3:AC3"/>
    <mergeCell ref="T4:U4"/>
    <mergeCell ref="R4:S4"/>
    <mergeCell ref="V4:W4"/>
    <mergeCell ref="X4:Y4"/>
    <mergeCell ref="Z4:AA4"/>
    <mergeCell ref="D2:D3"/>
    <mergeCell ref="R3:S3"/>
    <mergeCell ref="H4:I4"/>
    <mergeCell ref="L4:M4"/>
    <mergeCell ref="N4:O4"/>
    <mergeCell ref="P4:Q4"/>
    <mergeCell ref="J3:K3"/>
    <mergeCell ref="J4:K4"/>
    <mergeCell ref="R32:S32"/>
    <mergeCell ref="R33:S33"/>
    <mergeCell ref="R34:S34"/>
    <mergeCell ref="B1:AI1"/>
    <mergeCell ref="B2:B3"/>
    <mergeCell ref="C2:C3"/>
    <mergeCell ref="F2:AI2"/>
    <mergeCell ref="F3:G3"/>
    <mergeCell ref="H3:I3"/>
    <mergeCell ref="L3:M3"/>
    <mergeCell ref="N3:O3"/>
    <mergeCell ref="P3:Q3"/>
    <mergeCell ref="T3:U3"/>
    <mergeCell ref="AH3:AI3"/>
    <mergeCell ref="AD3:AE3"/>
    <mergeCell ref="AF3:AG3"/>
  </mergeCells>
  <conditionalFormatting sqref="B5:AI24">
    <cfRule type="expression" dxfId="29" priority="19">
      <formula>MOD(ROW(),2)=0</formula>
    </cfRule>
  </conditionalFormatting>
  <conditionalFormatting sqref="F5:AI24">
    <cfRule type="colorScale" priority="1">
      <colorScale>
        <cfvo type="num" val="0"/>
        <cfvo type="num" val="50"/>
        <cfvo type="num" val="100"/>
        <color rgb="FF63BE7B"/>
        <color rgb="FFFFEB84"/>
        <color rgb="FFF8696B"/>
      </colorScale>
    </cfRule>
  </conditionalFormatting>
  <pageMargins left="0.25" right="0.25" top="0.75" bottom="0.75" header="0.3" footer="0.3"/>
  <pageSetup scale="56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9FDB-9A32-431B-B134-75A5824067BE}">
  <sheetPr>
    <pageSetUpPr fitToPage="1"/>
  </sheetPr>
  <dimension ref="A1:AK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Q5" sqref="P1:Q1048576"/>
    </sheetView>
  </sheetViews>
  <sheetFormatPr defaultColWidth="8.84375" defaultRowHeight="14.15" x14ac:dyDescent="0.35"/>
  <cols>
    <col min="1" max="1" width="11.4609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11" width="7.23046875" style="9" customWidth="1"/>
    <col min="12" max="13" width="7.23046875" style="9" hidden="1" customWidth="1"/>
    <col min="14" max="15" width="7.23046875" style="9" customWidth="1"/>
    <col min="16" max="17" width="7.23046875" style="9" hidden="1" customWidth="1"/>
    <col min="18" max="37" width="7.23046875" style="9" customWidth="1"/>
    <col min="38" max="38" width="8.84375" style="55"/>
    <col min="39" max="52" width="8.84375" style="55" customWidth="1"/>
    <col min="53" max="16384" width="8.84375" style="55"/>
  </cols>
  <sheetData>
    <row r="1" spans="1:37" ht="47.05" customHeight="1" thickBot="1" x14ac:dyDescent="0.4">
      <c r="B1" s="372" t="s">
        <v>307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</row>
    <row r="2" spans="1:37" ht="14.5" customHeight="1" x14ac:dyDescent="0.35">
      <c r="B2" s="373" t="s">
        <v>25</v>
      </c>
      <c r="C2" s="375" t="s">
        <v>1</v>
      </c>
      <c r="D2" s="404" t="s">
        <v>0</v>
      </c>
      <c r="E2" s="65"/>
      <c r="F2" s="377" t="s">
        <v>161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9"/>
    </row>
    <row r="3" spans="1:37" ht="15" customHeight="1" thickBot="1" x14ac:dyDescent="0.4">
      <c r="B3" s="374"/>
      <c r="C3" s="376"/>
      <c r="D3" s="405"/>
      <c r="E3" s="83"/>
      <c r="F3" s="380" t="s">
        <v>37</v>
      </c>
      <c r="G3" s="381"/>
      <c r="H3" s="382" t="s">
        <v>79</v>
      </c>
      <c r="I3" s="381"/>
      <c r="J3" s="382" t="s">
        <v>267</v>
      </c>
      <c r="K3" s="381"/>
      <c r="L3" s="382" t="s">
        <v>88</v>
      </c>
      <c r="M3" s="381"/>
      <c r="N3" s="382" t="s">
        <v>200</v>
      </c>
      <c r="O3" s="381"/>
      <c r="P3" s="382" t="s">
        <v>201</v>
      </c>
      <c r="Q3" s="381"/>
      <c r="R3" s="382" t="s">
        <v>206</v>
      </c>
      <c r="S3" s="381"/>
      <c r="T3" s="382" t="s">
        <v>205</v>
      </c>
      <c r="U3" s="381"/>
      <c r="V3" s="382" t="s">
        <v>81</v>
      </c>
      <c r="W3" s="381"/>
      <c r="X3" s="382" t="s">
        <v>82</v>
      </c>
      <c r="Y3" s="381"/>
      <c r="Z3" s="382" t="s">
        <v>89</v>
      </c>
      <c r="AA3" s="381"/>
      <c r="AB3" s="382" t="s">
        <v>85</v>
      </c>
      <c r="AC3" s="381"/>
      <c r="AD3" s="382" t="s">
        <v>84</v>
      </c>
      <c r="AE3" s="381"/>
      <c r="AF3" s="382" t="s">
        <v>83</v>
      </c>
      <c r="AG3" s="381"/>
      <c r="AH3" s="382" t="s">
        <v>86</v>
      </c>
      <c r="AI3" s="381"/>
      <c r="AJ3" s="382" t="s">
        <v>87</v>
      </c>
      <c r="AK3" s="383"/>
    </row>
    <row r="4" spans="1:37" ht="15" customHeight="1" x14ac:dyDescent="0.35">
      <c r="B4" s="189"/>
      <c r="C4" s="66"/>
      <c r="D4" s="53"/>
      <c r="E4" s="83"/>
      <c r="F4" s="54"/>
      <c r="G4" s="84"/>
      <c r="H4" s="386">
        <v>45406</v>
      </c>
      <c r="I4" s="387"/>
      <c r="J4" s="386">
        <v>45399</v>
      </c>
      <c r="K4" s="387"/>
      <c r="L4" s="386"/>
      <c r="M4" s="387"/>
      <c r="N4" s="386">
        <v>45405</v>
      </c>
      <c r="O4" s="387"/>
      <c r="P4" s="386">
        <v>45397</v>
      </c>
      <c r="Q4" s="387"/>
      <c r="R4" s="386">
        <v>45404</v>
      </c>
      <c r="S4" s="387"/>
      <c r="T4" s="386">
        <v>45414</v>
      </c>
      <c r="U4" s="387"/>
      <c r="V4" s="386">
        <v>45413</v>
      </c>
      <c r="W4" s="387"/>
      <c r="X4" s="386">
        <v>45415</v>
      </c>
      <c r="Y4" s="387"/>
      <c r="Z4" s="386">
        <v>45418</v>
      </c>
      <c r="AA4" s="387"/>
      <c r="AB4" s="386">
        <v>45422</v>
      </c>
      <c r="AC4" s="387"/>
      <c r="AD4" s="386">
        <v>45442</v>
      </c>
      <c r="AE4" s="387"/>
      <c r="AF4" s="386">
        <v>45363</v>
      </c>
      <c r="AG4" s="387"/>
      <c r="AH4" s="386">
        <v>45476</v>
      </c>
      <c r="AI4" s="387"/>
      <c r="AJ4" s="386"/>
      <c r="AK4" s="394"/>
    </row>
    <row r="5" spans="1:37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AVERAGE(H5,L5,N5,R5,V5,X5,Z5,AB5,AD5,AF5,AH5,AJ5)</f>
        <v>31.978286805058506</v>
      </c>
      <c r="F5" s="314">
        <v>34.793862305673308</v>
      </c>
      <c r="G5" s="315" t="s">
        <v>63</v>
      </c>
      <c r="H5" s="314">
        <v>62.666666666666714</v>
      </c>
      <c r="I5" s="315" t="s">
        <v>48</v>
      </c>
      <c r="J5" s="314">
        <v>73</v>
      </c>
      <c r="K5" s="315" t="s">
        <v>48</v>
      </c>
      <c r="L5" s="314"/>
      <c r="M5" s="316"/>
      <c r="N5" s="314">
        <v>35.666666666666714</v>
      </c>
      <c r="O5" s="315" t="s">
        <v>59</v>
      </c>
      <c r="P5" s="314"/>
      <c r="Q5" s="315"/>
      <c r="R5" s="314">
        <v>36.089238845144401</v>
      </c>
      <c r="S5" s="315" t="s">
        <v>64</v>
      </c>
      <c r="T5" s="314">
        <v>27.559055118110265</v>
      </c>
      <c r="U5" s="315" t="s">
        <v>62</v>
      </c>
      <c r="V5" s="314">
        <v>12.795275590551228</v>
      </c>
      <c r="W5" s="315" t="s">
        <v>61</v>
      </c>
      <c r="X5" s="314">
        <v>31.889763779527598</v>
      </c>
      <c r="Y5" s="315" t="s">
        <v>47</v>
      </c>
      <c r="Z5" s="314">
        <v>30.577427821522349</v>
      </c>
      <c r="AA5" s="315" t="s">
        <v>62</v>
      </c>
      <c r="AB5" s="314">
        <v>40.00000000000005</v>
      </c>
      <c r="AC5" s="315" t="s">
        <v>70</v>
      </c>
      <c r="AD5" s="314">
        <v>19.333333333333361</v>
      </c>
      <c r="AE5" s="315" t="s">
        <v>66</v>
      </c>
      <c r="AF5" s="314">
        <v>25.000000000000039</v>
      </c>
      <c r="AG5" s="315" t="s">
        <v>64</v>
      </c>
      <c r="AH5" s="314">
        <v>29.002624671916074</v>
      </c>
      <c r="AI5" s="315" t="s">
        <v>70</v>
      </c>
      <c r="AJ5" s="314">
        <v>28.740157480315037</v>
      </c>
      <c r="AK5" s="317" t="s">
        <v>68</v>
      </c>
    </row>
    <row r="6" spans="1:37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55.225721784776944</v>
      </c>
      <c r="F6" s="209">
        <v>55.952402584292329</v>
      </c>
      <c r="G6" s="137" t="s">
        <v>48</v>
      </c>
      <c r="H6" s="209">
        <v>59.666666666666679</v>
      </c>
      <c r="I6" s="137" t="s">
        <v>48</v>
      </c>
      <c r="J6" s="209">
        <v>56.250000000000007</v>
      </c>
      <c r="K6" s="137" t="s">
        <v>52</v>
      </c>
      <c r="L6" s="209"/>
      <c r="M6" s="137"/>
      <c r="N6" s="209">
        <v>29.000000000000064</v>
      </c>
      <c r="O6" s="137" t="s">
        <v>250</v>
      </c>
      <c r="P6" s="209"/>
      <c r="Q6" s="137"/>
      <c r="R6" s="209">
        <v>57.2178477690289</v>
      </c>
      <c r="S6" s="137" t="s">
        <v>48</v>
      </c>
      <c r="T6" s="209">
        <v>63.648293963254588</v>
      </c>
      <c r="U6" s="137" t="s">
        <v>50</v>
      </c>
      <c r="V6" s="209">
        <v>47.244094488188999</v>
      </c>
      <c r="W6" s="137" t="s">
        <v>48</v>
      </c>
      <c r="X6" s="209">
        <v>66.469816272965886</v>
      </c>
      <c r="Y6" s="137" t="s">
        <v>48</v>
      </c>
      <c r="Z6" s="209">
        <v>64.041994750656201</v>
      </c>
      <c r="AA6" s="137" t="s">
        <v>48</v>
      </c>
      <c r="AB6" s="209">
        <v>65.666666666666686</v>
      </c>
      <c r="AC6" s="137" t="s">
        <v>48</v>
      </c>
      <c r="AD6" s="209">
        <v>60.333333333333343</v>
      </c>
      <c r="AE6" s="137" t="s">
        <v>48</v>
      </c>
      <c r="AF6" s="209">
        <v>48.000000000000014</v>
      </c>
      <c r="AG6" s="137" t="s">
        <v>48</v>
      </c>
      <c r="AH6" s="209">
        <v>50.78740157480317</v>
      </c>
      <c r="AI6" s="137" t="s">
        <v>48</v>
      </c>
      <c r="AJ6" s="209">
        <v>59.055118110236485</v>
      </c>
      <c r="AK6" s="139" t="s">
        <v>48</v>
      </c>
    </row>
    <row r="7" spans="1:37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55.477213075638289</v>
      </c>
      <c r="F7" s="209">
        <v>57.496870583484714</v>
      </c>
      <c r="G7" s="137" t="s">
        <v>48</v>
      </c>
      <c r="H7" s="209">
        <v>54.833333333333343</v>
      </c>
      <c r="I7" s="137" t="s">
        <v>52</v>
      </c>
      <c r="J7" s="209">
        <v>67</v>
      </c>
      <c r="K7" s="137" t="s">
        <v>48</v>
      </c>
      <c r="L7" s="209"/>
      <c r="M7" s="137"/>
      <c r="N7" s="209">
        <v>44.207349081364832</v>
      </c>
      <c r="O7" s="137" t="s">
        <v>58</v>
      </c>
      <c r="P7" s="209"/>
      <c r="Q7" s="137"/>
      <c r="R7" s="209">
        <v>55.905511811023665</v>
      </c>
      <c r="S7" s="137" t="s">
        <v>48</v>
      </c>
      <c r="T7" s="209">
        <v>70.209973753280849</v>
      </c>
      <c r="U7" s="137" t="s">
        <v>48</v>
      </c>
      <c r="V7" s="209">
        <v>43.307086614173258</v>
      </c>
      <c r="W7" s="137" t="s">
        <v>48</v>
      </c>
      <c r="X7" s="209">
        <v>69.881889763779569</v>
      </c>
      <c r="Y7" s="137" t="s">
        <v>48</v>
      </c>
      <c r="Z7" s="209">
        <v>63.799212598425221</v>
      </c>
      <c r="AA7" s="137" t="s">
        <v>48</v>
      </c>
      <c r="AB7" s="209">
        <v>63.6666666666667</v>
      </c>
      <c r="AC7" s="137" t="s">
        <v>48</v>
      </c>
      <c r="AD7" s="209">
        <v>58.666666666666686</v>
      </c>
      <c r="AE7" s="137" t="s">
        <v>50</v>
      </c>
      <c r="AF7" s="209">
        <v>42.333333333333336</v>
      </c>
      <c r="AG7" s="137" t="s">
        <v>48</v>
      </c>
      <c r="AH7" s="209">
        <v>50.9186351706037</v>
      </c>
      <c r="AI7" s="137" t="s">
        <v>48</v>
      </c>
      <c r="AJ7" s="209">
        <v>62.729658792650909</v>
      </c>
      <c r="AK7" s="139" t="s">
        <v>48</v>
      </c>
    </row>
    <row r="8" spans="1:37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37.525411596277756</v>
      </c>
      <c r="F8" s="209">
        <v>38.511457702402552</v>
      </c>
      <c r="G8" s="136" t="s">
        <v>57</v>
      </c>
      <c r="H8" s="209">
        <v>50.000000000000036</v>
      </c>
      <c r="I8" s="136" t="s">
        <v>49</v>
      </c>
      <c r="J8" s="209">
        <v>43.250000000000007</v>
      </c>
      <c r="K8" s="136" t="s">
        <v>49</v>
      </c>
      <c r="L8" s="209"/>
      <c r="M8" s="136"/>
      <c r="N8" s="209">
        <v>34.000000000000014</v>
      </c>
      <c r="O8" s="136" t="s">
        <v>249</v>
      </c>
      <c r="P8" s="209"/>
      <c r="Q8" s="136"/>
      <c r="R8" s="209">
        <v>43.700787401574821</v>
      </c>
      <c r="S8" s="136" t="s">
        <v>46</v>
      </c>
      <c r="T8" s="209">
        <v>44.619422572178493</v>
      </c>
      <c r="U8" s="136" t="s">
        <v>57</v>
      </c>
      <c r="V8" s="209">
        <v>22.309711286089254</v>
      </c>
      <c r="W8" s="136" t="s">
        <v>49</v>
      </c>
      <c r="X8" s="209">
        <v>41.14173228346457</v>
      </c>
      <c r="Y8" s="136" t="s">
        <v>70</v>
      </c>
      <c r="Z8" s="209">
        <v>43.175853018372727</v>
      </c>
      <c r="AA8" s="136" t="s">
        <v>46</v>
      </c>
      <c r="AB8" s="209">
        <v>49.33333333333335</v>
      </c>
      <c r="AC8" s="136" t="s">
        <v>52</v>
      </c>
      <c r="AD8" s="209">
        <v>41.000000000000014</v>
      </c>
      <c r="AE8" s="136" t="s">
        <v>49</v>
      </c>
      <c r="AF8" s="209">
        <v>33.000000000000021</v>
      </c>
      <c r="AG8" s="136" t="s">
        <v>46</v>
      </c>
      <c r="AH8" s="209">
        <v>24.146981627296629</v>
      </c>
      <c r="AI8" s="136" t="s">
        <v>57</v>
      </c>
      <c r="AJ8" s="209">
        <v>30.971128608923959</v>
      </c>
      <c r="AK8" s="138" t="s">
        <v>51</v>
      </c>
    </row>
    <row r="9" spans="1:37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45.760081126222467</v>
      </c>
      <c r="F9" s="209">
        <v>47.096910963051897</v>
      </c>
      <c r="G9" s="136" t="s">
        <v>52</v>
      </c>
      <c r="H9" s="209">
        <v>52.833333333333421</v>
      </c>
      <c r="I9" s="136" t="s">
        <v>46</v>
      </c>
      <c r="J9" s="209">
        <v>50.499999999999844</v>
      </c>
      <c r="K9" s="136" t="s">
        <v>46</v>
      </c>
      <c r="L9" s="209"/>
      <c r="M9" s="136"/>
      <c r="N9" s="209">
        <v>47.666666666666714</v>
      </c>
      <c r="O9" s="136" t="s">
        <v>50</v>
      </c>
      <c r="P9" s="209"/>
      <c r="Q9" s="136"/>
      <c r="R9" s="209">
        <v>45.53805774278203</v>
      </c>
      <c r="S9" s="136" t="s">
        <v>52</v>
      </c>
      <c r="T9" s="209">
        <v>58.398950131233669</v>
      </c>
      <c r="U9" s="136" t="s">
        <v>46</v>
      </c>
      <c r="V9" s="209">
        <v>24.934383202099678</v>
      </c>
      <c r="W9" s="136" t="s">
        <v>70</v>
      </c>
      <c r="X9" s="209">
        <v>59.580052493438437</v>
      </c>
      <c r="Y9" s="136" t="s">
        <v>52</v>
      </c>
      <c r="Z9" s="209">
        <v>49.540682414698097</v>
      </c>
      <c r="AA9" s="136" t="s">
        <v>52</v>
      </c>
      <c r="AB9" s="209">
        <v>62.00000000000049</v>
      </c>
      <c r="AC9" s="136" t="s">
        <v>48</v>
      </c>
      <c r="AD9" s="209">
        <v>55.000000000000277</v>
      </c>
      <c r="AE9" s="136" t="s">
        <v>52</v>
      </c>
      <c r="AF9" s="209">
        <v>48.000000000000085</v>
      </c>
      <c r="AG9" s="136" t="s">
        <v>48</v>
      </c>
      <c r="AH9" s="209">
        <v>14.173228346456396</v>
      </c>
      <c r="AI9" s="136" t="s">
        <v>69</v>
      </c>
      <c r="AJ9" s="209">
        <v>44.094488188971532</v>
      </c>
      <c r="AK9" s="138" t="s">
        <v>52</v>
      </c>
    </row>
    <row r="10" spans="1:37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29.148293963254613</v>
      </c>
      <c r="F10" s="209">
        <v>30.033817888148594</v>
      </c>
      <c r="G10" s="136" t="s">
        <v>69</v>
      </c>
      <c r="H10" s="209">
        <v>46.500000000000036</v>
      </c>
      <c r="I10" s="136" t="s">
        <v>57</v>
      </c>
      <c r="J10" s="209">
        <v>37.000000000000007</v>
      </c>
      <c r="K10" s="136" t="s">
        <v>51</v>
      </c>
      <c r="L10" s="209"/>
      <c r="M10" s="136"/>
      <c r="N10" s="209">
        <v>35.500000000000014</v>
      </c>
      <c r="O10" s="136" t="s">
        <v>249</v>
      </c>
      <c r="P10" s="209"/>
      <c r="Q10" s="136"/>
      <c r="R10" s="209">
        <v>24.803149606299222</v>
      </c>
      <c r="S10" s="136" t="s">
        <v>61</v>
      </c>
      <c r="T10" s="209">
        <v>32.808398950131242</v>
      </c>
      <c r="U10" s="136" t="s">
        <v>68</v>
      </c>
      <c r="V10" s="209">
        <v>17.06036745406827</v>
      </c>
      <c r="W10" s="136" t="s">
        <v>47</v>
      </c>
      <c r="X10" s="209">
        <v>27.755905511811022</v>
      </c>
      <c r="Y10" s="136" t="s">
        <v>62</v>
      </c>
      <c r="Z10" s="209">
        <v>28.904199475065628</v>
      </c>
      <c r="AA10" s="136" t="s">
        <v>61</v>
      </c>
      <c r="AB10" s="209">
        <v>46.333333333333364</v>
      </c>
      <c r="AC10" s="136" t="s">
        <v>52</v>
      </c>
      <c r="AD10" s="209">
        <v>30.666666666666664</v>
      </c>
      <c r="AE10" s="136" t="s">
        <v>63</v>
      </c>
      <c r="AF10" s="209">
        <v>24.000000000000014</v>
      </c>
      <c r="AG10" s="136" t="s">
        <v>51</v>
      </c>
      <c r="AH10" s="209">
        <v>16.797900262467245</v>
      </c>
      <c r="AI10" s="136" t="s">
        <v>68</v>
      </c>
      <c r="AJ10" s="209">
        <v>22.309711286089247</v>
      </c>
      <c r="AK10" s="138" t="s">
        <v>61</v>
      </c>
    </row>
    <row r="11" spans="1:37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33.334764972560272</v>
      </c>
      <c r="F11" s="209">
        <v>34.234857662022989</v>
      </c>
      <c r="G11" s="136" t="s">
        <v>63</v>
      </c>
      <c r="H11" s="209">
        <v>49.333333333333371</v>
      </c>
      <c r="I11" s="136" t="s">
        <v>49</v>
      </c>
      <c r="J11" s="209">
        <v>44.250000000000014</v>
      </c>
      <c r="K11" s="136" t="s">
        <v>49</v>
      </c>
      <c r="L11" s="209"/>
      <c r="M11" s="136"/>
      <c r="N11" s="209">
        <v>35.367454068241493</v>
      </c>
      <c r="O11" s="136" t="s">
        <v>59</v>
      </c>
      <c r="P11" s="209"/>
      <c r="Q11" s="136"/>
      <c r="R11" s="209">
        <v>27.427821522309731</v>
      </c>
      <c r="S11" s="136" t="s">
        <v>68</v>
      </c>
      <c r="T11" s="209">
        <v>34.120734908136498</v>
      </c>
      <c r="U11" s="136" t="s">
        <v>63</v>
      </c>
      <c r="V11" s="209">
        <v>20.341207349081383</v>
      </c>
      <c r="W11" s="136" t="s">
        <v>64</v>
      </c>
      <c r="X11" s="209">
        <v>33.202099737532826</v>
      </c>
      <c r="Y11" s="136" t="s">
        <v>57</v>
      </c>
      <c r="Z11" s="209">
        <v>36.089238845144386</v>
      </c>
      <c r="AA11" s="136" t="s">
        <v>51</v>
      </c>
      <c r="AB11" s="209">
        <v>50.666666666666707</v>
      </c>
      <c r="AC11" s="136" t="s">
        <v>52</v>
      </c>
      <c r="AD11" s="209">
        <v>37.666666666666686</v>
      </c>
      <c r="AE11" s="136" t="s">
        <v>57</v>
      </c>
      <c r="AF11" s="209">
        <v>30.000000000000018</v>
      </c>
      <c r="AG11" s="136" t="s">
        <v>55</v>
      </c>
      <c r="AH11" s="209">
        <v>19.422572178477719</v>
      </c>
      <c r="AI11" s="136" t="s">
        <v>63</v>
      </c>
      <c r="AJ11" s="209">
        <v>27.165354330708656</v>
      </c>
      <c r="AK11" s="138" t="s">
        <v>68</v>
      </c>
    </row>
    <row r="12" spans="1:37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32.767716535433124</v>
      </c>
      <c r="F12" s="209">
        <v>33.654098526145752</v>
      </c>
      <c r="G12" s="136" t="s">
        <v>63</v>
      </c>
      <c r="H12" s="209">
        <v>51.666666666666714</v>
      </c>
      <c r="I12" s="136" t="s">
        <v>46</v>
      </c>
      <c r="J12" s="209">
        <v>44.25</v>
      </c>
      <c r="K12" s="136" t="s">
        <v>49</v>
      </c>
      <c r="L12" s="209"/>
      <c r="M12" s="136"/>
      <c r="N12" s="209">
        <v>32.666666666666707</v>
      </c>
      <c r="O12" s="136" t="s">
        <v>250</v>
      </c>
      <c r="P12" s="209"/>
      <c r="Q12" s="136"/>
      <c r="R12" s="209">
        <v>37.664041994750697</v>
      </c>
      <c r="S12" s="136" t="s">
        <v>54</v>
      </c>
      <c r="T12" s="209">
        <v>32.808398950131256</v>
      </c>
      <c r="U12" s="136" t="s">
        <v>68</v>
      </c>
      <c r="V12" s="209">
        <v>25.590551181102416</v>
      </c>
      <c r="W12" s="136" t="s">
        <v>70</v>
      </c>
      <c r="X12" s="209">
        <v>32.349081364829416</v>
      </c>
      <c r="Y12" s="136" t="s">
        <v>51</v>
      </c>
      <c r="Z12" s="209">
        <v>33.497375328084019</v>
      </c>
      <c r="AA12" s="136" t="s">
        <v>68</v>
      </c>
      <c r="AB12" s="209">
        <v>47.333333333333378</v>
      </c>
      <c r="AC12" s="136" t="s">
        <v>52</v>
      </c>
      <c r="AD12" s="209">
        <v>32.333333333333364</v>
      </c>
      <c r="AE12" s="136" t="s">
        <v>63</v>
      </c>
      <c r="AF12" s="209">
        <v>25.611548556430481</v>
      </c>
      <c r="AG12" s="136" t="s">
        <v>51</v>
      </c>
      <c r="AH12" s="209">
        <v>15.22309711286095</v>
      </c>
      <c r="AI12" s="136" t="s">
        <v>69</v>
      </c>
      <c r="AJ12" s="209">
        <v>26.509186351706173</v>
      </c>
      <c r="AK12" s="138" t="s">
        <v>68</v>
      </c>
    </row>
    <row r="13" spans="1:37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39.516583154378459</v>
      </c>
      <c r="F13" s="209">
        <v>40.282858873410014</v>
      </c>
      <c r="G13" s="136" t="s">
        <v>49</v>
      </c>
      <c r="H13" s="209">
        <v>49.33333333333335</v>
      </c>
      <c r="I13" s="136" t="s">
        <v>49</v>
      </c>
      <c r="J13" s="209">
        <v>47</v>
      </c>
      <c r="K13" s="136" t="s">
        <v>70</v>
      </c>
      <c r="L13" s="209"/>
      <c r="M13" s="136"/>
      <c r="N13" s="209">
        <v>51.385826771653555</v>
      </c>
      <c r="O13" s="136" t="s">
        <v>48</v>
      </c>
      <c r="P13" s="209"/>
      <c r="Q13" s="136"/>
      <c r="R13" s="209">
        <v>46.325459317585327</v>
      </c>
      <c r="S13" s="136" t="s">
        <v>52</v>
      </c>
      <c r="T13" s="209">
        <v>41.994750656167987</v>
      </c>
      <c r="U13" s="136" t="s">
        <v>57</v>
      </c>
      <c r="V13" s="209">
        <v>35.433070866141762</v>
      </c>
      <c r="W13" s="136" t="s">
        <v>52</v>
      </c>
      <c r="X13" s="209">
        <v>34.580052493438309</v>
      </c>
      <c r="Y13" s="136" t="s">
        <v>57</v>
      </c>
      <c r="Z13" s="209">
        <v>41.141732283464584</v>
      </c>
      <c r="AA13" s="136" t="s">
        <v>49</v>
      </c>
      <c r="AB13" s="209">
        <v>51.000000000000021</v>
      </c>
      <c r="AC13" s="136" t="s">
        <v>52</v>
      </c>
      <c r="AD13" s="209">
        <v>42.000000000000007</v>
      </c>
      <c r="AE13" s="136" t="s">
        <v>49</v>
      </c>
      <c r="AF13" s="209">
        <v>30.33333333333335</v>
      </c>
      <c r="AG13" s="136" t="s">
        <v>54</v>
      </c>
      <c r="AH13" s="209">
        <v>14.829396325459347</v>
      </c>
      <c r="AI13" s="136" t="s">
        <v>69</v>
      </c>
      <c r="AJ13" s="209">
        <v>38.320209973753414</v>
      </c>
      <c r="AK13" s="138" t="s">
        <v>46</v>
      </c>
    </row>
    <row r="14" spans="1:37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40.882009067048472</v>
      </c>
      <c r="F14" s="314">
        <v>42.448919846557587</v>
      </c>
      <c r="G14" s="316" t="s">
        <v>70</v>
      </c>
      <c r="H14" s="314">
        <v>53.166666666666693</v>
      </c>
      <c r="I14" s="316" t="s">
        <v>46</v>
      </c>
      <c r="J14" s="314">
        <v>48.000000000000007</v>
      </c>
      <c r="K14" s="316" t="s">
        <v>70</v>
      </c>
      <c r="L14" s="314"/>
      <c r="M14" s="316"/>
      <c r="N14" s="314">
        <v>28.6666666666667</v>
      </c>
      <c r="O14" s="316" t="s">
        <v>56</v>
      </c>
      <c r="P14" s="314"/>
      <c r="Q14" s="316"/>
      <c r="R14" s="314">
        <v>39.10761154855647</v>
      </c>
      <c r="S14" s="316" t="s">
        <v>46</v>
      </c>
      <c r="T14" s="314">
        <v>54.133858267716555</v>
      </c>
      <c r="U14" s="316" t="s">
        <v>70</v>
      </c>
      <c r="V14" s="314">
        <v>33.464566929133909</v>
      </c>
      <c r="W14" s="316" t="s">
        <v>52</v>
      </c>
      <c r="X14" s="314">
        <v>45.93175853018375</v>
      </c>
      <c r="Y14" s="316" t="s">
        <v>70</v>
      </c>
      <c r="Z14" s="314">
        <v>45.603674540682448</v>
      </c>
      <c r="AA14" s="316" t="s">
        <v>46</v>
      </c>
      <c r="AB14" s="314">
        <v>49.666666666666693</v>
      </c>
      <c r="AC14" s="316" t="s">
        <v>52</v>
      </c>
      <c r="AD14" s="314">
        <v>42.33333333333335</v>
      </c>
      <c r="AE14" s="316" t="s">
        <v>70</v>
      </c>
      <c r="AF14" s="314">
        <v>34.333333333333371</v>
      </c>
      <c r="AG14" s="316" t="s">
        <v>52</v>
      </c>
      <c r="AH14" s="314">
        <v>40.682414698162795</v>
      </c>
      <c r="AI14" s="316" t="s">
        <v>52</v>
      </c>
      <c r="AJ14" s="314">
        <v>36.745406824147004</v>
      </c>
      <c r="AK14" s="318" t="s">
        <v>49</v>
      </c>
    </row>
    <row r="15" spans="1:37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15.075638272488696</v>
      </c>
      <c r="F15" s="209">
        <v>15.62638804764789</v>
      </c>
      <c r="G15" s="136" t="s">
        <v>229</v>
      </c>
      <c r="H15" s="209">
        <v>17.500000000000011</v>
      </c>
      <c r="I15" s="136" t="s">
        <v>66</v>
      </c>
      <c r="J15" s="209">
        <v>25.500000000000004</v>
      </c>
      <c r="K15" s="136" t="s">
        <v>61</v>
      </c>
      <c r="L15" s="209"/>
      <c r="M15" s="136"/>
      <c r="N15" s="209">
        <v>13.000000000000027</v>
      </c>
      <c r="O15" s="136" t="s">
        <v>69</v>
      </c>
      <c r="P15" s="209"/>
      <c r="Q15" s="136"/>
      <c r="R15" s="209">
        <v>16.535433070866166</v>
      </c>
      <c r="S15" s="136" t="s">
        <v>60</v>
      </c>
      <c r="T15" s="209">
        <v>11.811023622047252</v>
      </c>
      <c r="U15" s="136" t="s">
        <v>229</v>
      </c>
      <c r="V15" s="209">
        <v>15.748031496063012</v>
      </c>
      <c r="W15" s="136" t="s">
        <v>68</v>
      </c>
      <c r="X15" s="209">
        <v>19.619422572178497</v>
      </c>
      <c r="Y15" s="136" t="s">
        <v>67</v>
      </c>
      <c r="Z15" s="209">
        <v>14.698162729658815</v>
      </c>
      <c r="AA15" s="136" t="s">
        <v>231</v>
      </c>
      <c r="AB15" s="209">
        <v>17.666666666666682</v>
      </c>
      <c r="AC15" s="136" t="s">
        <v>63</v>
      </c>
      <c r="AD15" s="209">
        <v>16.666666666666675</v>
      </c>
      <c r="AE15" s="136" t="s">
        <v>67</v>
      </c>
      <c r="AF15" s="209">
        <v>15.500000000000021</v>
      </c>
      <c r="AG15" s="136" t="s">
        <v>245</v>
      </c>
      <c r="AH15" s="209">
        <v>1.1811023622047607</v>
      </c>
      <c r="AI15" s="136" t="s">
        <v>60</v>
      </c>
      <c r="AJ15" s="209">
        <v>17.716535433070945</v>
      </c>
      <c r="AK15" s="138" t="s">
        <v>233</v>
      </c>
    </row>
    <row r="16" spans="1:37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20.265211166785978</v>
      </c>
      <c r="F16" s="209">
        <v>21.630426004441695</v>
      </c>
      <c r="G16" s="136" t="s">
        <v>66</v>
      </c>
      <c r="H16" s="209">
        <v>14.166666666666684</v>
      </c>
      <c r="I16" s="136" t="s">
        <v>65</v>
      </c>
      <c r="J16" s="209">
        <v>34.000000000000007</v>
      </c>
      <c r="K16" s="136" t="s">
        <v>63</v>
      </c>
      <c r="L16" s="209"/>
      <c r="M16" s="137"/>
      <c r="N16" s="209">
        <v>23.666666666666668</v>
      </c>
      <c r="O16" s="136" t="s">
        <v>47</v>
      </c>
      <c r="P16" s="209"/>
      <c r="Q16" s="136"/>
      <c r="R16" s="209">
        <v>27.034120734908132</v>
      </c>
      <c r="S16" s="136" t="s">
        <v>68</v>
      </c>
      <c r="T16" s="209">
        <v>24.278215223097124</v>
      </c>
      <c r="U16" s="136" t="s">
        <v>66</v>
      </c>
      <c r="V16" s="209">
        <v>23.622047244094492</v>
      </c>
      <c r="W16" s="136" t="s">
        <v>70</v>
      </c>
      <c r="X16" s="209">
        <v>26.968503937007885</v>
      </c>
      <c r="Y16" s="136" t="s">
        <v>61</v>
      </c>
      <c r="Z16" s="209">
        <v>21.391076115485561</v>
      </c>
      <c r="AA16" s="136" t="s">
        <v>65</v>
      </c>
      <c r="AB16" s="209">
        <v>17.666666666666679</v>
      </c>
      <c r="AC16" s="136" t="s">
        <v>63</v>
      </c>
      <c r="AD16" s="209">
        <v>25.666666666666675</v>
      </c>
      <c r="AE16" s="136" t="s">
        <v>69</v>
      </c>
      <c r="AF16" s="209">
        <v>22</v>
      </c>
      <c r="AG16" s="136" t="s">
        <v>68</v>
      </c>
      <c r="AH16" s="209">
        <v>5.1181102362204385</v>
      </c>
      <c r="AI16" s="136" t="s">
        <v>60</v>
      </c>
      <c r="AJ16" s="209">
        <v>15.616797900262508</v>
      </c>
      <c r="AK16" s="138" t="s">
        <v>236</v>
      </c>
    </row>
    <row r="17" spans="1:37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19.483774755428328</v>
      </c>
      <c r="F17" s="209">
        <v>19.793761356753492</v>
      </c>
      <c r="G17" s="137" t="s">
        <v>67</v>
      </c>
      <c r="H17" s="209">
        <v>24.333333333333371</v>
      </c>
      <c r="I17" s="137" t="s">
        <v>63</v>
      </c>
      <c r="J17" s="209">
        <v>22.000000000000014</v>
      </c>
      <c r="K17" s="137" t="s">
        <v>60</v>
      </c>
      <c r="L17" s="209"/>
      <c r="M17" s="137"/>
      <c r="N17" s="209">
        <v>24.000000000000036</v>
      </c>
      <c r="O17" s="137" t="s">
        <v>47</v>
      </c>
      <c r="P17" s="209"/>
      <c r="Q17" s="137"/>
      <c r="R17" s="209">
        <v>28.608923884514471</v>
      </c>
      <c r="S17" s="137" t="s">
        <v>47</v>
      </c>
      <c r="T17" s="209">
        <v>20.997375328084011</v>
      </c>
      <c r="U17" s="137" t="s">
        <v>233</v>
      </c>
      <c r="V17" s="209">
        <v>25.590551181102384</v>
      </c>
      <c r="W17" s="137" t="s">
        <v>70</v>
      </c>
      <c r="X17" s="209">
        <v>16.797900262467216</v>
      </c>
      <c r="Y17" s="137" t="s">
        <v>230</v>
      </c>
      <c r="Z17" s="209">
        <v>24.376640419947542</v>
      </c>
      <c r="AA17" s="137" t="s">
        <v>66</v>
      </c>
      <c r="AB17" s="209">
        <v>14.666666666666698</v>
      </c>
      <c r="AC17" s="137" t="s">
        <v>63</v>
      </c>
      <c r="AD17" s="209">
        <v>21.000000000000028</v>
      </c>
      <c r="AE17" s="137" t="s">
        <v>66</v>
      </c>
      <c r="AF17" s="209">
        <v>15.000000000000028</v>
      </c>
      <c r="AG17" s="137" t="s">
        <v>231</v>
      </c>
      <c r="AH17" s="209">
        <v>2.8871391076115689</v>
      </c>
      <c r="AI17" s="137" t="s">
        <v>60</v>
      </c>
      <c r="AJ17" s="209">
        <v>17.060367454068295</v>
      </c>
      <c r="AK17" s="139" t="s">
        <v>233</v>
      </c>
    </row>
    <row r="18" spans="1:37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18.008947745168243</v>
      </c>
      <c r="F18" s="209">
        <v>18.363163739147971</v>
      </c>
      <c r="G18" s="136" t="s">
        <v>230</v>
      </c>
      <c r="H18" s="209">
        <v>23.000000000000025</v>
      </c>
      <c r="I18" s="136" t="s">
        <v>68</v>
      </c>
      <c r="J18" s="209">
        <v>22.250000000000011</v>
      </c>
      <c r="K18" s="136" t="s">
        <v>60</v>
      </c>
      <c r="L18" s="209"/>
      <c r="M18" s="136"/>
      <c r="N18" s="209">
        <v>21.000000000000028</v>
      </c>
      <c r="O18" s="136" t="s">
        <v>47</v>
      </c>
      <c r="P18" s="209"/>
      <c r="Q18" s="136"/>
      <c r="R18" s="209">
        <v>25.19685039370081</v>
      </c>
      <c r="S18" s="136" t="s">
        <v>61</v>
      </c>
      <c r="T18" s="209">
        <v>18.372703412073498</v>
      </c>
      <c r="U18" s="136" t="s">
        <v>245</v>
      </c>
      <c r="V18" s="209">
        <v>23.622047244094531</v>
      </c>
      <c r="W18" s="136" t="s">
        <v>70</v>
      </c>
      <c r="X18" s="209">
        <v>16.797900262467206</v>
      </c>
      <c r="Y18" s="136" t="s">
        <v>230</v>
      </c>
      <c r="Z18" s="209">
        <v>20.538057742782168</v>
      </c>
      <c r="AA18" s="136" t="s">
        <v>67</v>
      </c>
      <c r="AB18" s="209">
        <v>13.333333333333353</v>
      </c>
      <c r="AC18" s="136" t="s">
        <v>63</v>
      </c>
      <c r="AD18" s="209">
        <v>21.000000000000014</v>
      </c>
      <c r="AE18" s="136" t="s">
        <v>66</v>
      </c>
      <c r="AF18" s="209">
        <v>15.500000000000018</v>
      </c>
      <c r="AG18" s="136" t="s">
        <v>245</v>
      </c>
      <c r="AH18" s="209">
        <v>2.8871391076115662</v>
      </c>
      <c r="AI18" s="136" t="s">
        <v>60</v>
      </c>
      <c r="AJ18" s="209">
        <v>15.223097112860955</v>
      </c>
      <c r="AK18" s="138" t="s">
        <v>245</v>
      </c>
    </row>
    <row r="19" spans="1:37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20.040205201622545</v>
      </c>
      <c r="F19" s="209">
        <v>20.28381788814859</v>
      </c>
      <c r="G19" s="136" t="s">
        <v>67</v>
      </c>
      <c r="H19" s="209">
        <v>22.666666666666675</v>
      </c>
      <c r="I19" s="136" t="s">
        <v>68</v>
      </c>
      <c r="J19" s="209">
        <v>22.250000000000007</v>
      </c>
      <c r="K19" s="136" t="s">
        <v>60</v>
      </c>
      <c r="L19" s="209"/>
      <c r="M19" s="136"/>
      <c r="N19" s="209">
        <v>35.500000000000014</v>
      </c>
      <c r="O19" s="136" t="s">
        <v>249</v>
      </c>
      <c r="P19" s="209"/>
      <c r="Q19" s="136"/>
      <c r="R19" s="209">
        <v>26.90288713910763</v>
      </c>
      <c r="S19" s="136" t="s">
        <v>68</v>
      </c>
      <c r="T19" s="209">
        <v>20.997375328083997</v>
      </c>
      <c r="U19" s="136" t="s">
        <v>233</v>
      </c>
      <c r="V19" s="209">
        <v>25.590551181102377</v>
      </c>
      <c r="W19" s="136" t="s">
        <v>70</v>
      </c>
      <c r="X19" s="209">
        <v>17.257217847769034</v>
      </c>
      <c r="Y19" s="136" t="s">
        <v>230</v>
      </c>
      <c r="Z19" s="209">
        <v>20.931758530183739</v>
      </c>
      <c r="AA19" s="136" t="s">
        <v>67</v>
      </c>
      <c r="AB19" s="209">
        <v>14.333333333333352</v>
      </c>
      <c r="AC19" s="136" t="s">
        <v>63</v>
      </c>
      <c r="AD19" s="209">
        <v>20.000000000000011</v>
      </c>
      <c r="AE19" s="136" t="s">
        <v>66</v>
      </c>
      <c r="AF19" s="209">
        <v>16.000000000000018</v>
      </c>
      <c r="AG19" s="136" t="s">
        <v>236</v>
      </c>
      <c r="AH19" s="209">
        <v>1.7060367454068419</v>
      </c>
      <c r="AI19" s="136" t="s">
        <v>60</v>
      </c>
      <c r="AJ19" s="209">
        <v>19.553805774278352</v>
      </c>
      <c r="AK19" s="138" t="s">
        <v>66</v>
      </c>
    </row>
    <row r="20" spans="1:37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16.358148413266573</v>
      </c>
      <c r="F20" s="209">
        <v>18.069654754694096</v>
      </c>
      <c r="G20" s="136" t="s">
        <v>230</v>
      </c>
      <c r="H20" s="209">
        <v>19.000000000000057</v>
      </c>
      <c r="I20" s="136" t="s">
        <v>61</v>
      </c>
      <c r="J20" s="209">
        <v>32.000000000000007</v>
      </c>
      <c r="K20" s="136" t="s">
        <v>68</v>
      </c>
      <c r="L20" s="209"/>
      <c r="M20" s="136"/>
      <c r="N20" s="209">
        <v>16.500000000000036</v>
      </c>
      <c r="O20" s="136" t="s">
        <v>47</v>
      </c>
      <c r="P20" s="209"/>
      <c r="Q20" s="136"/>
      <c r="R20" s="209">
        <v>21.784776902887199</v>
      </c>
      <c r="S20" s="136" t="s">
        <v>61</v>
      </c>
      <c r="T20" s="209">
        <v>22.965879265091914</v>
      </c>
      <c r="U20" s="136" t="s">
        <v>233</v>
      </c>
      <c r="V20" s="209">
        <v>14.4356955380578</v>
      </c>
      <c r="W20" s="136" t="s">
        <v>61</v>
      </c>
      <c r="X20" s="209">
        <v>23.097112860892441</v>
      </c>
      <c r="Y20" s="136" t="s">
        <v>66</v>
      </c>
      <c r="Z20" s="209">
        <v>10.892388451443617</v>
      </c>
      <c r="AA20" s="136" t="s">
        <v>241</v>
      </c>
      <c r="AB20" s="209">
        <v>28.000000000000053</v>
      </c>
      <c r="AC20" s="136" t="s">
        <v>57</v>
      </c>
      <c r="AD20" s="209">
        <v>22.000000000000046</v>
      </c>
      <c r="AE20" s="136" t="s">
        <v>61</v>
      </c>
      <c r="AF20" s="209">
        <v>11.500000000000028</v>
      </c>
      <c r="AG20" s="136" t="s">
        <v>229</v>
      </c>
      <c r="AH20" s="209">
        <v>3.8057742782152642</v>
      </c>
      <c r="AI20" s="136" t="s">
        <v>60</v>
      </c>
      <c r="AJ20" s="209">
        <v>8.9238845144357413</v>
      </c>
      <c r="AK20" s="138" t="s">
        <v>241</v>
      </c>
    </row>
    <row r="21" spans="1:37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13.471009305655002</v>
      </c>
      <c r="F21" s="209">
        <v>14.18917827579242</v>
      </c>
      <c r="G21" s="137" t="s">
        <v>229</v>
      </c>
      <c r="H21" s="209">
        <v>7.3333333333333721</v>
      </c>
      <c r="I21" s="137" t="s">
        <v>230</v>
      </c>
      <c r="J21" s="209">
        <v>12.000000000000002</v>
      </c>
      <c r="K21" s="137" t="s">
        <v>65</v>
      </c>
      <c r="L21" s="209"/>
      <c r="M21" s="137"/>
      <c r="N21" s="209">
        <v>21.333333333333357</v>
      </c>
      <c r="O21" s="137" t="s">
        <v>47</v>
      </c>
      <c r="P21" s="209"/>
      <c r="Q21" s="137"/>
      <c r="R21" s="209">
        <v>21.259842519685062</v>
      </c>
      <c r="S21" s="137" t="s">
        <v>61</v>
      </c>
      <c r="T21" s="209">
        <v>24.278215223097131</v>
      </c>
      <c r="U21" s="137" t="s">
        <v>66</v>
      </c>
      <c r="V21" s="209">
        <v>9.8425196850393846</v>
      </c>
      <c r="W21" s="137" t="s">
        <v>60</v>
      </c>
      <c r="X21" s="209">
        <v>16.732283464566947</v>
      </c>
      <c r="Y21" s="137" t="s">
        <v>230</v>
      </c>
      <c r="Z21" s="209">
        <v>5.0524934383202078</v>
      </c>
      <c r="AA21" s="137" t="s">
        <v>234</v>
      </c>
      <c r="AB21" s="209">
        <v>16.666666666666671</v>
      </c>
      <c r="AC21" s="137" t="s">
        <v>63</v>
      </c>
      <c r="AD21" s="209">
        <v>14.666666666666682</v>
      </c>
      <c r="AE21" s="137" t="s">
        <v>230</v>
      </c>
      <c r="AF21" s="209">
        <v>20.33333333333335</v>
      </c>
      <c r="AG21" s="137" t="s">
        <v>237</v>
      </c>
      <c r="AH21" s="209">
        <v>2.4934383202099748</v>
      </c>
      <c r="AI21" s="137" t="s">
        <v>60</v>
      </c>
      <c r="AJ21" s="209">
        <v>12.467191601050004</v>
      </c>
      <c r="AK21" s="139" t="s">
        <v>242</v>
      </c>
    </row>
    <row r="22" spans="1:37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14.23395371033166</v>
      </c>
      <c r="F22" s="210">
        <v>15.45977185544108</v>
      </c>
      <c r="G22" s="136" t="s">
        <v>229</v>
      </c>
      <c r="H22" s="210">
        <v>4.8333333333333321</v>
      </c>
      <c r="I22" s="136" t="s">
        <v>230</v>
      </c>
      <c r="J22" s="210">
        <v>22.750000000000004</v>
      </c>
      <c r="K22" s="136" t="s">
        <v>60</v>
      </c>
      <c r="L22" s="210"/>
      <c r="M22" s="136"/>
      <c r="N22" s="210">
        <v>16.999999999999993</v>
      </c>
      <c r="O22" s="136" t="s">
        <v>68</v>
      </c>
      <c r="P22" s="210"/>
      <c r="Q22" s="136"/>
      <c r="R22" s="210">
        <v>25.984251968503937</v>
      </c>
      <c r="S22" s="136" t="s">
        <v>69</v>
      </c>
      <c r="T22" s="210">
        <v>21.653543307086604</v>
      </c>
      <c r="U22" s="136" t="s">
        <v>233</v>
      </c>
      <c r="V22" s="210">
        <v>13.123359580052474</v>
      </c>
      <c r="W22" s="136" t="s">
        <v>61</v>
      </c>
      <c r="X22" s="210">
        <v>16.929133858267704</v>
      </c>
      <c r="Y22" s="136" t="s">
        <v>230</v>
      </c>
      <c r="Z22" s="210">
        <v>11.811023622047227</v>
      </c>
      <c r="AA22" s="136" t="s">
        <v>229</v>
      </c>
      <c r="AB22" s="210">
        <v>18.333333333333321</v>
      </c>
      <c r="AC22" s="136" t="s">
        <v>63</v>
      </c>
      <c r="AD22" s="210">
        <v>13.666666666666657</v>
      </c>
      <c r="AE22" s="136" t="s">
        <v>230</v>
      </c>
      <c r="AF22" s="210">
        <v>23.999999999999979</v>
      </c>
      <c r="AG22" s="136" t="s">
        <v>62</v>
      </c>
      <c r="AH22" s="210">
        <v>2.8871391076115214</v>
      </c>
      <c r="AI22" s="136" t="s">
        <v>60</v>
      </c>
      <c r="AJ22" s="210">
        <v>8.005249343832098</v>
      </c>
      <c r="AK22" s="138" t="s">
        <v>234</v>
      </c>
    </row>
    <row r="23" spans="1:37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22.699713672154648</v>
      </c>
      <c r="F23" s="209">
        <v>22.976428427215769</v>
      </c>
      <c r="G23" s="137" t="s">
        <v>60</v>
      </c>
      <c r="H23" s="209">
        <v>23.500000000000028</v>
      </c>
      <c r="I23" s="137" t="s">
        <v>68</v>
      </c>
      <c r="J23" s="209">
        <v>22.750000000000004</v>
      </c>
      <c r="K23" s="137" t="s">
        <v>60</v>
      </c>
      <c r="L23" s="209"/>
      <c r="M23" s="137"/>
      <c r="N23" s="209">
        <v>28.6666666666667</v>
      </c>
      <c r="O23" s="137" t="s">
        <v>56</v>
      </c>
      <c r="P23" s="209"/>
      <c r="Q23" s="137"/>
      <c r="R23" s="209">
        <v>28.60892388451445</v>
      </c>
      <c r="S23" s="137" t="s">
        <v>47</v>
      </c>
      <c r="T23" s="209">
        <v>26.246719160105005</v>
      </c>
      <c r="U23" s="137" t="s">
        <v>61</v>
      </c>
      <c r="V23" s="209">
        <v>23.622047244094507</v>
      </c>
      <c r="W23" s="137" t="s">
        <v>70</v>
      </c>
      <c r="X23" s="209">
        <v>23.35958005249346</v>
      </c>
      <c r="Y23" s="137" t="s">
        <v>66</v>
      </c>
      <c r="Z23" s="209">
        <v>21.391076115485575</v>
      </c>
      <c r="AA23" s="137" t="s">
        <v>65</v>
      </c>
      <c r="AB23" s="209">
        <v>16.000000000000046</v>
      </c>
      <c r="AC23" s="137" t="s">
        <v>63</v>
      </c>
      <c r="AD23" s="209">
        <v>23.666666666666686</v>
      </c>
      <c r="AE23" s="137" t="s">
        <v>61</v>
      </c>
      <c r="AF23" s="209">
        <v>16.000000000000021</v>
      </c>
      <c r="AG23" s="137" t="s">
        <v>236</v>
      </c>
      <c r="AH23" s="209">
        <v>14.566929133858274</v>
      </c>
      <c r="AI23" s="137" t="s">
        <v>69</v>
      </c>
      <c r="AJ23" s="209">
        <v>30.31496062992132</v>
      </c>
      <c r="AK23" s="139" t="s">
        <v>51</v>
      </c>
    </row>
    <row r="24" spans="1:37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23.945001193032716</v>
      </c>
      <c r="F24" s="209">
        <v>23.592721582879026</v>
      </c>
      <c r="G24" s="136" t="s">
        <v>60</v>
      </c>
      <c r="H24" s="209">
        <v>26.500000000000039</v>
      </c>
      <c r="I24" s="136" t="s">
        <v>63</v>
      </c>
      <c r="J24" s="209">
        <v>26.250000000000004</v>
      </c>
      <c r="K24" s="136" t="s">
        <v>61</v>
      </c>
      <c r="L24" s="209"/>
      <c r="M24" s="136"/>
      <c r="N24" s="209">
        <v>34.000000000000036</v>
      </c>
      <c r="O24" s="136" t="s">
        <v>249</v>
      </c>
      <c r="P24" s="209"/>
      <c r="Q24" s="136"/>
      <c r="R24" s="209">
        <v>27.296587926509218</v>
      </c>
      <c r="S24" s="136" t="s">
        <v>68</v>
      </c>
      <c r="T24" s="209">
        <v>17.060367454068285</v>
      </c>
      <c r="U24" s="136" t="s">
        <v>231</v>
      </c>
      <c r="V24" s="209">
        <v>25.590551181102384</v>
      </c>
      <c r="W24" s="136" t="s">
        <v>70</v>
      </c>
      <c r="X24" s="209">
        <v>20.47244094488191</v>
      </c>
      <c r="Y24" s="136" t="s">
        <v>67</v>
      </c>
      <c r="Z24" s="209">
        <v>21.587926509186357</v>
      </c>
      <c r="AA24" s="136" t="s">
        <v>65</v>
      </c>
      <c r="AB24" s="209">
        <v>16.666666666666693</v>
      </c>
      <c r="AC24" s="136" t="s">
        <v>63</v>
      </c>
      <c r="AD24" s="209">
        <v>21.000000000000007</v>
      </c>
      <c r="AE24" s="136" t="s">
        <v>66</v>
      </c>
      <c r="AF24" s="209">
        <v>17.000000000000032</v>
      </c>
      <c r="AG24" s="136" t="s">
        <v>235</v>
      </c>
      <c r="AH24" s="209">
        <v>17.585301837270375</v>
      </c>
      <c r="AI24" s="136" t="s">
        <v>68</v>
      </c>
      <c r="AJ24" s="209">
        <v>35.695538057742837</v>
      </c>
      <c r="AK24" s="138" t="s">
        <v>49</v>
      </c>
    </row>
    <row r="25" spans="1:37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1"/>
      <c r="K25" s="211"/>
      <c r="L25" s="212"/>
      <c r="M25" s="212"/>
      <c r="N25" s="211"/>
      <c r="O25" s="211"/>
      <c r="P25" s="211"/>
      <c r="Q25" s="211"/>
      <c r="R25" s="211"/>
      <c r="S25" s="211"/>
      <c r="T25" s="211"/>
      <c r="U25" s="211"/>
      <c r="V25" s="211"/>
      <c r="W25" s="67"/>
      <c r="X25" s="69"/>
      <c r="Y25" s="211"/>
      <c r="Z25" s="212"/>
      <c r="AA25" s="212"/>
      <c r="AB25" s="211"/>
      <c r="AC25" s="211"/>
      <c r="AD25" s="211"/>
      <c r="AE25" s="211"/>
      <c r="AF25" s="211"/>
      <c r="AG25" s="211"/>
      <c r="AH25" s="211"/>
      <c r="AI25" s="67"/>
      <c r="AJ25" s="212"/>
      <c r="AK25" s="213"/>
    </row>
    <row r="26" spans="1:37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30.224568443367581</v>
      </c>
      <c r="G26" s="155"/>
      <c r="H26" s="156">
        <f>AVERAGE(H5:H24)</f>
        <v>35.641666666666694</v>
      </c>
      <c r="I26" s="155"/>
      <c r="J26" s="156">
        <f>AVERAGE(J5:J24)</f>
        <v>37.612499999999997</v>
      </c>
      <c r="K26" s="155"/>
      <c r="L26" s="154" t="e">
        <f>AVERAGE(L5:L24)</f>
        <v>#DIV/0!</v>
      </c>
      <c r="M26" s="155"/>
      <c r="N26" s="156">
        <f>AVERAGE(N5:N24)</f>
        <v>30.439698162729684</v>
      </c>
      <c r="O26" s="155"/>
      <c r="P26" s="156" t="e">
        <f>AVERAGE(P5:P24)</f>
        <v>#DIV/0!</v>
      </c>
      <c r="Q26" s="155"/>
      <c r="R26" s="156">
        <f>AVERAGE(R5:R24)</f>
        <v>33.149606299212614</v>
      </c>
      <c r="S26" s="155"/>
      <c r="T26" s="156">
        <f>AVERAGE(T5:T24)</f>
        <v>33.448162729658819</v>
      </c>
      <c r="U26" s="155"/>
      <c r="V26" s="156">
        <f>AVERAGE(V5:V24)</f>
        <v>24.16338582677168</v>
      </c>
      <c r="W26" s="155"/>
      <c r="X26" s="156">
        <f>AVERAGE(X5:X24)</f>
        <v>32.040682414698196</v>
      </c>
      <c r="Y26" s="155"/>
      <c r="Z26" s="156">
        <f>AVERAGE(Z5:Z24)</f>
        <v>30.452099737532812</v>
      </c>
      <c r="AA26" s="155"/>
      <c r="AB26" s="156">
        <f>AVERAGE(AB5:AB24)</f>
        <v>34.950000000000045</v>
      </c>
      <c r="AC26" s="155"/>
      <c r="AD26" s="156">
        <f>AVERAGE(AD5:AD24)</f>
        <v>30.933333333333358</v>
      </c>
      <c r="AE26" s="155"/>
      <c r="AF26" s="156">
        <f>AVERAGE(AF5:AF24)</f>
        <v>25.672244094488214</v>
      </c>
      <c r="AG26" s="155"/>
      <c r="AH26" s="156">
        <f>AVERAGE(AH5:AH24)</f>
        <v>16.555118110236229</v>
      </c>
      <c r="AI26" s="155"/>
      <c r="AJ26" s="156">
        <f>AVERAGE(AJ5:AJ24)</f>
        <v>27.860892388451269</v>
      </c>
      <c r="AK26" s="158"/>
    </row>
    <row r="27" spans="1:37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>
        <v>2</v>
      </c>
      <c r="I27" s="162"/>
      <c r="J27" s="161">
        <v>3</v>
      </c>
      <c r="K27" s="162"/>
      <c r="L27" s="159"/>
      <c r="M27" s="162"/>
      <c r="N27" s="161">
        <v>7</v>
      </c>
      <c r="O27" s="183"/>
      <c r="P27" s="161"/>
      <c r="Q27" s="183"/>
      <c r="R27" s="161">
        <v>4</v>
      </c>
      <c r="S27" s="162"/>
      <c r="T27" s="161">
        <v>2</v>
      </c>
      <c r="U27" s="162"/>
      <c r="V27" s="161">
        <v>2</v>
      </c>
      <c r="W27" s="183"/>
      <c r="X27" s="161">
        <v>2</v>
      </c>
      <c r="Y27" s="162"/>
      <c r="Z27" s="161">
        <v>2</v>
      </c>
      <c r="AA27" s="183"/>
      <c r="AB27" s="161">
        <v>2</v>
      </c>
      <c r="AC27" s="162"/>
      <c r="AD27" s="161">
        <v>2</v>
      </c>
      <c r="AE27" s="183"/>
      <c r="AF27" s="161">
        <v>4</v>
      </c>
      <c r="AG27" s="162"/>
      <c r="AH27" s="161">
        <v>1</v>
      </c>
      <c r="AI27" s="162"/>
      <c r="AJ27" s="161">
        <v>2</v>
      </c>
      <c r="AK27" s="163"/>
    </row>
    <row r="28" spans="1:37" s="57" customFormat="1" x14ac:dyDescent="0.35">
      <c r="A28" s="58"/>
      <c r="B28" s="194" t="s">
        <v>27</v>
      </c>
      <c r="C28" s="35"/>
      <c r="D28" s="36"/>
      <c r="E28" s="35"/>
      <c r="F28" s="164">
        <f>MIN(F5:F24)</f>
        <v>14.18917827579242</v>
      </c>
      <c r="G28" s="214"/>
      <c r="H28" s="166">
        <f>MIN(H5:H24)</f>
        <v>4.8333333333333321</v>
      </c>
      <c r="I28" s="167"/>
      <c r="J28" s="166">
        <f>MIN(J5:J24)</f>
        <v>12.000000000000002</v>
      </c>
      <c r="K28" s="167"/>
      <c r="L28" s="164">
        <f>MIN(L5:L24)</f>
        <v>0</v>
      </c>
      <c r="M28" s="214"/>
      <c r="N28" s="166">
        <f>MIN(N5:N24)</f>
        <v>13.000000000000027</v>
      </c>
      <c r="O28" s="167"/>
      <c r="P28" s="166">
        <f>MIN(P5:P24)</f>
        <v>0</v>
      </c>
      <c r="Q28" s="167"/>
      <c r="R28" s="166">
        <f>MIN(R5:R24)</f>
        <v>16.535433070866166</v>
      </c>
      <c r="S28" s="214"/>
      <c r="T28" s="166">
        <f>MIN(T5:T24)</f>
        <v>11.811023622047252</v>
      </c>
      <c r="U28" s="214"/>
      <c r="V28" s="166">
        <f>MIN(V5:V24)</f>
        <v>9.8425196850393846</v>
      </c>
      <c r="W28" s="167"/>
      <c r="X28" s="166">
        <f>MIN(X5:X24)</f>
        <v>16.732283464566947</v>
      </c>
      <c r="Y28" s="214"/>
      <c r="Z28" s="166">
        <f>MIN(Z5:Z24)</f>
        <v>5.0524934383202078</v>
      </c>
      <c r="AA28" s="167"/>
      <c r="AB28" s="166">
        <f>MIN(AB5:AB24)</f>
        <v>13.333333333333353</v>
      </c>
      <c r="AC28" s="214"/>
      <c r="AD28" s="166">
        <f>MIN(AD5:AD24)</f>
        <v>13.666666666666657</v>
      </c>
      <c r="AE28" s="167"/>
      <c r="AF28" s="166">
        <f>MIN(AF5:AF24)</f>
        <v>11.500000000000028</v>
      </c>
      <c r="AG28" s="214"/>
      <c r="AH28" s="166">
        <f>MIN(AH5:AH24)</f>
        <v>1.1811023622047607</v>
      </c>
      <c r="AI28" s="167"/>
      <c r="AJ28" s="166">
        <f>MIN(AJ5:AJ24)</f>
        <v>8.005249343832098</v>
      </c>
      <c r="AK28" s="168"/>
    </row>
    <row r="29" spans="1:37" s="57" customFormat="1" x14ac:dyDescent="0.35">
      <c r="A29" s="58"/>
      <c r="B29" s="193" t="s">
        <v>28</v>
      </c>
      <c r="C29" s="33"/>
      <c r="D29" s="34"/>
      <c r="E29" s="33"/>
      <c r="F29" s="159">
        <f>MAX(F5:F24)</f>
        <v>57.496870583484714</v>
      </c>
      <c r="G29" s="183"/>
      <c r="H29" s="161">
        <f>MAX(H5:H24)</f>
        <v>62.666666666666714</v>
      </c>
      <c r="I29" s="162"/>
      <c r="J29" s="161">
        <f>MAX(J5:J24)</f>
        <v>73</v>
      </c>
      <c r="K29" s="162"/>
      <c r="L29" s="159">
        <f>MAX(L5:L24)</f>
        <v>0</v>
      </c>
      <c r="M29" s="183"/>
      <c r="N29" s="161">
        <f>MAX(N5:N24)</f>
        <v>51.385826771653555</v>
      </c>
      <c r="O29" s="162"/>
      <c r="P29" s="161">
        <f>MAX(P5:P24)</f>
        <v>0</v>
      </c>
      <c r="Q29" s="162"/>
      <c r="R29" s="161">
        <f>MAX(R5:R24)</f>
        <v>57.2178477690289</v>
      </c>
      <c r="S29" s="183"/>
      <c r="T29" s="161">
        <f>MAX(T5:T24)</f>
        <v>70.209973753280849</v>
      </c>
      <c r="U29" s="183"/>
      <c r="V29" s="161">
        <f>MAX(V5:V24)</f>
        <v>47.244094488188999</v>
      </c>
      <c r="W29" s="162"/>
      <c r="X29" s="161">
        <f>MAX(X5:X24)</f>
        <v>69.881889763779569</v>
      </c>
      <c r="Y29" s="183"/>
      <c r="Z29" s="161">
        <f>MAX(Z5:Z24)</f>
        <v>64.041994750656201</v>
      </c>
      <c r="AA29" s="162"/>
      <c r="AB29" s="161">
        <f>MAX(AB5:AB24)</f>
        <v>65.666666666666686</v>
      </c>
      <c r="AC29" s="183"/>
      <c r="AD29" s="161">
        <f>MAX(AD5:AD24)</f>
        <v>60.333333333333343</v>
      </c>
      <c r="AE29" s="162"/>
      <c r="AF29" s="161">
        <f>MAX(AF5:AF24)</f>
        <v>48.000000000000085</v>
      </c>
      <c r="AG29" s="183"/>
      <c r="AH29" s="161">
        <f>MAX(AH5:AH24)</f>
        <v>50.9186351706037</v>
      </c>
      <c r="AI29" s="162"/>
      <c r="AJ29" s="161">
        <f>MAX(AJ5:AJ24)</f>
        <v>62.729658792650909</v>
      </c>
      <c r="AK29" s="163"/>
    </row>
    <row r="30" spans="1:37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43.307692307692292</v>
      </c>
      <c r="G30" s="170"/>
      <c r="H30" s="171">
        <f>H29-H28</f>
        <v>57.833333333333385</v>
      </c>
      <c r="I30" s="172"/>
      <c r="J30" s="171">
        <f>J29-J28</f>
        <v>61</v>
      </c>
      <c r="K30" s="172"/>
      <c r="L30" s="169">
        <f>L29-L28</f>
        <v>0</v>
      </c>
      <c r="M30" s="170"/>
      <c r="N30" s="171">
        <f>N29-N28</f>
        <v>38.385826771653527</v>
      </c>
      <c r="O30" s="172"/>
      <c r="P30" s="171">
        <f>P29-P28</f>
        <v>0</v>
      </c>
      <c r="Q30" s="172"/>
      <c r="R30" s="171">
        <f>R29-R28</f>
        <v>40.682414698162731</v>
      </c>
      <c r="S30" s="170"/>
      <c r="T30" s="171">
        <f>T29-T28</f>
        <v>58.398950131233597</v>
      </c>
      <c r="U30" s="170"/>
      <c r="V30" s="171">
        <f>V29-V28</f>
        <v>37.401574803149614</v>
      </c>
      <c r="W30" s="172"/>
      <c r="X30" s="171">
        <f>X29-X28</f>
        <v>53.149606299212621</v>
      </c>
      <c r="Y30" s="170"/>
      <c r="Z30" s="171">
        <f>Z29-Z28</f>
        <v>58.989501312335996</v>
      </c>
      <c r="AA30" s="172"/>
      <c r="AB30" s="171">
        <f>AB29-AB28</f>
        <v>52.333333333333329</v>
      </c>
      <c r="AC30" s="170"/>
      <c r="AD30" s="171">
        <f>AD29-AD28</f>
        <v>46.666666666666686</v>
      </c>
      <c r="AE30" s="172"/>
      <c r="AF30" s="171">
        <f>AF29-AF28</f>
        <v>36.500000000000057</v>
      </c>
      <c r="AG30" s="170"/>
      <c r="AH30" s="171">
        <f>AH29-AH28</f>
        <v>49.737532808398939</v>
      </c>
      <c r="AI30" s="172"/>
      <c r="AJ30" s="171">
        <f>AJ29-AJ28</f>
        <v>54.724409448818811</v>
      </c>
      <c r="AK30" s="173"/>
    </row>
    <row r="31" spans="1:37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70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68"/>
      <c r="AJ31" s="70"/>
      <c r="AK31" s="25"/>
    </row>
    <row r="32" spans="1:37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92"/>
      <c r="J32" s="367" t="s">
        <v>71</v>
      </c>
      <c r="K32" s="392"/>
      <c r="L32" s="392" t="s">
        <v>71</v>
      </c>
      <c r="M32" s="391"/>
      <c r="N32" s="392">
        <v>1.2E-2</v>
      </c>
      <c r="O32" s="391"/>
      <c r="P32" s="392" t="s">
        <v>71</v>
      </c>
      <c r="Q32" s="391"/>
      <c r="R32" s="367" t="s">
        <v>71</v>
      </c>
      <c r="S32" s="367"/>
      <c r="T32" s="367" t="s">
        <v>71</v>
      </c>
      <c r="U32" s="367"/>
      <c r="V32" s="367" t="s">
        <v>71</v>
      </c>
      <c r="W32" s="367"/>
      <c r="X32" s="392" t="s">
        <v>71</v>
      </c>
      <c r="Y32" s="403"/>
      <c r="Z32" s="392" t="s">
        <v>71</v>
      </c>
      <c r="AA32" s="391"/>
      <c r="AB32" s="367" t="s">
        <v>71</v>
      </c>
      <c r="AC32" s="367"/>
      <c r="AD32" s="392" t="s">
        <v>71</v>
      </c>
      <c r="AE32" s="391"/>
      <c r="AF32" s="367" t="s">
        <v>71</v>
      </c>
      <c r="AG32" s="367"/>
      <c r="AH32" s="367" t="s">
        <v>71</v>
      </c>
      <c r="AI32" s="392"/>
      <c r="AJ32" s="392" t="s">
        <v>71</v>
      </c>
      <c r="AK32" s="393"/>
    </row>
    <row r="33" spans="2:37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69"/>
      <c r="AD33" s="368"/>
      <c r="AE33" s="369"/>
      <c r="AF33" s="368"/>
      <c r="AG33" s="369"/>
      <c r="AH33" s="368"/>
      <c r="AI33" s="369"/>
      <c r="AJ33" s="368"/>
      <c r="AK33" s="396"/>
    </row>
    <row r="34" spans="2:37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371"/>
      <c r="AD34" s="370"/>
      <c r="AE34" s="371"/>
      <c r="AF34" s="370"/>
      <c r="AG34" s="371"/>
      <c r="AH34" s="370"/>
      <c r="AI34" s="371"/>
      <c r="AJ34" s="370"/>
      <c r="AK34" s="400"/>
    </row>
    <row r="35" spans="2:37" s="2" customFormat="1" ht="39.75" customHeight="1" x14ac:dyDescent="0.3">
      <c r="B35" s="401" t="s">
        <v>281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2:37" x14ac:dyDescent="0.35">
      <c r="D36" s="2"/>
    </row>
    <row r="37" spans="2:37" x14ac:dyDescent="0.35">
      <c r="D37" s="2"/>
    </row>
    <row r="38" spans="2:37" x14ac:dyDescent="0.35">
      <c r="D38" s="2"/>
    </row>
    <row r="39" spans="2:37" x14ac:dyDescent="0.35">
      <c r="D39" s="2"/>
    </row>
    <row r="40" spans="2:37" x14ac:dyDescent="0.35">
      <c r="D40" s="2"/>
    </row>
    <row r="41" spans="2:37" x14ac:dyDescent="0.35">
      <c r="D41" s="2"/>
    </row>
    <row r="42" spans="2:37" x14ac:dyDescent="0.35">
      <c r="D42" s="2"/>
    </row>
    <row r="43" spans="2:37" x14ac:dyDescent="0.35">
      <c r="D43" s="2"/>
    </row>
  </sheetData>
  <sortState xmlns:xlrd2="http://schemas.microsoft.com/office/spreadsheetml/2017/richdata2" ref="A5:AK24">
    <sortCondition ref="D5:D24"/>
    <sortCondition ref="C5:C24"/>
    <sortCondition ref="B5:B24"/>
  </sortState>
  <mergeCells count="85">
    <mergeCell ref="AD34:AE34"/>
    <mergeCell ref="AF34:AG34"/>
    <mergeCell ref="AH34:AI34"/>
    <mergeCell ref="AJ34:AK34"/>
    <mergeCell ref="B35:W35"/>
    <mergeCell ref="P34:Q34"/>
    <mergeCell ref="J34:K34"/>
    <mergeCell ref="AJ33:AK33"/>
    <mergeCell ref="F34:G34"/>
    <mergeCell ref="H34:I34"/>
    <mergeCell ref="L34:M34"/>
    <mergeCell ref="N34:O34"/>
    <mergeCell ref="R34:S34"/>
    <mergeCell ref="V34:W34"/>
    <mergeCell ref="X34:Y34"/>
    <mergeCell ref="Z34:AA34"/>
    <mergeCell ref="AB34:AC34"/>
    <mergeCell ref="X33:Y33"/>
    <mergeCell ref="Z33:AA33"/>
    <mergeCell ref="AB33:AC33"/>
    <mergeCell ref="AD33:AE33"/>
    <mergeCell ref="AF33:AG33"/>
    <mergeCell ref="AH33:AI33"/>
    <mergeCell ref="F33:G33"/>
    <mergeCell ref="H33:I33"/>
    <mergeCell ref="L33:M33"/>
    <mergeCell ref="N33:O33"/>
    <mergeCell ref="R33:S33"/>
    <mergeCell ref="P33:Q33"/>
    <mergeCell ref="J33:K33"/>
    <mergeCell ref="V33:W33"/>
    <mergeCell ref="Z32:AA32"/>
    <mergeCell ref="AB32:AC32"/>
    <mergeCell ref="AD32:AE32"/>
    <mergeCell ref="AF32:AG32"/>
    <mergeCell ref="V32:W32"/>
    <mergeCell ref="X32:Y32"/>
    <mergeCell ref="AH32:AI32"/>
    <mergeCell ref="AJ32:AK32"/>
    <mergeCell ref="AF4:AG4"/>
    <mergeCell ref="AH4:AI4"/>
    <mergeCell ref="AJ4:AK4"/>
    <mergeCell ref="F32:G32"/>
    <mergeCell ref="H32:I32"/>
    <mergeCell ref="L32:M32"/>
    <mergeCell ref="N32:O32"/>
    <mergeCell ref="R32:S32"/>
    <mergeCell ref="P32:Q32"/>
    <mergeCell ref="J32:K32"/>
    <mergeCell ref="AB4:AC4"/>
    <mergeCell ref="AD4:AE4"/>
    <mergeCell ref="X3:Y3"/>
    <mergeCell ref="Z3:AA3"/>
    <mergeCell ref="AB3:AC3"/>
    <mergeCell ref="AD3:AE3"/>
    <mergeCell ref="V4:W4"/>
    <mergeCell ref="P4:Q4"/>
    <mergeCell ref="T4:U4"/>
    <mergeCell ref="X4:Y4"/>
    <mergeCell ref="Z4:AA4"/>
    <mergeCell ref="D2:D3"/>
    <mergeCell ref="P3:Q3"/>
    <mergeCell ref="T3:U3"/>
    <mergeCell ref="H4:I4"/>
    <mergeCell ref="L4:M4"/>
    <mergeCell ref="N4:O4"/>
    <mergeCell ref="R4:S4"/>
    <mergeCell ref="J3:K3"/>
    <mergeCell ref="J4:K4"/>
    <mergeCell ref="T32:U32"/>
    <mergeCell ref="T33:U33"/>
    <mergeCell ref="T34:U34"/>
    <mergeCell ref="B1:AK1"/>
    <mergeCell ref="B2:B3"/>
    <mergeCell ref="C2:C3"/>
    <mergeCell ref="F2:AK2"/>
    <mergeCell ref="F3:G3"/>
    <mergeCell ref="H3:I3"/>
    <mergeCell ref="L3:M3"/>
    <mergeCell ref="N3:O3"/>
    <mergeCell ref="R3:S3"/>
    <mergeCell ref="V3:W3"/>
    <mergeCell ref="AJ3:AK3"/>
    <mergeCell ref="AF3:AG3"/>
    <mergeCell ref="AH3:AI3"/>
  </mergeCells>
  <conditionalFormatting sqref="B5:AK24">
    <cfRule type="expression" dxfId="28" priority="35">
      <formula>MOD(ROW(),2)=0</formula>
    </cfRule>
  </conditionalFormatting>
  <conditionalFormatting sqref="F5:F2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2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53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FBEB-62DE-4D5D-A0E1-52A4DDBE0E2F}">
  <sheetPr>
    <pageSetUpPr fitToPage="1"/>
  </sheetPr>
  <dimension ref="A1:AH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K5" sqref="H1:K1048576"/>
    </sheetView>
  </sheetViews>
  <sheetFormatPr defaultColWidth="8.84375" defaultRowHeight="14.15" x14ac:dyDescent="0.35"/>
  <cols>
    <col min="1" max="1" width="8.5351562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308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152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3"/>
      <c r="AB3" s="382" t="s">
        <v>83</v>
      </c>
      <c r="AC3" s="381"/>
      <c r="AD3" s="382" t="s">
        <v>86</v>
      </c>
      <c r="AE3" s="381"/>
      <c r="AF3" s="382" t="s">
        <v>87</v>
      </c>
      <c r="AG3" s="381"/>
    </row>
    <row r="4" spans="1:33" ht="15" customHeight="1" x14ac:dyDescent="0.35">
      <c r="B4" s="189"/>
      <c r="C4" s="66"/>
      <c r="D4" s="207"/>
      <c r="E4" s="83"/>
      <c r="F4" s="54"/>
      <c r="G4" s="84"/>
      <c r="H4" s="386"/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6">
        <v>44998</v>
      </c>
      <c r="AE4" s="387"/>
      <c r="AF4" s="386">
        <v>45070</v>
      </c>
      <c r="AG4" s="387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15.911830591619749</v>
      </c>
      <c r="F5" s="314"/>
      <c r="G5" s="315"/>
      <c r="H5" s="314"/>
      <c r="I5" s="315"/>
      <c r="J5" s="314"/>
      <c r="K5" s="316"/>
      <c r="L5" s="314">
        <v>26.054317140722858</v>
      </c>
      <c r="M5" s="315" t="s">
        <v>48</v>
      </c>
      <c r="N5" s="314">
        <v>16.260151788529278</v>
      </c>
      <c r="O5" s="315" t="s">
        <v>47</v>
      </c>
      <c r="P5" s="314">
        <v>6.4495351079496235</v>
      </c>
      <c r="Q5" s="315" t="s">
        <v>64</v>
      </c>
      <c r="R5" s="314"/>
      <c r="S5" s="315"/>
      <c r="T5" s="314">
        <v>15.191827282474295</v>
      </c>
      <c r="U5" s="315" t="s">
        <v>62</v>
      </c>
      <c r="V5" s="314">
        <v>6.9522391825470713</v>
      </c>
      <c r="W5" s="315" t="s">
        <v>232</v>
      </c>
      <c r="X5" s="314">
        <v>24.082295303109561</v>
      </c>
      <c r="Y5" s="315" t="s">
        <v>54</v>
      </c>
      <c r="Z5" s="314">
        <v>18.702317753538402</v>
      </c>
      <c r="AA5" s="317" t="s">
        <v>61</v>
      </c>
      <c r="AB5" s="314">
        <v>4.1396656904167708</v>
      </c>
      <c r="AC5" s="315" t="s">
        <v>49</v>
      </c>
      <c r="AD5" s="209"/>
      <c r="AE5" s="136"/>
      <c r="AF5" s="209"/>
      <c r="AG5" s="136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0.6182428928864776</v>
      </c>
      <c r="F6" s="209">
        <v>0.75065928999683218</v>
      </c>
      <c r="G6" s="137" t="s">
        <v>60</v>
      </c>
      <c r="H6" s="209"/>
      <c r="I6" s="137"/>
      <c r="J6" s="209"/>
      <c r="K6" s="137"/>
      <c r="L6" s="209">
        <v>0.79625567841287204</v>
      </c>
      <c r="M6" s="137" t="s">
        <v>64</v>
      </c>
      <c r="N6" s="209">
        <v>6.6475830509003213</v>
      </c>
      <c r="O6" s="137" t="s">
        <v>68</v>
      </c>
      <c r="P6" s="209">
        <v>0.21282849166840734</v>
      </c>
      <c r="Q6" s="137" t="s">
        <v>51</v>
      </c>
      <c r="R6" s="209">
        <v>4.5241662265649634</v>
      </c>
      <c r="S6" s="137" t="s">
        <v>63</v>
      </c>
      <c r="T6" s="209">
        <v>-6.6497330985035488</v>
      </c>
      <c r="U6" s="137" t="s">
        <v>60</v>
      </c>
      <c r="V6" s="209">
        <v>2.4195111281929993</v>
      </c>
      <c r="W6" s="137" t="s">
        <v>61</v>
      </c>
      <c r="X6" s="209">
        <v>-0.56457129962536001</v>
      </c>
      <c r="Y6" s="137" t="s">
        <v>62</v>
      </c>
      <c r="Z6" s="209">
        <v>-2.9075477688797804</v>
      </c>
      <c r="AA6" s="139" t="s">
        <v>65</v>
      </c>
      <c r="AB6" s="209">
        <v>0.68027922602935353</v>
      </c>
      <c r="AC6" s="137" t="s">
        <v>49</v>
      </c>
      <c r="AD6" s="209"/>
      <c r="AE6" s="137"/>
      <c r="AF6" s="209"/>
      <c r="AG6" s="137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0.83553361596094178</v>
      </c>
      <c r="F7" s="209">
        <v>-0.20233898363437636</v>
      </c>
      <c r="G7" s="137" t="s">
        <v>60</v>
      </c>
      <c r="H7" s="209"/>
      <c r="I7" s="137"/>
      <c r="J7" s="209"/>
      <c r="K7" s="137"/>
      <c r="L7" s="209">
        <v>2.5965415766568123</v>
      </c>
      <c r="M7" s="137" t="s">
        <v>64</v>
      </c>
      <c r="N7" s="209">
        <v>7.2725892612730547</v>
      </c>
      <c r="O7" s="137" t="s">
        <v>68</v>
      </c>
      <c r="P7" s="209">
        <v>-8.5053197803969738</v>
      </c>
      <c r="Q7" s="137" t="s">
        <v>63</v>
      </c>
      <c r="R7" s="209">
        <v>3.4655646307138688</v>
      </c>
      <c r="S7" s="137" t="s">
        <v>63</v>
      </c>
      <c r="T7" s="209">
        <v>-7.8446688189905229</v>
      </c>
      <c r="U7" s="137" t="s">
        <v>60</v>
      </c>
      <c r="V7" s="209">
        <v>-7.9422523723625336</v>
      </c>
      <c r="W7" s="137" t="s">
        <v>60</v>
      </c>
      <c r="X7" s="209">
        <v>9.5696315335020063</v>
      </c>
      <c r="Y7" s="137" t="s">
        <v>252</v>
      </c>
      <c r="Z7" s="209">
        <v>-1.9477630352608646</v>
      </c>
      <c r="AA7" s="139" t="s">
        <v>65</v>
      </c>
      <c r="AB7" s="209">
        <v>1.5146261521557136</v>
      </c>
      <c r="AC7" s="137" t="s">
        <v>49</v>
      </c>
      <c r="AD7" s="209"/>
      <c r="AE7" s="137"/>
      <c r="AF7" s="209"/>
      <c r="AG7" s="137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2.6326908650711536</v>
      </c>
      <c r="F8" s="209">
        <v>2.2874754967019646</v>
      </c>
      <c r="G8" s="136" t="s">
        <v>60</v>
      </c>
      <c r="H8" s="209"/>
      <c r="I8" s="136"/>
      <c r="J8" s="209"/>
      <c r="K8" s="136"/>
      <c r="L8" s="209">
        <v>0.95920338791988957</v>
      </c>
      <c r="M8" s="136" t="s">
        <v>64</v>
      </c>
      <c r="N8" s="209">
        <v>21.229912686556212</v>
      </c>
      <c r="O8" s="136" t="s">
        <v>64</v>
      </c>
      <c r="P8" s="209">
        <v>-0.47424745025166182</v>
      </c>
      <c r="Q8" s="136" t="s">
        <v>51</v>
      </c>
      <c r="R8" s="209">
        <v>4.7763649390110885</v>
      </c>
      <c r="S8" s="136" t="s">
        <v>63</v>
      </c>
      <c r="T8" s="209">
        <v>-6.787781660445118</v>
      </c>
      <c r="U8" s="136" t="s">
        <v>60</v>
      </c>
      <c r="V8" s="209">
        <v>4.0706070517966264</v>
      </c>
      <c r="W8" s="136" t="s">
        <v>62</v>
      </c>
      <c r="X8" s="209">
        <v>1.999852613087981</v>
      </c>
      <c r="Y8" s="136" t="s">
        <v>232</v>
      </c>
      <c r="Z8" s="209">
        <v>4.117827855074907E-2</v>
      </c>
      <c r="AA8" s="138" t="s">
        <v>65</v>
      </c>
      <c r="AB8" s="209">
        <v>-5.2278103759082022</v>
      </c>
      <c r="AC8" s="136" t="s">
        <v>57</v>
      </c>
      <c r="AD8" s="209"/>
      <c r="AE8" s="136"/>
      <c r="AF8" s="209"/>
      <c r="AG8" s="136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4.8419573202730106</v>
      </c>
      <c r="F9" s="209">
        <v>4.2949150366494919</v>
      </c>
      <c r="G9" s="136" t="s">
        <v>60</v>
      </c>
      <c r="H9" s="209"/>
      <c r="I9" s="136"/>
      <c r="J9" s="209"/>
      <c r="K9" s="136"/>
      <c r="L9" s="209">
        <v>-4.1872263148802809</v>
      </c>
      <c r="M9" s="136" t="s">
        <v>63</v>
      </c>
      <c r="N9" s="209">
        <v>2.2632530963499988</v>
      </c>
      <c r="O9" s="136" t="s">
        <v>69</v>
      </c>
      <c r="P9" s="209">
        <v>0.10709599654359092</v>
      </c>
      <c r="Q9" s="136" t="s">
        <v>51</v>
      </c>
      <c r="R9" s="209">
        <v>7.4576216664027291</v>
      </c>
      <c r="S9" s="136" t="s">
        <v>63</v>
      </c>
      <c r="T9" s="209">
        <v>-3.3287511382882133</v>
      </c>
      <c r="U9" s="136" t="s">
        <v>60</v>
      </c>
      <c r="V9" s="209">
        <v>13.054970629045014</v>
      </c>
      <c r="W9" s="136" t="s">
        <v>47</v>
      </c>
      <c r="X9" s="209">
        <v>18.856673043399173</v>
      </c>
      <c r="Y9" s="136" t="s">
        <v>250</v>
      </c>
      <c r="Z9" s="209">
        <v>6.5033309158569956</v>
      </c>
      <c r="AA9" s="138" t="s">
        <v>66</v>
      </c>
      <c r="AB9" s="209">
        <v>-1.8842133357013324</v>
      </c>
      <c r="AC9" s="136" t="s">
        <v>57</v>
      </c>
      <c r="AD9" s="209"/>
      <c r="AE9" s="136"/>
      <c r="AF9" s="209"/>
      <c r="AG9" s="136"/>
    </row>
    <row r="10" spans="1:33" ht="14.6" x14ac:dyDescent="0.4">
      <c r="A10" s="64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3.1280274678754396</v>
      </c>
      <c r="F10" s="209">
        <v>2.9723520345289272</v>
      </c>
      <c r="G10" s="136" t="s">
        <v>60</v>
      </c>
      <c r="H10" s="209"/>
      <c r="I10" s="136"/>
      <c r="J10" s="209"/>
      <c r="K10" s="136"/>
      <c r="L10" s="209">
        <v>-3.713711530564574</v>
      </c>
      <c r="M10" s="136" t="s">
        <v>51</v>
      </c>
      <c r="N10" s="209">
        <v>7.0685904232097911</v>
      </c>
      <c r="O10" s="136" t="s">
        <v>68</v>
      </c>
      <c r="P10" s="209">
        <v>0.15711149618200748</v>
      </c>
      <c r="Q10" s="136" t="s">
        <v>51</v>
      </c>
      <c r="R10" s="209">
        <v>6.3756164581411765</v>
      </c>
      <c r="S10" s="136" t="s">
        <v>63</v>
      </c>
      <c r="T10" s="209">
        <v>1.9783210694695157</v>
      </c>
      <c r="U10" s="136" t="s">
        <v>61</v>
      </c>
      <c r="V10" s="209">
        <v>5.0599620962473715</v>
      </c>
      <c r="W10" s="136" t="s">
        <v>62</v>
      </c>
      <c r="X10" s="209">
        <v>8.6787943927814748</v>
      </c>
      <c r="Y10" s="136" t="s">
        <v>252</v>
      </c>
      <c r="Z10" s="209">
        <v>1.1578236534939563</v>
      </c>
      <c r="AA10" s="138" t="s">
        <v>65</v>
      </c>
      <c r="AB10" s="209">
        <v>-1.5811768197751976</v>
      </c>
      <c r="AC10" s="136" t="s">
        <v>57</v>
      </c>
      <c r="AD10" s="209"/>
      <c r="AE10" s="136"/>
      <c r="AF10" s="209"/>
      <c r="AG10" s="136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1.4201329056571002</v>
      </c>
      <c r="F11" s="209">
        <v>1.4567535964328542</v>
      </c>
      <c r="G11" s="136" t="s">
        <v>60</v>
      </c>
      <c r="H11" s="209"/>
      <c r="I11" s="136"/>
      <c r="J11" s="209"/>
      <c r="K11" s="136"/>
      <c r="L11" s="209">
        <v>-2.005255362049811</v>
      </c>
      <c r="M11" s="136" t="s">
        <v>51</v>
      </c>
      <c r="N11" s="209">
        <v>4.7258705274131199</v>
      </c>
      <c r="O11" s="136" t="s">
        <v>68</v>
      </c>
      <c r="P11" s="209">
        <v>1.722394219002358</v>
      </c>
      <c r="Q11" s="136" t="s">
        <v>51</v>
      </c>
      <c r="R11" s="209">
        <v>6.2783082131118704</v>
      </c>
      <c r="S11" s="136" t="s">
        <v>63</v>
      </c>
      <c r="T11" s="209">
        <v>-2.0821817109112541</v>
      </c>
      <c r="U11" s="136" t="s">
        <v>60</v>
      </c>
      <c r="V11" s="209">
        <v>9.5459869137487665</v>
      </c>
      <c r="W11" s="136" t="s">
        <v>47</v>
      </c>
      <c r="X11" s="209">
        <v>4.3017797469999994</v>
      </c>
      <c r="Y11" s="136" t="s">
        <v>252</v>
      </c>
      <c r="Z11" s="209">
        <v>-2.8696374285927213</v>
      </c>
      <c r="AA11" s="138" t="s">
        <v>65</v>
      </c>
      <c r="AB11" s="209">
        <v>-6.5338076544631711</v>
      </c>
      <c r="AC11" s="136" t="s">
        <v>57</v>
      </c>
      <c r="AD11" s="209"/>
      <c r="AE11" s="136"/>
      <c r="AF11" s="209"/>
      <c r="AG11" s="136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0.82494204238957192</v>
      </c>
      <c r="F12" s="209">
        <v>0.84240828513703958</v>
      </c>
      <c r="G12" s="136" t="s">
        <v>60</v>
      </c>
      <c r="H12" s="209"/>
      <c r="I12" s="136"/>
      <c r="J12" s="209"/>
      <c r="K12" s="136"/>
      <c r="L12" s="209">
        <v>-0.36527852942541195</v>
      </c>
      <c r="M12" s="136" t="s">
        <v>51</v>
      </c>
      <c r="N12" s="209">
        <v>5.79079880511454</v>
      </c>
      <c r="O12" s="136" t="s">
        <v>68</v>
      </c>
      <c r="P12" s="209">
        <v>0.98213822711670851</v>
      </c>
      <c r="Q12" s="136" t="s">
        <v>51</v>
      </c>
      <c r="R12" s="209">
        <v>8.2469195774941202</v>
      </c>
      <c r="S12" s="136" t="s">
        <v>63</v>
      </c>
      <c r="T12" s="209">
        <v>-2.2876590261161218</v>
      </c>
      <c r="U12" s="136" t="s">
        <v>60</v>
      </c>
      <c r="V12" s="209">
        <v>11.938844936269547</v>
      </c>
      <c r="W12" s="136" t="s">
        <v>47</v>
      </c>
      <c r="X12" s="209">
        <v>-9.3388312477168149</v>
      </c>
      <c r="Y12" s="136" t="s">
        <v>60</v>
      </c>
      <c r="Z12" s="209">
        <v>-3.4490526388258758</v>
      </c>
      <c r="AA12" s="138" t="s">
        <v>65</v>
      </c>
      <c r="AB12" s="209">
        <v>-3.9362055376774063</v>
      </c>
      <c r="AC12" s="136" t="s">
        <v>57</v>
      </c>
      <c r="AD12" s="209"/>
      <c r="AE12" s="136"/>
      <c r="AF12" s="209"/>
      <c r="AG12" s="136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2.143795617597827</v>
      </c>
      <c r="F13" s="209">
        <v>1.0798740601309726</v>
      </c>
      <c r="G13" s="136" t="s">
        <v>60</v>
      </c>
      <c r="H13" s="209"/>
      <c r="I13" s="136"/>
      <c r="J13" s="209"/>
      <c r="K13" s="136"/>
      <c r="L13" s="209">
        <v>-3.6902127349074165</v>
      </c>
      <c r="M13" s="136" t="s">
        <v>63</v>
      </c>
      <c r="N13" s="209">
        <v>-0.4699116118303408</v>
      </c>
      <c r="O13" s="136" t="s">
        <v>69</v>
      </c>
      <c r="P13" s="209">
        <v>-7.4314983996039556</v>
      </c>
      <c r="Q13" s="136" t="s">
        <v>63</v>
      </c>
      <c r="R13" s="209">
        <v>8.3007993762733907</v>
      </c>
      <c r="S13" s="136" t="s">
        <v>63</v>
      </c>
      <c r="T13" s="209">
        <v>-6.2190560656305873</v>
      </c>
      <c r="U13" s="136" t="s">
        <v>60</v>
      </c>
      <c r="V13" s="209">
        <v>3.7555301120966789</v>
      </c>
      <c r="W13" s="136" t="s">
        <v>61</v>
      </c>
      <c r="X13" s="209">
        <v>16.654113226208946</v>
      </c>
      <c r="Y13" s="136" t="s">
        <v>250</v>
      </c>
      <c r="Z13" s="209">
        <v>1.906858075754867</v>
      </c>
      <c r="AA13" s="138" t="s">
        <v>65</v>
      </c>
      <c r="AB13" s="209">
        <v>-3.0877554371829223</v>
      </c>
      <c r="AC13" s="136" t="s">
        <v>57</v>
      </c>
      <c r="AD13" s="209"/>
      <c r="AE13" s="136"/>
      <c r="AF13" s="209"/>
      <c r="AG13" s="136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1.2591269047447147</v>
      </c>
      <c r="F14" s="314">
        <v>0.93162816255088066</v>
      </c>
      <c r="G14" s="316" t="s">
        <v>60</v>
      </c>
      <c r="H14" s="314"/>
      <c r="I14" s="316"/>
      <c r="J14" s="314"/>
      <c r="K14" s="316"/>
      <c r="L14" s="314">
        <v>1.9811299990488598</v>
      </c>
      <c r="M14" s="316" t="s">
        <v>64</v>
      </c>
      <c r="N14" s="314">
        <v>3.5334724323794506</v>
      </c>
      <c r="O14" s="316" t="s">
        <v>68</v>
      </c>
      <c r="P14" s="314">
        <v>-3.8194538050176923</v>
      </c>
      <c r="Q14" s="316" t="s">
        <v>51</v>
      </c>
      <c r="R14" s="314">
        <v>4.7843157349494323</v>
      </c>
      <c r="S14" s="316" t="s">
        <v>63</v>
      </c>
      <c r="T14" s="314">
        <v>0.64736769094506519</v>
      </c>
      <c r="U14" s="316" t="s">
        <v>61</v>
      </c>
      <c r="V14" s="314">
        <v>3.7998326522286323</v>
      </c>
      <c r="W14" s="316" t="s">
        <v>61</v>
      </c>
      <c r="X14" s="314">
        <v>-3.3648667239538916</v>
      </c>
      <c r="Y14" s="316" t="s">
        <v>61</v>
      </c>
      <c r="Z14" s="314">
        <v>9.1710296717348427E-2</v>
      </c>
      <c r="AA14" s="318" t="s">
        <v>65</v>
      </c>
      <c r="AB14" s="314">
        <v>-1.3999468443571794</v>
      </c>
      <c r="AC14" s="316" t="s">
        <v>57</v>
      </c>
      <c r="AD14" s="209"/>
      <c r="AE14" s="137"/>
      <c r="AF14" s="209"/>
      <c r="AG14" s="137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17.842124603989138</v>
      </c>
      <c r="F15" s="209">
        <v>16.499752331796763</v>
      </c>
      <c r="G15" s="136" t="s">
        <v>69</v>
      </c>
      <c r="H15" s="209"/>
      <c r="I15" s="136"/>
      <c r="J15" s="209"/>
      <c r="K15" s="136"/>
      <c r="L15" s="209">
        <v>9.9561816245470407</v>
      </c>
      <c r="M15" s="136" t="s">
        <v>54</v>
      </c>
      <c r="N15" s="209">
        <v>11.536170127039872</v>
      </c>
      <c r="O15" s="136" t="s">
        <v>47</v>
      </c>
      <c r="P15" s="209">
        <v>4.1616041807699569</v>
      </c>
      <c r="Q15" s="136" t="s">
        <v>51</v>
      </c>
      <c r="R15" s="209">
        <v>2.9458470612475836</v>
      </c>
      <c r="S15" s="136" t="s">
        <v>63</v>
      </c>
      <c r="T15" s="209">
        <v>43.062760940553709</v>
      </c>
      <c r="U15" s="136" t="s">
        <v>54</v>
      </c>
      <c r="V15" s="209">
        <v>14.550638511172831</v>
      </c>
      <c r="W15" s="136" t="s">
        <v>47</v>
      </c>
      <c r="X15" s="209">
        <v>21.014180831020358</v>
      </c>
      <c r="Y15" s="136" t="s">
        <v>55</v>
      </c>
      <c r="Z15" s="209">
        <v>18.072228791706969</v>
      </c>
      <c r="AA15" s="138" t="s">
        <v>61</v>
      </c>
      <c r="AB15" s="209">
        <v>21.598988944624761</v>
      </c>
      <c r="AC15" s="136" t="s">
        <v>52</v>
      </c>
      <c r="AD15" s="209"/>
      <c r="AE15" s="136"/>
      <c r="AF15" s="209"/>
      <c r="AG15" s="136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32.682702180514113</v>
      </c>
      <c r="F16" s="209">
        <v>34.814882027742762</v>
      </c>
      <c r="G16" s="136" t="s">
        <v>46</v>
      </c>
      <c r="H16" s="209"/>
      <c r="I16" s="136"/>
      <c r="J16" s="209"/>
      <c r="K16" s="137"/>
      <c r="L16" s="209">
        <v>24.108477108929883</v>
      </c>
      <c r="M16" s="136" t="s">
        <v>48</v>
      </c>
      <c r="N16" s="209">
        <v>47.982743142605202</v>
      </c>
      <c r="O16" s="136" t="s">
        <v>48</v>
      </c>
      <c r="P16" s="209">
        <v>51.87031280729542</v>
      </c>
      <c r="Q16" s="136" t="s">
        <v>48</v>
      </c>
      <c r="R16" s="209">
        <v>23.240319551961438</v>
      </c>
      <c r="S16" s="136" t="s">
        <v>49</v>
      </c>
      <c r="T16" s="209">
        <v>51.889681432565823</v>
      </c>
      <c r="U16" s="136" t="s">
        <v>46</v>
      </c>
      <c r="V16" s="209">
        <v>14.694527571406182</v>
      </c>
      <c r="W16" s="136" t="s">
        <v>47</v>
      </c>
      <c r="X16" s="209">
        <v>38.51020030588947</v>
      </c>
      <c r="Y16" s="136" t="s">
        <v>50</v>
      </c>
      <c r="Z16" s="209">
        <v>36.791233105693408</v>
      </c>
      <c r="AA16" s="138" t="s">
        <v>54</v>
      </c>
      <c r="AB16" s="209">
        <v>24.244435225061498</v>
      </c>
      <c r="AC16" s="136" t="s">
        <v>52</v>
      </c>
      <c r="AD16" s="209"/>
      <c r="AE16" s="136"/>
      <c r="AF16" s="209"/>
      <c r="AG16" s="136"/>
    </row>
    <row r="17" spans="1:34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29.66566948870954</v>
      </c>
      <c r="F17" s="209">
        <v>32.090194343281951</v>
      </c>
      <c r="G17" s="137" t="s">
        <v>70</v>
      </c>
      <c r="H17" s="209"/>
      <c r="I17" s="137"/>
      <c r="J17" s="209"/>
      <c r="K17" s="137"/>
      <c r="L17" s="209">
        <v>28.126741433476969</v>
      </c>
      <c r="M17" s="137" t="s">
        <v>48</v>
      </c>
      <c r="N17" s="209">
        <v>36.053733656426601</v>
      </c>
      <c r="O17" s="137" t="s">
        <v>58</v>
      </c>
      <c r="P17" s="209">
        <v>51.459068276224819</v>
      </c>
      <c r="Q17" s="137" t="s">
        <v>48</v>
      </c>
      <c r="R17" s="209">
        <v>28.441260580242542</v>
      </c>
      <c r="S17" s="137" t="s">
        <v>46</v>
      </c>
      <c r="T17" s="209">
        <v>57.724961788843103</v>
      </c>
      <c r="U17" s="137" t="s">
        <v>52</v>
      </c>
      <c r="V17" s="209">
        <v>21.285279811599708</v>
      </c>
      <c r="W17" s="137" t="s">
        <v>54</v>
      </c>
      <c r="X17" s="209">
        <v>18.697301739490314</v>
      </c>
      <c r="Y17" s="137" t="s">
        <v>250</v>
      </c>
      <c r="Z17" s="209">
        <v>45.861628322844311</v>
      </c>
      <c r="AA17" s="139" t="s">
        <v>50</v>
      </c>
      <c r="AB17" s="209">
        <v>1.1344485767527952</v>
      </c>
      <c r="AC17" s="137" t="s">
        <v>49</v>
      </c>
      <c r="AD17" s="209"/>
      <c r="AE17" s="137"/>
      <c r="AF17" s="209"/>
      <c r="AG17" s="137"/>
    </row>
    <row r="18" spans="1:34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32.496435003844454</v>
      </c>
      <c r="F18" s="209">
        <v>33.594075320958567</v>
      </c>
      <c r="G18" s="136" t="s">
        <v>70</v>
      </c>
      <c r="H18" s="209"/>
      <c r="I18" s="136"/>
      <c r="J18" s="209"/>
      <c r="K18" s="136"/>
      <c r="L18" s="209">
        <v>22.742758597414053</v>
      </c>
      <c r="M18" s="136" t="s">
        <v>48</v>
      </c>
      <c r="N18" s="209">
        <v>43.457253930967873</v>
      </c>
      <c r="O18" s="136" t="s">
        <v>50</v>
      </c>
      <c r="P18" s="209">
        <v>42.347872954234909</v>
      </c>
      <c r="Q18" s="136" t="s">
        <v>50</v>
      </c>
      <c r="R18" s="209">
        <v>35.609829413603642</v>
      </c>
      <c r="S18" s="136" t="s">
        <v>52</v>
      </c>
      <c r="T18" s="209">
        <v>47.92066711012307</v>
      </c>
      <c r="U18" s="136" t="s">
        <v>46</v>
      </c>
      <c r="V18" s="209">
        <v>19.228237013966602</v>
      </c>
      <c r="W18" s="136" t="s">
        <v>64</v>
      </c>
      <c r="X18" s="209">
        <v>53.49562842569668</v>
      </c>
      <c r="Y18" s="136" t="s">
        <v>48</v>
      </c>
      <c r="Z18" s="209">
        <v>33.859683538841772</v>
      </c>
      <c r="AA18" s="138" t="s">
        <v>55</v>
      </c>
      <c r="AB18" s="209">
        <v>3.6574220001419482</v>
      </c>
      <c r="AC18" s="136" t="s">
        <v>49</v>
      </c>
      <c r="AD18" s="209"/>
      <c r="AE18" s="136"/>
      <c r="AF18" s="209"/>
      <c r="AG18" s="136"/>
    </row>
    <row r="19" spans="1:34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41.086360383896697</v>
      </c>
      <c r="F19" s="209">
        <v>40.577291588243227</v>
      </c>
      <c r="G19" s="136" t="s">
        <v>50</v>
      </c>
      <c r="H19" s="209"/>
      <c r="I19" s="136"/>
      <c r="J19" s="209"/>
      <c r="K19" s="136"/>
      <c r="L19" s="209">
        <v>32.943837304513877</v>
      </c>
      <c r="M19" s="136" t="s">
        <v>48</v>
      </c>
      <c r="N19" s="209">
        <v>46.357203255595635</v>
      </c>
      <c r="O19" s="136" t="s">
        <v>50</v>
      </c>
      <c r="P19" s="209">
        <v>37.575220438630204</v>
      </c>
      <c r="Q19" s="136" t="s">
        <v>50</v>
      </c>
      <c r="R19" s="209">
        <v>48.340375931693913</v>
      </c>
      <c r="S19" s="136" t="s">
        <v>48</v>
      </c>
      <c r="T19" s="209">
        <v>54.237353887030892</v>
      </c>
      <c r="U19" s="136" t="s">
        <v>46</v>
      </c>
      <c r="V19" s="209">
        <v>35.825256188163308</v>
      </c>
      <c r="W19" s="136" t="s">
        <v>50</v>
      </c>
      <c r="X19" s="209">
        <v>55.775422597674662</v>
      </c>
      <c r="Y19" s="136" t="s">
        <v>48</v>
      </c>
      <c r="Z19" s="209">
        <v>51.367276576733971</v>
      </c>
      <c r="AA19" s="138" t="s">
        <v>48</v>
      </c>
      <c r="AB19" s="209">
        <v>3.8441573297673584</v>
      </c>
      <c r="AC19" s="136" t="s">
        <v>49</v>
      </c>
      <c r="AD19" s="209"/>
      <c r="AE19" s="136"/>
      <c r="AF19" s="209"/>
      <c r="AG19" s="136"/>
    </row>
    <row r="20" spans="1:34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18.640892562591272</v>
      </c>
      <c r="F20" s="209">
        <v>19.538192839171508</v>
      </c>
      <c r="G20" s="136" t="s">
        <v>68</v>
      </c>
      <c r="H20" s="209"/>
      <c r="I20" s="136"/>
      <c r="J20" s="209"/>
      <c r="K20" s="136"/>
      <c r="L20" s="209">
        <v>6.9855214017899367</v>
      </c>
      <c r="M20" s="136" t="s">
        <v>64</v>
      </c>
      <c r="N20" s="209">
        <v>11.741948390994663</v>
      </c>
      <c r="O20" s="136" t="s">
        <v>47</v>
      </c>
      <c r="P20" s="209">
        <v>27.812391172787482</v>
      </c>
      <c r="Q20" s="136" t="s">
        <v>46</v>
      </c>
      <c r="R20" s="209">
        <v>8.1621702906445428</v>
      </c>
      <c r="S20" s="136" t="s">
        <v>63</v>
      </c>
      <c r="T20" s="209">
        <v>49.000335441568211</v>
      </c>
      <c r="U20" s="136" t="s">
        <v>46</v>
      </c>
      <c r="V20" s="209">
        <v>7.8019552292444079</v>
      </c>
      <c r="W20" s="136" t="s">
        <v>232</v>
      </c>
      <c r="X20" s="209">
        <v>22.166719003320093</v>
      </c>
      <c r="Y20" s="136" t="s">
        <v>55</v>
      </c>
      <c r="Z20" s="209">
        <v>22.886383292572635</v>
      </c>
      <c r="AA20" s="138" t="s">
        <v>56</v>
      </c>
      <c r="AB20" s="209">
        <v>20.382107450595662</v>
      </c>
      <c r="AC20" s="136" t="s">
        <v>52</v>
      </c>
      <c r="AD20" s="209"/>
      <c r="AE20" s="136"/>
      <c r="AF20" s="209"/>
      <c r="AG20" s="136"/>
    </row>
    <row r="21" spans="1:34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19.965411358183466</v>
      </c>
      <c r="F21" s="209">
        <v>22.557766665619564</v>
      </c>
      <c r="G21" s="137" t="s">
        <v>68</v>
      </c>
      <c r="H21" s="209"/>
      <c r="I21" s="137"/>
      <c r="J21" s="209"/>
      <c r="K21" s="137"/>
      <c r="L21" s="209">
        <v>11.079008651860821</v>
      </c>
      <c r="M21" s="137" t="s">
        <v>46</v>
      </c>
      <c r="N21" s="209">
        <v>29.335865135725868</v>
      </c>
      <c r="O21" s="137" t="s">
        <v>54</v>
      </c>
      <c r="P21" s="209">
        <v>43.294601126831751</v>
      </c>
      <c r="Q21" s="137" t="s">
        <v>50</v>
      </c>
      <c r="R21" s="209">
        <v>11.21503628883505</v>
      </c>
      <c r="S21" s="137" t="s">
        <v>63</v>
      </c>
      <c r="T21" s="209">
        <v>35.237230102951223</v>
      </c>
      <c r="U21" s="137" t="s">
        <v>64</v>
      </c>
      <c r="V21" s="209">
        <v>3.0790679564546775</v>
      </c>
      <c r="W21" s="137" t="s">
        <v>62</v>
      </c>
      <c r="X21" s="209">
        <v>28.077593660687128</v>
      </c>
      <c r="Y21" s="137" t="s">
        <v>46</v>
      </c>
      <c r="Z21" s="209">
        <v>22.409601507308597</v>
      </c>
      <c r="AA21" s="139" t="s">
        <v>47</v>
      </c>
      <c r="AB21" s="209">
        <v>19.289887561644335</v>
      </c>
      <c r="AC21" s="137" t="s">
        <v>52</v>
      </c>
      <c r="AD21" s="209"/>
      <c r="AE21" s="137"/>
      <c r="AF21" s="209"/>
      <c r="AG21" s="137"/>
      <c r="AH21" s="55" t="s">
        <v>13</v>
      </c>
    </row>
    <row r="22" spans="1:34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24.817209081415729</v>
      </c>
      <c r="F22" s="210">
        <v>24.298253048746702</v>
      </c>
      <c r="G22" s="136" t="s">
        <v>51</v>
      </c>
      <c r="H22" s="210"/>
      <c r="I22" s="136"/>
      <c r="J22" s="210"/>
      <c r="K22" s="136"/>
      <c r="L22" s="210">
        <v>8.8707136110196956</v>
      </c>
      <c r="M22" s="136" t="s">
        <v>49</v>
      </c>
      <c r="N22" s="210">
        <v>41.194866304617292</v>
      </c>
      <c r="O22" s="136" t="s">
        <v>50</v>
      </c>
      <c r="P22" s="210">
        <v>20.119279883757912</v>
      </c>
      <c r="Q22" s="136" t="s">
        <v>54</v>
      </c>
      <c r="R22" s="210">
        <v>11.358823756048269</v>
      </c>
      <c r="S22" s="136" t="s">
        <v>51</v>
      </c>
      <c r="T22" s="210">
        <v>42.312403135446004</v>
      </c>
      <c r="U22" s="136" t="s">
        <v>54</v>
      </c>
      <c r="V22" s="210">
        <v>4.3372715336968479</v>
      </c>
      <c r="W22" s="136" t="s">
        <v>62</v>
      </c>
      <c r="X22" s="210">
        <v>27.24681747231466</v>
      </c>
      <c r="Y22" s="136" t="s">
        <v>46</v>
      </c>
      <c r="Z22" s="210">
        <v>22.360440897844235</v>
      </c>
      <c r="AA22" s="138" t="s">
        <v>68</v>
      </c>
      <c r="AB22" s="210">
        <v>40.856335940338823</v>
      </c>
      <c r="AC22" s="136" t="s">
        <v>48</v>
      </c>
      <c r="AD22" s="210"/>
      <c r="AE22" s="136"/>
      <c r="AF22" s="210"/>
      <c r="AG22" s="136"/>
    </row>
    <row r="23" spans="1:34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29.702516867646491</v>
      </c>
      <c r="F23" s="209">
        <v>30.382236837206076</v>
      </c>
      <c r="G23" s="137" t="s">
        <v>49</v>
      </c>
      <c r="H23" s="209"/>
      <c r="I23" s="137"/>
      <c r="J23" s="209"/>
      <c r="K23" s="137"/>
      <c r="L23" s="209">
        <v>31.290052298516255</v>
      </c>
      <c r="M23" s="137" t="s">
        <v>48</v>
      </c>
      <c r="N23" s="209">
        <v>20.998722742287271</v>
      </c>
      <c r="O23" s="137" t="s">
        <v>64</v>
      </c>
      <c r="P23" s="209">
        <v>35.792671690046305</v>
      </c>
      <c r="Q23" s="137" t="s">
        <v>50</v>
      </c>
      <c r="R23" s="209">
        <v>24.114381831428901</v>
      </c>
      <c r="S23" s="137" t="s">
        <v>49</v>
      </c>
      <c r="T23" s="209">
        <v>23.465094154624083</v>
      </c>
      <c r="U23" s="137" t="s">
        <v>47</v>
      </c>
      <c r="V23" s="209">
        <v>34.298940046705439</v>
      </c>
      <c r="W23" s="137" t="s">
        <v>46</v>
      </c>
      <c r="X23" s="209">
        <v>38.740758261174193</v>
      </c>
      <c r="Y23" s="137" t="s">
        <v>50</v>
      </c>
      <c r="Z23" s="209">
        <v>37.116099435399249</v>
      </c>
      <c r="AA23" s="139" t="s">
        <v>58</v>
      </c>
      <c r="AB23" s="209">
        <v>27.596086171036553</v>
      </c>
      <c r="AC23" s="137" t="s">
        <v>50</v>
      </c>
      <c r="AD23" s="209"/>
      <c r="AE23" s="137"/>
      <c r="AF23" s="209"/>
      <c r="AG23" s="137"/>
    </row>
    <row r="24" spans="1:34" ht="14.5" customHeight="1" x14ac:dyDescent="0.4">
      <c r="A24" s="63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43.840655253614003</v>
      </c>
      <c r="F24" s="209">
        <v>42.403768399920871</v>
      </c>
      <c r="G24" s="136" t="s">
        <v>48</v>
      </c>
      <c r="H24" s="209"/>
      <c r="I24" s="136"/>
      <c r="J24" s="209"/>
      <c r="K24" s="136"/>
      <c r="L24" s="209">
        <v>21.795521553907722</v>
      </c>
      <c r="M24" s="136" t="s">
        <v>50</v>
      </c>
      <c r="N24" s="209">
        <v>50.179536662504589</v>
      </c>
      <c r="O24" s="136" t="s">
        <v>48</v>
      </c>
      <c r="P24" s="209">
        <v>30.908673570375687</v>
      </c>
      <c r="Q24" s="136" t="s">
        <v>50</v>
      </c>
      <c r="R24" s="209">
        <v>48.468272784316142</v>
      </c>
      <c r="S24" s="136" t="s">
        <v>48</v>
      </c>
      <c r="T24" s="209">
        <v>80.595701895916193</v>
      </c>
      <c r="U24" s="136" t="s">
        <v>48</v>
      </c>
      <c r="V24" s="209">
        <v>50.390629798836528</v>
      </c>
      <c r="W24" s="136" t="s">
        <v>48</v>
      </c>
      <c r="X24" s="209">
        <v>38.150028435518195</v>
      </c>
      <c r="Y24" s="136" t="s">
        <v>50</v>
      </c>
      <c r="Z24" s="209">
        <v>47.038822530892034</v>
      </c>
      <c r="AA24" s="138" t="s">
        <v>50</v>
      </c>
      <c r="AB24" s="209">
        <v>14.106728367020574</v>
      </c>
      <c r="AC24" s="136" t="s">
        <v>46</v>
      </c>
      <c r="AD24" s="209"/>
      <c r="AE24" s="136"/>
      <c r="AF24" s="209"/>
      <c r="AG24" s="136"/>
    </row>
    <row r="25" spans="1:34" ht="15" customHeight="1" x14ac:dyDescent="0.35">
      <c r="B25" s="189" t="s">
        <v>41</v>
      </c>
      <c r="C25" s="52"/>
      <c r="D25" s="53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9"/>
      <c r="AB25" s="69"/>
      <c r="AC25" s="211"/>
      <c r="AD25" s="69"/>
      <c r="AE25" s="211"/>
      <c r="AF25" s="69"/>
      <c r="AG25" s="211"/>
    </row>
    <row r="26" spans="1:34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16.377375809535923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10.816228844845503</v>
      </c>
      <c r="M26" s="155"/>
      <c r="N26" s="156">
        <f>AVERAGE(N5:N24)</f>
        <v>20.658017690433013</v>
      </c>
      <c r="O26" s="155"/>
      <c r="P26" s="156">
        <f>AVERAGE(P5:P24)</f>
        <v>16.737114010207343</v>
      </c>
      <c r="Q26" s="155"/>
      <c r="R26" s="156">
        <f>AVERAGE(R5:R24)</f>
        <v>15.584526016457088</v>
      </c>
      <c r="S26" s="155"/>
      <c r="T26" s="156">
        <f>AVERAGE(T5:T24)</f>
        <v>23.403193720681291</v>
      </c>
      <c r="U26" s="155"/>
      <c r="V26" s="156">
        <f>AVERAGE(V5:V24)</f>
        <v>12.907351799552837</v>
      </c>
      <c r="W26" s="155"/>
      <c r="X26" s="156">
        <f>AVERAGE(X5:X24)</f>
        <v>20.637476066028942</v>
      </c>
      <c r="Y26" s="155"/>
      <c r="Z26" s="156">
        <f>AVERAGE(Z5:Z24)</f>
        <v>17.749630805109511</v>
      </c>
      <c r="AA26" s="158"/>
      <c r="AB26" s="156">
        <f>AVERAGE(AB5:AB24)</f>
        <v>7.9697126315260363</v>
      </c>
      <c r="AC26" s="155"/>
      <c r="AD26" s="156" t="e">
        <f>AVERAGE(AD5:AD24)</f>
        <v>#DIV/0!</v>
      </c>
      <c r="AE26" s="155"/>
      <c r="AF26" s="156"/>
      <c r="AG26" s="155"/>
    </row>
    <row r="27" spans="1:34" s="57" customFormat="1" x14ac:dyDescent="0.35">
      <c r="A27" s="58"/>
      <c r="B27" s="193" t="s">
        <v>30</v>
      </c>
      <c r="C27" s="33"/>
      <c r="D27" s="34"/>
      <c r="E27" s="33"/>
      <c r="F27" s="159">
        <v>2</v>
      </c>
      <c r="G27" s="183"/>
      <c r="H27" s="161"/>
      <c r="I27" s="162"/>
      <c r="J27" s="183"/>
      <c r="K27" s="162"/>
      <c r="L27" s="161">
        <v>5</v>
      </c>
      <c r="M27" s="183"/>
      <c r="N27" s="161">
        <v>7</v>
      </c>
      <c r="O27" s="162"/>
      <c r="P27" s="161">
        <v>8</v>
      </c>
      <c r="Q27" s="162"/>
      <c r="R27" s="161">
        <v>4</v>
      </c>
      <c r="S27" s="183"/>
      <c r="T27" s="161">
        <v>8</v>
      </c>
      <c r="U27" s="162"/>
      <c r="V27" s="161">
        <v>6</v>
      </c>
      <c r="W27" s="183"/>
      <c r="X27" s="161">
        <v>8</v>
      </c>
      <c r="Y27" s="162"/>
      <c r="Z27" s="161">
        <v>5</v>
      </c>
      <c r="AA27" s="163"/>
      <c r="AB27" s="161">
        <v>5</v>
      </c>
      <c r="AC27" s="162"/>
      <c r="AD27" s="161">
        <v>305</v>
      </c>
      <c r="AE27" s="162"/>
      <c r="AF27" s="161"/>
      <c r="AG27" s="162"/>
    </row>
    <row r="28" spans="1:34" s="57" customFormat="1" x14ac:dyDescent="0.35">
      <c r="A28" s="58"/>
      <c r="B28" s="194" t="s">
        <v>27</v>
      </c>
      <c r="C28" s="35"/>
      <c r="D28" s="36"/>
      <c r="E28" s="35"/>
      <c r="F28" s="164">
        <f>MIN(F5:F24)</f>
        <v>-0.20233898363437636</v>
      </c>
      <c r="G28" s="214"/>
      <c r="H28" s="166">
        <f>MIN(H5:H24)</f>
        <v>0</v>
      </c>
      <c r="I28" s="167"/>
      <c r="J28" s="214"/>
      <c r="K28" s="214"/>
      <c r="L28" s="166">
        <f>MIN(L5:L24)</f>
        <v>-4.1872263148802809</v>
      </c>
      <c r="M28" s="167"/>
      <c r="N28" s="166">
        <f>MIN(N5:N24)</f>
        <v>-0.4699116118303408</v>
      </c>
      <c r="O28" s="214"/>
      <c r="P28" s="166">
        <f>MIN(P5:P24)</f>
        <v>-8.5053197803969738</v>
      </c>
      <c r="Q28" s="214"/>
      <c r="R28" s="166">
        <f>MIN(R5:R24)</f>
        <v>2.9458470612475836</v>
      </c>
      <c r="S28" s="167"/>
      <c r="T28" s="166">
        <f>MIN(T5:T24)</f>
        <v>-7.8446688189905229</v>
      </c>
      <c r="U28" s="214"/>
      <c r="V28" s="166">
        <f>MIN(V5:V24)</f>
        <v>-7.9422523723625336</v>
      </c>
      <c r="W28" s="167"/>
      <c r="X28" s="166">
        <f>MIN(X5:X24)</f>
        <v>-9.3388312477168149</v>
      </c>
      <c r="Y28" s="214"/>
      <c r="Z28" s="166">
        <f>MIN(Z5:Z24)</f>
        <v>-3.4490526388258758</v>
      </c>
      <c r="AA28" s="168"/>
      <c r="AB28" s="166">
        <f>MIN(AB5:AB24)</f>
        <v>-6.5338076544631711</v>
      </c>
      <c r="AC28" s="167"/>
      <c r="AD28" s="166">
        <f>MIN(AD5:AD24)</f>
        <v>0</v>
      </c>
      <c r="AE28" s="214"/>
      <c r="AF28" s="166"/>
      <c r="AG28" s="167"/>
    </row>
    <row r="29" spans="1:34" s="57" customFormat="1" x14ac:dyDescent="0.35">
      <c r="A29" s="58"/>
      <c r="B29" s="193" t="s">
        <v>28</v>
      </c>
      <c r="C29" s="33"/>
      <c r="D29" s="34"/>
      <c r="E29" s="33"/>
      <c r="F29" s="159">
        <f>MAX(F5:F24)</f>
        <v>42.403768399920871</v>
      </c>
      <c r="G29" s="183"/>
      <c r="H29" s="161">
        <f>MAX(H5:H24)</f>
        <v>0</v>
      </c>
      <c r="I29" s="162"/>
      <c r="J29" s="183"/>
      <c r="K29" s="183"/>
      <c r="L29" s="161">
        <f>MAX(L5:L24)</f>
        <v>32.943837304513877</v>
      </c>
      <c r="M29" s="162"/>
      <c r="N29" s="161">
        <f>MAX(N5:N24)</f>
        <v>50.179536662504589</v>
      </c>
      <c r="O29" s="183"/>
      <c r="P29" s="161">
        <f>MAX(P5:P24)</f>
        <v>51.87031280729542</v>
      </c>
      <c r="Q29" s="183"/>
      <c r="R29" s="161">
        <f>MAX(R5:R24)</f>
        <v>48.468272784316142</v>
      </c>
      <c r="S29" s="162"/>
      <c r="T29" s="161">
        <f>MAX(T5:T24)</f>
        <v>80.595701895916193</v>
      </c>
      <c r="U29" s="183"/>
      <c r="V29" s="161">
        <f>MAX(V5:V24)</f>
        <v>50.390629798836528</v>
      </c>
      <c r="W29" s="162"/>
      <c r="X29" s="161">
        <f>MAX(X5:X24)</f>
        <v>55.775422597674662</v>
      </c>
      <c r="Y29" s="183"/>
      <c r="Z29" s="161">
        <f>MAX(Z5:Z24)</f>
        <v>51.367276576733971</v>
      </c>
      <c r="AA29" s="163"/>
      <c r="AB29" s="161">
        <f>MAX(AB5:AB24)</f>
        <v>40.856335940338823</v>
      </c>
      <c r="AC29" s="162"/>
      <c r="AD29" s="161">
        <f>MAX(AD5:AD24)</f>
        <v>0</v>
      </c>
      <c r="AE29" s="183"/>
      <c r="AF29" s="161"/>
      <c r="AG29" s="162"/>
    </row>
    <row r="30" spans="1:34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42.606107383555248</v>
      </c>
      <c r="G30" s="170"/>
      <c r="H30" s="171">
        <f>H29-H28</f>
        <v>0</v>
      </c>
      <c r="I30" s="172"/>
      <c r="J30" s="170"/>
      <c r="K30" s="170"/>
      <c r="L30" s="171">
        <f>L29-L28</f>
        <v>37.131063619394155</v>
      </c>
      <c r="M30" s="172"/>
      <c r="N30" s="171">
        <f>N29-N28</f>
        <v>50.649448274334929</v>
      </c>
      <c r="O30" s="170"/>
      <c r="P30" s="171">
        <f>P29-P28</f>
        <v>60.375632587692394</v>
      </c>
      <c r="Q30" s="170"/>
      <c r="R30" s="171">
        <f>R29-R28</f>
        <v>45.522425723068558</v>
      </c>
      <c r="S30" s="172"/>
      <c r="T30" s="171">
        <f>T29-T28</f>
        <v>88.44037071490672</v>
      </c>
      <c r="U30" s="170"/>
      <c r="V30" s="171">
        <f>V29-V28</f>
        <v>58.33288217119906</v>
      </c>
      <c r="W30" s="172"/>
      <c r="X30" s="171">
        <f>X29-X28</f>
        <v>65.114253845391474</v>
      </c>
      <c r="Y30" s="170"/>
      <c r="Z30" s="171">
        <f>Z29-Z28</f>
        <v>54.816329215559847</v>
      </c>
      <c r="AA30" s="173"/>
      <c r="AB30" s="171">
        <f>AB29-AB28</f>
        <v>47.390143594801998</v>
      </c>
      <c r="AC30" s="172"/>
      <c r="AD30" s="171">
        <f>AD29-AD28</f>
        <v>0</v>
      </c>
      <c r="AE30" s="170"/>
      <c r="AF30" s="171"/>
      <c r="AG30" s="172"/>
    </row>
    <row r="31" spans="1:34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17"/>
      <c r="W31" s="17"/>
      <c r="X31" s="17"/>
      <c r="Y31" s="17"/>
      <c r="Z31" s="17"/>
      <c r="AA31" s="25"/>
      <c r="AB31" s="70"/>
      <c r="AC31" s="68"/>
      <c r="AD31" s="70"/>
      <c r="AE31" s="17"/>
      <c r="AF31" s="70"/>
      <c r="AG31" s="17"/>
    </row>
    <row r="32" spans="1:34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92"/>
      <c r="L32" s="392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67" t="s">
        <v>71</v>
      </c>
      <c r="W32" s="367"/>
      <c r="X32" s="392" t="s">
        <v>71</v>
      </c>
      <c r="Y32" s="391"/>
      <c r="Z32" s="392" t="s">
        <v>71</v>
      </c>
      <c r="AA32" s="393"/>
      <c r="AB32" s="392" t="s">
        <v>71</v>
      </c>
      <c r="AC32" s="391"/>
      <c r="AD32" s="392" t="s">
        <v>71</v>
      </c>
      <c r="AE32" s="391"/>
      <c r="AF32" s="392"/>
      <c r="AG32" s="391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96"/>
      <c r="AB33" s="368"/>
      <c r="AC33" s="369"/>
      <c r="AD33" s="368"/>
      <c r="AE33" s="369"/>
      <c r="AF33" s="368"/>
      <c r="AG33" s="369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400"/>
      <c r="AB34" s="370"/>
      <c r="AC34" s="371"/>
      <c r="AD34" s="370"/>
      <c r="AE34" s="371"/>
      <c r="AF34" s="370"/>
      <c r="AG34" s="371"/>
    </row>
    <row r="35" spans="2:33" s="2" customFormat="1" ht="37.299999999999997" customHeight="1" x14ac:dyDescent="0.3">
      <c r="B35" s="401" t="s">
        <v>280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H24">
    <sortCondition ref="D5:D24"/>
    <sortCondition ref="C5:C24"/>
    <sortCondition ref="B5:B24"/>
  </sortState>
  <mergeCells count="75">
    <mergeCell ref="P32:Q32"/>
    <mergeCell ref="P33:Q33"/>
    <mergeCell ref="P34:Q34"/>
    <mergeCell ref="Z34:AA34"/>
    <mergeCell ref="AB34:AC34"/>
    <mergeCell ref="Z33:AA33"/>
    <mergeCell ref="AB33:AC33"/>
    <mergeCell ref="V32:W32"/>
    <mergeCell ref="X32:Y32"/>
    <mergeCell ref="Z32:AA32"/>
    <mergeCell ref="AB32:AC32"/>
    <mergeCell ref="R32:S32"/>
    <mergeCell ref="T32:U32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AD33:AE33"/>
    <mergeCell ref="F33:G33"/>
    <mergeCell ref="H33:I33"/>
    <mergeCell ref="J33:K33"/>
    <mergeCell ref="L33:M33"/>
    <mergeCell ref="N33:O33"/>
    <mergeCell ref="R33:S33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T4:U4"/>
    <mergeCell ref="V4:W4"/>
    <mergeCell ref="X4:Y4"/>
    <mergeCell ref="Z4:AA4"/>
    <mergeCell ref="T3:U3"/>
    <mergeCell ref="V3:W3"/>
    <mergeCell ref="X3:Y3"/>
    <mergeCell ref="Z3:AA3"/>
    <mergeCell ref="H4:I4"/>
    <mergeCell ref="J4:K4"/>
    <mergeCell ref="L4:M4"/>
    <mergeCell ref="N4:O4"/>
    <mergeCell ref="R4:S4"/>
    <mergeCell ref="P4:Q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  <mergeCell ref="D2:D3"/>
    <mergeCell ref="P3:Q3"/>
  </mergeCells>
  <conditionalFormatting sqref="B5:AA24">
    <cfRule type="expression" dxfId="27" priority="31">
      <formula>MOD(ROW(),2)=0</formula>
    </cfRule>
  </conditionalFormatting>
  <conditionalFormatting sqref="F5:F2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2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2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C24">
    <cfRule type="expression" dxfId="26" priority="7">
      <formula>MOD(ROW(),2)=0</formula>
    </cfRule>
  </conditionalFormatting>
  <conditionalFormatting sqref="AD5:AD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E24">
    <cfRule type="expression" dxfId="25" priority="5">
      <formula>MOD(ROW(),2)=0</formula>
    </cfRule>
  </conditionalFormatting>
  <conditionalFormatting sqref="AF5:AF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G24">
    <cfRule type="expression" dxfId="24" priority="3">
      <formula>MOD(ROW(),2)=0</formula>
    </cfRule>
  </conditionalFormatting>
  <pageMargins left="0.25" right="0.25" top="0.75" bottom="0.75" header="0.3" footer="0.3"/>
  <pageSetup scale="70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65C0-FC91-4A36-9A78-C5FA7616CC96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5" sqref="A5:A26"/>
      <selection pane="topRight" activeCell="A5" sqref="A5:A26"/>
      <selection pane="bottomLeft" activeCell="A5" sqref="A5:A26"/>
      <selection pane="bottomRight" activeCell="K5" sqref="H1:K1048576"/>
    </sheetView>
  </sheetViews>
  <sheetFormatPr defaultColWidth="8.84375" defaultRowHeight="14.15" x14ac:dyDescent="0.35"/>
  <cols>
    <col min="1" max="1" width="14.4609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309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259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1.6992761904761895</v>
      </c>
      <c r="F5" s="349"/>
      <c r="G5" s="315"/>
      <c r="H5" s="314"/>
      <c r="I5" s="315"/>
      <c r="J5" s="314"/>
      <c r="K5" s="316"/>
      <c r="L5" s="349">
        <v>1.8309333333333315</v>
      </c>
      <c r="M5" s="315" t="s">
        <v>68</v>
      </c>
      <c r="N5" s="349">
        <v>1.7589333333333312</v>
      </c>
      <c r="O5" s="315" t="s">
        <v>63</v>
      </c>
      <c r="P5" s="349">
        <v>1.5274666666666648</v>
      </c>
      <c r="Q5" s="315" t="s">
        <v>66</v>
      </c>
      <c r="R5" s="349"/>
      <c r="S5" s="315"/>
      <c r="T5" s="349">
        <v>1.6319999999999997</v>
      </c>
      <c r="U5" s="315" t="s">
        <v>51</v>
      </c>
      <c r="V5" s="349">
        <v>1.444266666666665</v>
      </c>
      <c r="W5" s="315" t="s">
        <v>53</v>
      </c>
      <c r="X5" s="349">
        <v>1.6464000000000001</v>
      </c>
      <c r="Y5" s="315" t="s">
        <v>51</v>
      </c>
      <c r="Z5" s="349">
        <v>2.2592000000000017</v>
      </c>
      <c r="AA5" s="315" t="s">
        <v>51</v>
      </c>
      <c r="AB5" s="349">
        <v>1.3231999999999979</v>
      </c>
      <c r="AC5" s="317" t="s">
        <v>61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1.2873333333333328</v>
      </c>
      <c r="F6" s="220">
        <v>1.2748444444444449</v>
      </c>
      <c r="G6" s="137" t="s">
        <v>66</v>
      </c>
      <c r="H6" s="209"/>
      <c r="I6" s="137"/>
      <c r="J6" s="209"/>
      <c r="K6" s="137"/>
      <c r="L6" s="220">
        <v>1.2111999999999992</v>
      </c>
      <c r="M6" s="137" t="s">
        <v>233</v>
      </c>
      <c r="N6" s="220">
        <v>1.3173333333333319</v>
      </c>
      <c r="O6" s="137" t="s">
        <v>68</v>
      </c>
      <c r="P6" s="220">
        <v>1.1749333333333325</v>
      </c>
      <c r="Q6" s="137" t="s">
        <v>67</v>
      </c>
      <c r="R6" s="220">
        <v>1.7231999999999983</v>
      </c>
      <c r="S6" s="137" t="s">
        <v>230</v>
      </c>
      <c r="T6" s="220">
        <v>1.0327999999999997</v>
      </c>
      <c r="U6" s="137" t="s">
        <v>68</v>
      </c>
      <c r="V6" s="220">
        <v>1.3503999999999983</v>
      </c>
      <c r="W6" s="137" t="s">
        <v>66</v>
      </c>
      <c r="X6" s="220">
        <v>1.2677333333333336</v>
      </c>
      <c r="Y6" s="137" t="s">
        <v>68</v>
      </c>
      <c r="Z6" s="220">
        <v>1.0976000000000021</v>
      </c>
      <c r="AA6" s="137" t="s">
        <v>69</v>
      </c>
      <c r="AB6" s="220">
        <v>1.2983999999999982</v>
      </c>
      <c r="AC6" s="139" t="s">
        <v>60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1.2993333333333328</v>
      </c>
      <c r="F7" s="220">
        <v>1.2670814814814824</v>
      </c>
      <c r="G7" s="137" t="s">
        <v>66</v>
      </c>
      <c r="H7" s="209"/>
      <c r="I7" s="137"/>
      <c r="J7" s="209"/>
      <c r="K7" s="137"/>
      <c r="L7" s="220">
        <v>1.2773333333333321</v>
      </c>
      <c r="M7" s="137" t="s">
        <v>66</v>
      </c>
      <c r="N7" s="220">
        <v>1.3839999999999988</v>
      </c>
      <c r="O7" s="137" t="s">
        <v>68</v>
      </c>
      <c r="P7" s="220">
        <v>1.0090666666666652</v>
      </c>
      <c r="Q7" s="137" t="s">
        <v>230</v>
      </c>
      <c r="R7" s="220">
        <v>1.7023999999999988</v>
      </c>
      <c r="S7" s="137" t="s">
        <v>230</v>
      </c>
      <c r="T7" s="220">
        <v>0.98666666666666647</v>
      </c>
      <c r="U7" s="137" t="s">
        <v>69</v>
      </c>
      <c r="V7" s="220">
        <v>1.1429333333333318</v>
      </c>
      <c r="W7" s="137" t="s">
        <v>65</v>
      </c>
      <c r="X7" s="220">
        <v>1.457066666666667</v>
      </c>
      <c r="Y7" s="137" t="s">
        <v>47</v>
      </c>
      <c r="Z7" s="220">
        <v>1.1680000000000019</v>
      </c>
      <c r="AA7" s="137" t="s">
        <v>69</v>
      </c>
      <c r="AB7" s="220">
        <v>1.2762666666666647</v>
      </c>
      <c r="AC7" s="139" t="s">
        <v>60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1.4144333333333325</v>
      </c>
      <c r="F8" s="220">
        <v>1.3858666666666668</v>
      </c>
      <c r="G8" s="136" t="s">
        <v>60</v>
      </c>
      <c r="H8" s="209"/>
      <c r="I8" s="136"/>
      <c r="J8" s="209"/>
      <c r="K8" s="136"/>
      <c r="L8" s="220">
        <v>1.6618666666666644</v>
      </c>
      <c r="M8" s="136" t="s">
        <v>69</v>
      </c>
      <c r="N8" s="220">
        <v>1.7679999999999991</v>
      </c>
      <c r="O8" s="136" t="s">
        <v>63</v>
      </c>
      <c r="P8" s="220">
        <v>1.1573333333333329</v>
      </c>
      <c r="Q8" s="136" t="s">
        <v>67</v>
      </c>
      <c r="R8" s="220">
        <v>1.9927999999999986</v>
      </c>
      <c r="S8" s="136" t="s">
        <v>67</v>
      </c>
      <c r="T8" s="220">
        <v>0.97653333333333292</v>
      </c>
      <c r="U8" s="136" t="s">
        <v>69</v>
      </c>
      <c r="V8" s="220">
        <v>1.3770666666666651</v>
      </c>
      <c r="W8" s="136" t="s">
        <v>66</v>
      </c>
      <c r="X8" s="220">
        <v>1.2976000000000003</v>
      </c>
      <c r="Y8" s="136" t="s">
        <v>68</v>
      </c>
      <c r="Z8" s="220">
        <v>1.2293333333333327</v>
      </c>
      <c r="AA8" s="136" t="s">
        <v>69</v>
      </c>
      <c r="AB8" s="220">
        <v>1.0122666666666655</v>
      </c>
      <c r="AC8" s="138" t="s">
        <v>66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1.3927333333333403</v>
      </c>
      <c r="F9" s="220">
        <v>1.3681185185185099</v>
      </c>
      <c r="G9" s="136" t="s">
        <v>66</v>
      </c>
      <c r="H9" s="209"/>
      <c r="I9" s="136"/>
      <c r="J9" s="209"/>
      <c r="K9" s="136"/>
      <c r="L9" s="220">
        <v>0.73333333333333928</v>
      </c>
      <c r="M9" s="136" t="s">
        <v>229</v>
      </c>
      <c r="N9" s="220">
        <v>1.1135999999999917</v>
      </c>
      <c r="O9" s="136" t="s">
        <v>69</v>
      </c>
      <c r="P9" s="220">
        <v>1.1712000000000047</v>
      </c>
      <c r="Q9" s="136" t="s">
        <v>67</v>
      </c>
      <c r="R9" s="220">
        <v>2.4880000000000049</v>
      </c>
      <c r="S9" s="136" t="s">
        <v>60</v>
      </c>
      <c r="T9" s="220">
        <v>1.1135999999999975</v>
      </c>
      <c r="U9" s="136" t="s">
        <v>68</v>
      </c>
      <c r="V9" s="220">
        <v>1.6586666666666721</v>
      </c>
      <c r="W9" s="136" t="s">
        <v>62</v>
      </c>
      <c r="X9" s="220">
        <v>1.6181333333333376</v>
      </c>
      <c r="Y9" s="136" t="s">
        <v>51</v>
      </c>
      <c r="Z9" s="220">
        <v>1.4330666666667116</v>
      </c>
      <c r="AA9" s="136" t="s">
        <v>69</v>
      </c>
      <c r="AB9" s="220">
        <v>0.98346666666666938</v>
      </c>
      <c r="AC9" s="138" t="s">
        <v>66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1.3019999999999989</v>
      </c>
      <c r="F10" s="220">
        <v>1.2864000000000009</v>
      </c>
      <c r="G10" s="136" t="s">
        <v>66</v>
      </c>
      <c r="H10" s="209"/>
      <c r="I10" s="136"/>
      <c r="J10" s="209"/>
      <c r="K10" s="136"/>
      <c r="L10" s="220">
        <v>0.771199999999999</v>
      </c>
      <c r="M10" s="136" t="s">
        <v>229</v>
      </c>
      <c r="N10" s="220">
        <v>1.2661333333333324</v>
      </c>
      <c r="O10" s="136" t="s">
        <v>68</v>
      </c>
      <c r="P10" s="220">
        <v>1.1615999999999991</v>
      </c>
      <c r="Q10" s="136" t="s">
        <v>67</v>
      </c>
      <c r="R10" s="220">
        <v>1.9882666666666657</v>
      </c>
      <c r="S10" s="136" t="s">
        <v>67</v>
      </c>
      <c r="T10" s="220">
        <v>1.2367999999999997</v>
      </c>
      <c r="U10" s="136" t="s">
        <v>68</v>
      </c>
      <c r="V10" s="220">
        <v>1.4079999999999988</v>
      </c>
      <c r="W10" s="136" t="s">
        <v>53</v>
      </c>
      <c r="X10" s="220">
        <v>1.4234666666666669</v>
      </c>
      <c r="Y10" s="136" t="s">
        <v>47</v>
      </c>
      <c r="Z10" s="220">
        <v>1.267199999999999</v>
      </c>
      <c r="AA10" s="136" t="s">
        <v>69</v>
      </c>
      <c r="AB10" s="220">
        <v>1.0549333333333315</v>
      </c>
      <c r="AC10" s="138" t="s">
        <v>66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1.260999999999999</v>
      </c>
      <c r="F11" s="220">
        <v>1.2533925925925933</v>
      </c>
      <c r="G11" s="136" t="s">
        <v>66</v>
      </c>
      <c r="H11" s="209"/>
      <c r="I11" s="136"/>
      <c r="J11" s="209"/>
      <c r="K11" s="136"/>
      <c r="L11" s="220">
        <v>0.94079999999999897</v>
      </c>
      <c r="M11" s="136" t="s">
        <v>231</v>
      </c>
      <c r="N11" s="220">
        <v>1.2074666666666658</v>
      </c>
      <c r="O11" s="136" t="s">
        <v>69</v>
      </c>
      <c r="P11" s="220">
        <v>1.1925333333333323</v>
      </c>
      <c r="Q11" s="136" t="s">
        <v>67</v>
      </c>
      <c r="R11" s="220">
        <v>1.9999999999999989</v>
      </c>
      <c r="S11" s="136" t="s">
        <v>67</v>
      </c>
      <c r="T11" s="220">
        <v>1.1578666666666666</v>
      </c>
      <c r="U11" s="136" t="s">
        <v>68</v>
      </c>
      <c r="V11" s="220">
        <v>1.5205333333333322</v>
      </c>
      <c r="W11" s="136" t="s">
        <v>237</v>
      </c>
      <c r="X11" s="220">
        <v>1.2800000000000002</v>
      </c>
      <c r="Y11" s="136" t="s">
        <v>68</v>
      </c>
      <c r="Z11" s="220">
        <v>1.139733333333333</v>
      </c>
      <c r="AA11" s="136" t="s">
        <v>69</v>
      </c>
      <c r="AB11" s="220">
        <v>0.84159999999999802</v>
      </c>
      <c r="AC11" s="138" t="s">
        <v>65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1.2759333333333327</v>
      </c>
      <c r="F12" s="220">
        <v>1.2568296296296304</v>
      </c>
      <c r="G12" s="136" t="s">
        <v>66</v>
      </c>
      <c r="H12" s="209"/>
      <c r="I12" s="136"/>
      <c r="J12" s="209"/>
      <c r="K12" s="136"/>
      <c r="L12" s="220">
        <v>1.0181333333333324</v>
      </c>
      <c r="M12" s="136" t="s">
        <v>245</v>
      </c>
      <c r="N12" s="220">
        <v>1.2901333333333327</v>
      </c>
      <c r="O12" s="136" t="s">
        <v>68</v>
      </c>
      <c r="P12" s="220">
        <v>1.1039999999999992</v>
      </c>
      <c r="Q12" s="136" t="s">
        <v>67</v>
      </c>
      <c r="R12" s="220">
        <v>2.0549333333333322</v>
      </c>
      <c r="S12" s="136" t="s">
        <v>65</v>
      </c>
      <c r="T12" s="220">
        <v>1.1525333333333332</v>
      </c>
      <c r="U12" s="136" t="s">
        <v>68</v>
      </c>
      <c r="V12" s="220">
        <v>1.5493333333333317</v>
      </c>
      <c r="W12" s="136" t="s">
        <v>237</v>
      </c>
      <c r="X12" s="220">
        <v>1.0933333333333337</v>
      </c>
      <c r="Y12" s="136" t="s">
        <v>69</v>
      </c>
      <c r="Z12" s="220">
        <v>1.0794666666666672</v>
      </c>
      <c r="AA12" s="136" t="s">
        <v>69</v>
      </c>
      <c r="AB12" s="220">
        <v>0.96959999999999824</v>
      </c>
      <c r="AC12" s="138" t="s">
        <v>66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1.2467999999999995</v>
      </c>
      <c r="F13" s="220">
        <v>1.2218074074074083</v>
      </c>
      <c r="G13" s="136" t="s">
        <v>65</v>
      </c>
      <c r="H13" s="209"/>
      <c r="I13" s="136"/>
      <c r="J13" s="209"/>
      <c r="K13" s="136"/>
      <c r="L13" s="220">
        <v>0.73973333333333235</v>
      </c>
      <c r="M13" s="136" t="s">
        <v>229</v>
      </c>
      <c r="N13" s="220">
        <v>1.0213333333333323</v>
      </c>
      <c r="O13" s="136" t="s">
        <v>69</v>
      </c>
      <c r="P13" s="220">
        <v>1.0218666666666658</v>
      </c>
      <c r="Q13" s="136" t="s">
        <v>230</v>
      </c>
      <c r="R13" s="220">
        <v>2.0911999999999988</v>
      </c>
      <c r="S13" s="136" t="s">
        <v>65</v>
      </c>
      <c r="T13" s="220">
        <v>1.0138666666666665</v>
      </c>
      <c r="U13" s="136" t="s">
        <v>69</v>
      </c>
      <c r="V13" s="220">
        <v>1.3781333333333323</v>
      </c>
      <c r="W13" s="136" t="s">
        <v>53</v>
      </c>
      <c r="X13" s="220">
        <v>1.5157333333333338</v>
      </c>
      <c r="Y13" s="136" t="s">
        <v>47</v>
      </c>
      <c r="Z13" s="220">
        <v>1.2384000000000017</v>
      </c>
      <c r="AA13" s="136" t="s">
        <v>69</v>
      </c>
      <c r="AB13" s="220">
        <v>0.9759999999999982</v>
      </c>
      <c r="AC13" s="138" t="s">
        <v>66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1.3894999999999991</v>
      </c>
      <c r="F14" s="349">
        <v>1.3573333333333344</v>
      </c>
      <c r="G14" s="316" t="s">
        <v>66</v>
      </c>
      <c r="H14" s="314"/>
      <c r="I14" s="316"/>
      <c r="J14" s="314"/>
      <c r="K14" s="316"/>
      <c r="L14" s="349">
        <v>1.5151999999999983</v>
      </c>
      <c r="M14" s="316" t="s">
        <v>61</v>
      </c>
      <c r="N14" s="349">
        <v>1.4183999999999988</v>
      </c>
      <c r="O14" s="316" t="s">
        <v>68</v>
      </c>
      <c r="P14" s="349">
        <v>1.099999999999999</v>
      </c>
      <c r="Q14" s="316" t="s">
        <v>67</v>
      </c>
      <c r="R14" s="349">
        <v>1.9781333333333322</v>
      </c>
      <c r="S14" s="316" t="s">
        <v>67</v>
      </c>
      <c r="T14" s="349">
        <v>1.2437333333333331</v>
      </c>
      <c r="U14" s="316" t="s">
        <v>68</v>
      </c>
      <c r="V14" s="349">
        <v>1.3951999999999984</v>
      </c>
      <c r="W14" s="316" t="s">
        <v>53</v>
      </c>
      <c r="X14" s="349">
        <v>1.2288000000000001</v>
      </c>
      <c r="Y14" s="316" t="s">
        <v>68</v>
      </c>
      <c r="Z14" s="349">
        <v>1.2373333333333336</v>
      </c>
      <c r="AA14" s="316" t="s">
        <v>69</v>
      </c>
      <c r="AB14" s="349">
        <v>1.0991999999999984</v>
      </c>
      <c r="AC14" s="318" t="s">
        <v>66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2.6683666666666643</v>
      </c>
      <c r="F15" s="220">
        <v>2.7483555555555559</v>
      </c>
      <c r="G15" s="136" t="s">
        <v>57</v>
      </c>
      <c r="H15" s="209"/>
      <c r="I15" s="136"/>
      <c r="J15" s="209"/>
      <c r="K15" s="136"/>
      <c r="L15" s="220">
        <v>2.8791999999999986</v>
      </c>
      <c r="M15" s="136" t="s">
        <v>48</v>
      </c>
      <c r="N15" s="220">
        <v>3.2858666666666645</v>
      </c>
      <c r="O15" s="136" t="s">
        <v>50</v>
      </c>
      <c r="P15" s="220">
        <v>3.3882666666666648</v>
      </c>
      <c r="Q15" s="136" t="s">
        <v>48</v>
      </c>
      <c r="R15" s="220">
        <v>3.7871999999999977</v>
      </c>
      <c r="S15" s="136" t="s">
        <v>69</v>
      </c>
      <c r="T15" s="220">
        <v>2.1333333333333329</v>
      </c>
      <c r="U15" s="136" t="s">
        <v>49</v>
      </c>
      <c r="V15" s="220">
        <v>2.4359999999999982</v>
      </c>
      <c r="W15" s="136" t="s">
        <v>70</v>
      </c>
      <c r="X15" s="220">
        <v>2.481066666666667</v>
      </c>
      <c r="Y15" s="136" t="s">
        <v>70</v>
      </c>
      <c r="Z15" s="220">
        <v>2.1594666666666602</v>
      </c>
      <c r="AA15" s="136" t="s">
        <v>63</v>
      </c>
      <c r="AB15" s="220">
        <v>2.1847999999999983</v>
      </c>
      <c r="AC15" s="138" t="s">
        <v>49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2.4920666666666662</v>
      </c>
      <c r="F16" s="220">
        <v>2.4990222222222216</v>
      </c>
      <c r="G16" s="136" t="s">
        <v>68</v>
      </c>
      <c r="H16" s="209"/>
      <c r="I16" s="136"/>
      <c r="J16" s="209"/>
      <c r="K16" s="137"/>
      <c r="L16" s="220">
        <v>2.1807999999999996</v>
      </c>
      <c r="M16" s="136" t="s">
        <v>49</v>
      </c>
      <c r="N16" s="220">
        <v>2.2842666666666656</v>
      </c>
      <c r="O16" s="136" t="s">
        <v>57</v>
      </c>
      <c r="P16" s="220">
        <v>2.554666666666666</v>
      </c>
      <c r="Q16" s="136" t="s">
        <v>64</v>
      </c>
      <c r="R16" s="220">
        <v>3.9317333333333329</v>
      </c>
      <c r="S16" s="136" t="s">
        <v>47</v>
      </c>
      <c r="T16" s="220">
        <v>2.1381333333333332</v>
      </c>
      <c r="U16" s="136" t="s">
        <v>49</v>
      </c>
      <c r="V16" s="220">
        <v>2.0623999999999998</v>
      </c>
      <c r="W16" s="136" t="s">
        <v>64</v>
      </c>
      <c r="X16" s="220">
        <v>2.4266666666666672</v>
      </c>
      <c r="Y16" s="136" t="s">
        <v>70</v>
      </c>
      <c r="Z16" s="220">
        <v>2.6885333333333339</v>
      </c>
      <c r="AA16" s="136" t="s">
        <v>64</v>
      </c>
      <c r="AB16" s="220">
        <v>2.2239999999999984</v>
      </c>
      <c r="AC16" s="138" t="s">
        <v>49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2.4431333333333329</v>
      </c>
      <c r="F17" s="220">
        <v>2.405748148148148</v>
      </c>
      <c r="G17" s="137" t="s">
        <v>68</v>
      </c>
      <c r="H17" s="209"/>
      <c r="I17" s="137"/>
      <c r="J17" s="209"/>
      <c r="K17" s="137"/>
      <c r="L17" s="220">
        <v>2.2245333333333317</v>
      </c>
      <c r="M17" s="137" t="s">
        <v>49</v>
      </c>
      <c r="N17" s="220">
        <v>2.425599999999998</v>
      </c>
      <c r="O17" s="137" t="s">
        <v>49</v>
      </c>
      <c r="P17" s="220">
        <v>2.1066666666666647</v>
      </c>
      <c r="Q17" s="137" t="s">
        <v>68</v>
      </c>
      <c r="R17" s="220">
        <v>4.0341333333333305</v>
      </c>
      <c r="S17" s="137" t="s">
        <v>56</v>
      </c>
      <c r="T17" s="220">
        <v>2.2853333333333326</v>
      </c>
      <c r="U17" s="137" t="s">
        <v>70</v>
      </c>
      <c r="V17" s="220">
        <v>2.1621333333333315</v>
      </c>
      <c r="W17" s="137" t="s">
        <v>49</v>
      </c>
      <c r="X17" s="220">
        <v>1.9141333333333335</v>
      </c>
      <c r="Y17" s="137" t="s">
        <v>57</v>
      </c>
      <c r="Z17" s="220">
        <v>2.7824000000000066</v>
      </c>
      <c r="AA17" s="137" t="s">
        <v>49</v>
      </c>
      <c r="AB17" s="220">
        <v>1.7167999999999981</v>
      </c>
      <c r="AC17" s="139" t="s">
        <v>68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2.4100333333333328</v>
      </c>
      <c r="F18" s="220">
        <v>2.3612148148148147</v>
      </c>
      <c r="G18" s="136" t="s">
        <v>69</v>
      </c>
      <c r="H18" s="209"/>
      <c r="I18" s="136"/>
      <c r="J18" s="209"/>
      <c r="K18" s="136"/>
      <c r="L18" s="220">
        <v>2.2319999999999993</v>
      </c>
      <c r="M18" s="136" t="s">
        <v>49</v>
      </c>
      <c r="N18" s="220">
        <v>2.4581333333333317</v>
      </c>
      <c r="O18" s="136" t="s">
        <v>49</v>
      </c>
      <c r="P18" s="220">
        <v>1.9706666666666655</v>
      </c>
      <c r="Q18" s="136" t="s">
        <v>61</v>
      </c>
      <c r="R18" s="220">
        <v>3.8693333333333317</v>
      </c>
      <c r="S18" s="136" t="s">
        <v>68</v>
      </c>
      <c r="T18" s="220">
        <v>1.9717333333333327</v>
      </c>
      <c r="U18" s="136" t="s">
        <v>49</v>
      </c>
      <c r="V18" s="220">
        <v>1.8693333333333313</v>
      </c>
      <c r="W18" s="136" t="s">
        <v>47</v>
      </c>
      <c r="X18" s="220">
        <v>2.5776000000000003</v>
      </c>
      <c r="Y18" s="136" t="s">
        <v>46</v>
      </c>
      <c r="Z18" s="220">
        <v>2.3653333333333362</v>
      </c>
      <c r="AA18" s="136" t="s">
        <v>51</v>
      </c>
      <c r="AB18" s="220">
        <v>1.9367999999999985</v>
      </c>
      <c r="AC18" s="138" t="s">
        <v>51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2.5907666666666658</v>
      </c>
      <c r="F19" s="220">
        <v>2.550548148148148</v>
      </c>
      <c r="G19" s="136" t="s">
        <v>63</v>
      </c>
      <c r="H19" s="209"/>
      <c r="I19" s="136"/>
      <c r="J19" s="209"/>
      <c r="K19" s="136"/>
      <c r="L19" s="220">
        <v>2.4168000000000003</v>
      </c>
      <c r="M19" s="136" t="s">
        <v>54</v>
      </c>
      <c r="N19" s="220">
        <v>2.7637333333333336</v>
      </c>
      <c r="O19" s="136" t="s">
        <v>49</v>
      </c>
      <c r="P19" s="220">
        <v>2.2288000000000001</v>
      </c>
      <c r="Q19" s="136" t="s">
        <v>47</v>
      </c>
      <c r="R19" s="220">
        <v>3.9488000000000003</v>
      </c>
      <c r="S19" s="136" t="s">
        <v>47</v>
      </c>
      <c r="T19" s="220">
        <v>2.2906666666666657</v>
      </c>
      <c r="U19" s="136" t="s">
        <v>70</v>
      </c>
      <c r="V19" s="220">
        <v>2.2965333333333326</v>
      </c>
      <c r="W19" s="136" t="s">
        <v>49</v>
      </c>
      <c r="X19" s="220">
        <v>2.6730666666666671</v>
      </c>
      <c r="Y19" s="136" t="s">
        <v>46</v>
      </c>
      <c r="Z19" s="220">
        <v>2.5717333333333281</v>
      </c>
      <c r="AA19" s="136" t="s">
        <v>51</v>
      </c>
      <c r="AB19" s="220">
        <v>1.7647999999999986</v>
      </c>
      <c r="AC19" s="138" t="s">
        <v>68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2.8404666666666651</v>
      </c>
      <c r="F20" s="220">
        <v>2.9361777777777784</v>
      </c>
      <c r="G20" s="136" t="s">
        <v>70</v>
      </c>
      <c r="H20" s="209"/>
      <c r="I20" s="136"/>
      <c r="J20" s="209"/>
      <c r="K20" s="136"/>
      <c r="L20" s="220">
        <v>2.1247999999999987</v>
      </c>
      <c r="M20" s="136" t="s">
        <v>51</v>
      </c>
      <c r="N20" s="220">
        <v>3.6271999999999989</v>
      </c>
      <c r="O20" s="136" t="s">
        <v>48</v>
      </c>
      <c r="P20" s="220">
        <v>3.7018666666666658</v>
      </c>
      <c r="Q20" s="136" t="s">
        <v>48</v>
      </c>
      <c r="R20" s="220">
        <v>4.1482666666666654</v>
      </c>
      <c r="S20" s="136" t="s">
        <v>55</v>
      </c>
      <c r="T20" s="220">
        <v>2.3983999999999996</v>
      </c>
      <c r="U20" s="136" t="s">
        <v>46</v>
      </c>
      <c r="V20" s="220">
        <v>3.0655999999999981</v>
      </c>
      <c r="W20" s="136" t="s">
        <v>52</v>
      </c>
      <c r="X20" s="220">
        <v>2.6714666666666673</v>
      </c>
      <c r="Y20" s="136" t="s">
        <v>46</v>
      </c>
      <c r="Z20" s="220">
        <v>2.7365333333333295</v>
      </c>
      <c r="AA20" s="136" t="s">
        <v>49</v>
      </c>
      <c r="AB20" s="220">
        <v>1.9514666666666651</v>
      </c>
      <c r="AC20" s="138" t="s">
        <v>51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3.1439666666666657</v>
      </c>
      <c r="F21" s="220">
        <v>3.1039111111111164</v>
      </c>
      <c r="G21" s="137" t="s">
        <v>50</v>
      </c>
      <c r="H21" s="209"/>
      <c r="I21" s="137"/>
      <c r="J21" s="209"/>
      <c r="K21" s="137"/>
      <c r="L21" s="220">
        <v>2.6474666666666642</v>
      </c>
      <c r="M21" s="137" t="s">
        <v>50</v>
      </c>
      <c r="N21" s="220">
        <v>3.2933333333333312</v>
      </c>
      <c r="O21" s="137" t="s">
        <v>50</v>
      </c>
      <c r="P21" s="220">
        <v>2.7834666666666643</v>
      </c>
      <c r="Q21" s="137" t="s">
        <v>70</v>
      </c>
      <c r="R21" s="220">
        <v>4.3093333333333312</v>
      </c>
      <c r="S21" s="137" t="s">
        <v>46</v>
      </c>
      <c r="T21" s="220">
        <v>3.0879999999999996</v>
      </c>
      <c r="U21" s="137" t="s">
        <v>48</v>
      </c>
      <c r="V21" s="220">
        <v>2.575199999999997</v>
      </c>
      <c r="W21" s="137" t="s">
        <v>46</v>
      </c>
      <c r="X21" s="220">
        <v>3.0272000000000001</v>
      </c>
      <c r="Y21" s="137" t="s">
        <v>50</v>
      </c>
      <c r="Z21" s="220">
        <v>3.5226666666666695</v>
      </c>
      <c r="AA21" s="137" t="s">
        <v>52</v>
      </c>
      <c r="AB21" s="220">
        <v>2.6885333333333303</v>
      </c>
      <c r="AC21" s="139" t="s">
        <v>48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3.0362333333333313</v>
      </c>
      <c r="F22" s="221">
        <v>3.0053629629629643</v>
      </c>
      <c r="G22" s="136" t="s">
        <v>46</v>
      </c>
      <c r="H22" s="210"/>
      <c r="I22" s="136"/>
      <c r="J22" s="210"/>
      <c r="K22" s="136"/>
      <c r="L22" s="221">
        <v>2.4933333333333323</v>
      </c>
      <c r="M22" s="136" t="s">
        <v>46</v>
      </c>
      <c r="N22" s="221">
        <v>2.8021333333333325</v>
      </c>
      <c r="O22" s="136" t="s">
        <v>46</v>
      </c>
      <c r="P22" s="221">
        <v>2.7583999999999991</v>
      </c>
      <c r="Q22" s="136" t="s">
        <v>54</v>
      </c>
      <c r="R22" s="221">
        <v>4.2439999999999989</v>
      </c>
      <c r="S22" s="136" t="s">
        <v>54</v>
      </c>
      <c r="T22" s="221">
        <v>2.856533333333334</v>
      </c>
      <c r="U22" s="136" t="s">
        <v>50</v>
      </c>
      <c r="V22" s="221">
        <v>2.6106666666666642</v>
      </c>
      <c r="W22" s="136" t="s">
        <v>46</v>
      </c>
      <c r="X22" s="221">
        <v>3.1962666666666673</v>
      </c>
      <c r="Y22" s="136" t="s">
        <v>48</v>
      </c>
      <c r="Z22" s="221">
        <v>3.3829333333333271</v>
      </c>
      <c r="AA22" s="136" t="s">
        <v>52</v>
      </c>
      <c r="AB22" s="221">
        <v>2.7039999999999984</v>
      </c>
      <c r="AC22" s="138" t="s">
        <v>50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2.9844666666666666</v>
      </c>
      <c r="F23" s="220">
        <v>3.0175407407407411</v>
      </c>
      <c r="G23" s="137" t="s">
        <v>46</v>
      </c>
      <c r="H23" s="209"/>
      <c r="I23" s="137"/>
      <c r="J23" s="209"/>
      <c r="K23" s="137"/>
      <c r="L23" s="220">
        <v>2.9322666666666657</v>
      </c>
      <c r="M23" s="137" t="s">
        <v>48</v>
      </c>
      <c r="N23" s="220">
        <v>2.6837333333333326</v>
      </c>
      <c r="O23" s="137" t="s">
        <v>49</v>
      </c>
      <c r="P23" s="220">
        <v>3.2821333333333316</v>
      </c>
      <c r="Q23" s="137" t="s">
        <v>50</v>
      </c>
      <c r="R23" s="220">
        <v>4.3775999999999984</v>
      </c>
      <c r="S23" s="137" t="s">
        <v>52</v>
      </c>
      <c r="T23" s="220">
        <v>1.9447999999999994</v>
      </c>
      <c r="U23" s="137" t="s">
        <v>49</v>
      </c>
      <c r="V23" s="220">
        <v>3.0383999999999984</v>
      </c>
      <c r="W23" s="137" t="s">
        <v>52</v>
      </c>
      <c r="X23" s="220">
        <v>3.2416000000000009</v>
      </c>
      <c r="Y23" s="137" t="s">
        <v>48</v>
      </c>
      <c r="Z23" s="220">
        <v>3.1733333333333373</v>
      </c>
      <c r="AA23" s="137" t="s">
        <v>46</v>
      </c>
      <c r="AB23" s="220">
        <v>2.4839999999999987</v>
      </c>
      <c r="AC23" s="139" t="s">
        <v>58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3.3862000000000001</v>
      </c>
      <c r="F24" s="220">
        <v>3.2503703703703755</v>
      </c>
      <c r="G24" s="136" t="s">
        <v>48</v>
      </c>
      <c r="H24" s="209"/>
      <c r="I24" s="136"/>
      <c r="J24" s="209"/>
      <c r="K24" s="136"/>
      <c r="L24" s="220">
        <v>2.7525333333333317</v>
      </c>
      <c r="M24" s="136" t="s">
        <v>50</v>
      </c>
      <c r="N24" s="220">
        <v>2.5391999999999983</v>
      </c>
      <c r="O24" s="136" t="s">
        <v>49</v>
      </c>
      <c r="P24" s="220">
        <v>2.1637333333333313</v>
      </c>
      <c r="Q24" s="136" t="s">
        <v>68</v>
      </c>
      <c r="R24" s="220">
        <v>5.268799999999997</v>
      </c>
      <c r="S24" s="136" t="s">
        <v>48</v>
      </c>
      <c r="T24" s="220">
        <v>3.1018666666666665</v>
      </c>
      <c r="U24" s="136" t="s">
        <v>48</v>
      </c>
      <c r="V24" s="220">
        <v>3.9466666666666645</v>
      </c>
      <c r="W24" s="136" t="s">
        <v>48</v>
      </c>
      <c r="X24" s="220">
        <v>2.9376000000000007</v>
      </c>
      <c r="Y24" s="136" t="s">
        <v>58</v>
      </c>
      <c r="Z24" s="220">
        <v>4.2026666666666808</v>
      </c>
      <c r="AA24" s="136" t="s">
        <v>48</v>
      </c>
      <c r="AB24" s="220">
        <v>2.3402666666666647</v>
      </c>
      <c r="AC24" s="138" t="s">
        <v>46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174"/>
      <c r="G25" s="211"/>
      <c r="H25" s="211"/>
      <c r="I25" s="211"/>
      <c r="J25" s="212"/>
      <c r="K25" s="212"/>
      <c r="L25" s="222"/>
      <c r="M25" s="211"/>
      <c r="N25" s="222"/>
      <c r="O25" s="211"/>
      <c r="P25" s="222"/>
      <c r="Q25" s="211"/>
      <c r="R25" s="222"/>
      <c r="S25" s="67"/>
      <c r="T25" s="176"/>
      <c r="U25" s="211"/>
      <c r="V25" s="223"/>
      <c r="W25" s="212"/>
      <c r="X25" s="222"/>
      <c r="Y25" s="211"/>
      <c r="Z25" s="222"/>
      <c r="AA25" s="211"/>
      <c r="AB25" s="222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40">
        <f>AVERAGE(F5:F24)</f>
        <v>2.0815750487329443</v>
      </c>
      <c r="G26" s="155"/>
      <c r="H26" s="156" t="e">
        <f>AVERAGE(H5:H24)</f>
        <v>#DIV/0!</v>
      </c>
      <c r="I26" s="155"/>
      <c r="J26" s="157"/>
      <c r="K26" s="155"/>
      <c r="L26" s="142">
        <f>AVERAGE(L5:L24)</f>
        <v>1.8291733333333327</v>
      </c>
      <c r="M26" s="155"/>
      <c r="N26" s="142">
        <f>AVERAGE(N5:N24)</f>
        <v>2.0854266666666659</v>
      </c>
      <c r="O26" s="155"/>
      <c r="P26" s="142">
        <f>AVERAGE(P5:P24)</f>
        <v>1.9279333333333326</v>
      </c>
      <c r="Q26" s="155"/>
      <c r="R26" s="142">
        <f>AVERAGE(R5:R24)</f>
        <v>3.1546385964912269</v>
      </c>
      <c r="S26" s="155"/>
      <c r="T26" s="142">
        <f>AVERAGE(T5:T24)</f>
        <v>1.7877599999999998</v>
      </c>
      <c r="U26" s="155"/>
      <c r="V26" s="142">
        <f>AVERAGE(V5:V24)</f>
        <v>2.0143733333333325</v>
      </c>
      <c r="W26" s="155"/>
      <c r="X26" s="142">
        <f>AVERAGE(X5:X24)</f>
        <v>2.0487466666666672</v>
      </c>
      <c r="Y26" s="155"/>
      <c r="Z26" s="142">
        <f>AVERAGE(Z5:Z24)</f>
        <v>2.1367466666666699</v>
      </c>
      <c r="AA26" s="155"/>
      <c r="AB26" s="142">
        <f>AVERAGE(AB5:AB24)</f>
        <v>1.6415199999999981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44">
        <v>0.1</v>
      </c>
      <c r="G27" s="183"/>
      <c r="H27" s="161"/>
      <c r="I27" s="162"/>
      <c r="J27" s="183"/>
      <c r="K27" s="162"/>
      <c r="L27" s="145">
        <v>0.1</v>
      </c>
      <c r="M27" s="183"/>
      <c r="N27" s="145">
        <v>0.2</v>
      </c>
      <c r="O27" s="162"/>
      <c r="P27" s="145">
        <v>0.2</v>
      </c>
      <c r="Q27" s="162"/>
      <c r="R27" s="145">
        <v>0.1</v>
      </c>
      <c r="S27" s="183"/>
      <c r="T27" s="145">
        <v>0.2</v>
      </c>
      <c r="U27" s="162"/>
      <c r="V27" s="145">
        <v>0.2</v>
      </c>
      <c r="W27" s="162"/>
      <c r="X27" s="145">
        <v>0.2</v>
      </c>
      <c r="Y27" s="162"/>
      <c r="Z27" s="145">
        <v>0.2</v>
      </c>
      <c r="AA27" s="183"/>
      <c r="AB27" s="145">
        <v>0.1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47">
        <f>MIN(F5:F24)</f>
        <v>1.2218074074074083</v>
      </c>
      <c r="G28" s="214"/>
      <c r="H28" s="166">
        <f>MIN(H5:H24)</f>
        <v>0</v>
      </c>
      <c r="I28" s="167"/>
      <c r="J28" s="214"/>
      <c r="K28" s="214"/>
      <c r="L28" s="148">
        <f>MIN(L5:L24)</f>
        <v>0.73333333333333928</v>
      </c>
      <c r="M28" s="167"/>
      <c r="N28" s="148">
        <f>MIN(N5:N24)</f>
        <v>1.0213333333333323</v>
      </c>
      <c r="O28" s="214"/>
      <c r="P28" s="148">
        <f>MIN(P5:P24)</f>
        <v>1.0090666666666652</v>
      </c>
      <c r="Q28" s="214"/>
      <c r="R28" s="148">
        <f>MIN(R5:R24)</f>
        <v>1.7023999999999988</v>
      </c>
      <c r="S28" s="167"/>
      <c r="T28" s="148">
        <f>MIN(T5:T24)</f>
        <v>0.97653333333333292</v>
      </c>
      <c r="U28" s="214"/>
      <c r="V28" s="148">
        <f>MIN(V5:V24)</f>
        <v>1.1429333333333318</v>
      </c>
      <c r="W28" s="214"/>
      <c r="X28" s="148">
        <f>MIN(X5:X24)</f>
        <v>1.0933333333333337</v>
      </c>
      <c r="Y28" s="214"/>
      <c r="Z28" s="148">
        <f>MIN(Z5:Z24)</f>
        <v>1.0794666666666672</v>
      </c>
      <c r="AA28" s="167"/>
      <c r="AB28" s="148">
        <f>MIN(AB5:AB24)</f>
        <v>0.84159999999999802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44">
        <f>MAX(F5:F24)</f>
        <v>3.2503703703703755</v>
      </c>
      <c r="G29" s="183"/>
      <c r="H29" s="161">
        <f>MAX(H5:H24)</f>
        <v>0</v>
      </c>
      <c r="I29" s="162"/>
      <c r="J29" s="183"/>
      <c r="K29" s="183"/>
      <c r="L29" s="145">
        <f>MAX(L5:L24)</f>
        <v>2.9322666666666657</v>
      </c>
      <c r="M29" s="162"/>
      <c r="N29" s="145">
        <f>MAX(N5:N24)</f>
        <v>3.6271999999999989</v>
      </c>
      <c r="O29" s="183"/>
      <c r="P29" s="145">
        <f>MAX(P5:P24)</f>
        <v>3.7018666666666658</v>
      </c>
      <c r="Q29" s="183"/>
      <c r="R29" s="145">
        <f>MAX(R5:R24)</f>
        <v>5.268799999999997</v>
      </c>
      <c r="S29" s="162"/>
      <c r="T29" s="145">
        <f>MAX(T5:T24)</f>
        <v>3.1018666666666665</v>
      </c>
      <c r="U29" s="183"/>
      <c r="V29" s="145">
        <f>MAX(V5:V24)</f>
        <v>3.9466666666666645</v>
      </c>
      <c r="W29" s="183"/>
      <c r="X29" s="145">
        <f>MAX(X5:X24)</f>
        <v>3.2416000000000009</v>
      </c>
      <c r="Y29" s="183"/>
      <c r="Z29" s="145">
        <f>MAX(Z5:Z24)</f>
        <v>4.2026666666666808</v>
      </c>
      <c r="AA29" s="162"/>
      <c r="AB29" s="145">
        <f>MAX(AB5:AB24)</f>
        <v>2.7039999999999984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50">
        <f>F29-F28</f>
        <v>2.0285629629629671</v>
      </c>
      <c r="G30" s="170"/>
      <c r="H30" s="171">
        <f>H29-H28</f>
        <v>0</v>
      </c>
      <c r="I30" s="172"/>
      <c r="J30" s="170"/>
      <c r="K30" s="170"/>
      <c r="L30" s="152">
        <f>L29-L28</f>
        <v>2.1989333333333265</v>
      </c>
      <c r="M30" s="172"/>
      <c r="N30" s="152">
        <f>N29-N28</f>
        <v>2.6058666666666666</v>
      </c>
      <c r="O30" s="170"/>
      <c r="P30" s="152">
        <f>P29-P28</f>
        <v>2.6928000000000005</v>
      </c>
      <c r="Q30" s="170"/>
      <c r="R30" s="152">
        <f>R29-R28</f>
        <v>3.566399999999998</v>
      </c>
      <c r="S30" s="172"/>
      <c r="T30" s="152">
        <f>T29-T28</f>
        <v>2.1253333333333337</v>
      </c>
      <c r="U30" s="170"/>
      <c r="V30" s="152">
        <f>V29-V28</f>
        <v>2.8037333333333327</v>
      </c>
      <c r="W30" s="170"/>
      <c r="X30" s="152">
        <f>X29-X28</f>
        <v>2.1482666666666672</v>
      </c>
      <c r="Y30" s="170"/>
      <c r="Z30" s="152">
        <f>Z29-Z28</f>
        <v>3.1232000000000135</v>
      </c>
      <c r="AA30" s="172"/>
      <c r="AB30" s="152">
        <f>AB29-AB28</f>
        <v>1.8624000000000005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70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90" t="s">
        <v>71</v>
      </c>
      <c r="M32" s="391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92" t="s">
        <v>71</v>
      </c>
      <c r="W32" s="391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7.299999999999997" customHeight="1" x14ac:dyDescent="0.3">
      <c r="B35" s="401" t="s">
        <v>279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B1:AG1"/>
    <mergeCell ref="B2:B3"/>
    <mergeCell ref="C2:C3"/>
    <mergeCell ref="D2:D3"/>
    <mergeCell ref="F2:AG2"/>
    <mergeCell ref="F3:G3"/>
    <mergeCell ref="H3:I3"/>
    <mergeCell ref="J3:K3"/>
    <mergeCell ref="L3:M3"/>
    <mergeCell ref="N3:O3"/>
    <mergeCell ref="AD3:AE3"/>
    <mergeCell ref="AF3:AG3"/>
    <mergeCell ref="Z3:AA3"/>
    <mergeCell ref="AB3:AC3"/>
    <mergeCell ref="R3:S3"/>
    <mergeCell ref="T3:U3"/>
    <mergeCell ref="V3:W3"/>
    <mergeCell ref="X3:Y3"/>
    <mergeCell ref="H4:I4"/>
    <mergeCell ref="J4:K4"/>
    <mergeCell ref="L4:M4"/>
    <mergeCell ref="N4:O4"/>
    <mergeCell ref="R4:S4"/>
    <mergeCell ref="AD4:AE4"/>
    <mergeCell ref="AF4:AG4"/>
    <mergeCell ref="F32:G32"/>
    <mergeCell ref="H32:I32"/>
    <mergeCell ref="J32:K32"/>
    <mergeCell ref="L32:M32"/>
    <mergeCell ref="N32:O32"/>
    <mergeCell ref="R32:S32"/>
    <mergeCell ref="AF32:AG32"/>
    <mergeCell ref="Z32:AA32"/>
    <mergeCell ref="AB32:AC32"/>
    <mergeCell ref="AD32:AE32"/>
    <mergeCell ref="T4:U4"/>
    <mergeCell ref="V4:W4"/>
    <mergeCell ref="X4:Y4"/>
    <mergeCell ref="J33:K33"/>
    <mergeCell ref="L33:M33"/>
    <mergeCell ref="N33:O33"/>
    <mergeCell ref="Z4:AA4"/>
    <mergeCell ref="AB4:AC4"/>
    <mergeCell ref="AF33:AG33"/>
    <mergeCell ref="F34:G34"/>
    <mergeCell ref="H34:I34"/>
    <mergeCell ref="J34:K34"/>
    <mergeCell ref="L34:M34"/>
    <mergeCell ref="N34:O34"/>
    <mergeCell ref="R34:S34"/>
    <mergeCell ref="AF34:AG34"/>
    <mergeCell ref="T34:U34"/>
    <mergeCell ref="V34:W34"/>
    <mergeCell ref="X34:Y34"/>
    <mergeCell ref="Z34:AA34"/>
    <mergeCell ref="AB34:AC34"/>
    <mergeCell ref="AD34:AE34"/>
    <mergeCell ref="Z33:AA33"/>
    <mergeCell ref="AB33:AC33"/>
    <mergeCell ref="AD33:AE33"/>
    <mergeCell ref="B35:S35"/>
    <mergeCell ref="P3:Q3"/>
    <mergeCell ref="P4:Q4"/>
    <mergeCell ref="P32:Q32"/>
    <mergeCell ref="P33:Q33"/>
    <mergeCell ref="P34:Q34"/>
    <mergeCell ref="R33:S33"/>
    <mergeCell ref="T33:U33"/>
    <mergeCell ref="V33:W33"/>
    <mergeCell ref="X33:Y33"/>
    <mergeCell ref="T32:U32"/>
    <mergeCell ref="V32:W32"/>
    <mergeCell ref="X32:Y32"/>
    <mergeCell ref="F33:G33"/>
    <mergeCell ref="H33:I33"/>
  </mergeCells>
  <conditionalFormatting sqref="B5:AC24">
    <cfRule type="expression" dxfId="23" priority="27">
      <formula>MOD(ROW(),2)=0</formula>
    </cfRule>
  </conditionalFormatting>
  <conditionalFormatting sqref="F5:F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24">
    <cfRule type="top10" dxfId="22" priority="25" stopIfTrue="1" percent="1" rank="25"/>
  </conditionalFormatting>
  <conditionalFormatting sqref="AE5:AE24 AG5:AG24">
    <cfRule type="containsText" priority="12" stopIfTrue="1" operator="containsText" text="AA">
      <formula>NOT(ISERROR(SEARCH("AA",AE5)))</formula>
    </cfRule>
    <cfRule type="containsText" dxfId="21" priority="13" operator="containsText" text="A">
      <formula>NOT(ISERROR(SEARCH("A",AE5)))</formula>
    </cfRule>
  </conditionalFormatting>
  <conditionalFormatting sqref="AF5:AF24">
    <cfRule type="top10" dxfId="20" priority="26" stopIfTrue="1" percent="1" rank="25"/>
  </conditionalFormatting>
  <pageMargins left="0.25" right="0.25" top="0.75" bottom="0.75" header="0.3" footer="0.3"/>
  <pageSetup scale="70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913A-7D62-46BA-8091-98EFF2AA4F46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K5" sqref="H1:K1048576"/>
    </sheetView>
  </sheetViews>
  <sheetFormatPr defaultColWidth="8.84375" defaultRowHeight="14.15" x14ac:dyDescent="0.35"/>
  <cols>
    <col min="1" max="1" width="11.230468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310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153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53"/>
      <c r="E4" s="83"/>
      <c r="F4" s="54"/>
      <c r="G4" s="84"/>
      <c r="H4" s="386">
        <v>44999</v>
      </c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8">
        <v>44998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62.833095238095247</v>
      </c>
      <c r="F5" s="314"/>
      <c r="G5" s="315"/>
      <c r="H5" s="314"/>
      <c r="I5" s="315"/>
      <c r="J5" s="314"/>
      <c r="K5" s="316"/>
      <c r="L5" s="314">
        <v>63.43333333333333</v>
      </c>
      <c r="M5" s="315" t="s">
        <v>233</v>
      </c>
      <c r="N5" s="314">
        <v>65.933333333333337</v>
      </c>
      <c r="O5" s="315" t="s">
        <v>61</v>
      </c>
      <c r="P5" s="314">
        <v>64.956666666666663</v>
      </c>
      <c r="Q5" s="315" t="s">
        <v>66</v>
      </c>
      <c r="R5" s="314"/>
      <c r="S5" s="315"/>
      <c r="T5" s="314">
        <v>61.795000000000002</v>
      </c>
      <c r="U5" s="315" t="s">
        <v>66</v>
      </c>
      <c r="V5" s="314">
        <v>53.090000000000011</v>
      </c>
      <c r="W5" s="315" t="s">
        <v>230</v>
      </c>
      <c r="X5" s="314">
        <v>68.676666666666677</v>
      </c>
      <c r="Y5" s="315" t="s">
        <v>237</v>
      </c>
      <c r="Z5" s="314">
        <v>72.403333333333308</v>
      </c>
      <c r="AA5" s="315" t="s">
        <v>47</v>
      </c>
      <c r="AB5" s="314">
        <v>54.499999999999993</v>
      </c>
      <c r="AC5" s="317" t="s">
        <v>65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59.068124999999988</v>
      </c>
      <c r="F6" s="209">
        <v>58.548333333333311</v>
      </c>
      <c r="G6" s="137" t="s">
        <v>229</v>
      </c>
      <c r="H6" s="209"/>
      <c r="I6" s="137"/>
      <c r="J6" s="209"/>
      <c r="K6" s="137"/>
      <c r="L6" s="209">
        <v>53.534999999999982</v>
      </c>
      <c r="M6" s="137" t="s">
        <v>234</v>
      </c>
      <c r="N6" s="209">
        <v>62.419999999999966</v>
      </c>
      <c r="O6" s="137" t="s">
        <v>60</v>
      </c>
      <c r="P6" s="209">
        <v>54.389999999999979</v>
      </c>
      <c r="Q6" s="137" t="s">
        <v>229</v>
      </c>
      <c r="R6" s="209">
        <v>73.946666666666658</v>
      </c>
      <c r="S6" s="137" t="s">
        <v>60</v>
      </c>
      <c r="T6" s="209">
        <v>49.65</v>
      </c>
      <c r="U6" s="137" t="s">
        <v>230</v>
      </c>
      <c r="V6" s="209">
        <v>56.629999999999988</v>
      </c>
      <c r="W6" s="137" t="s">
        <v>67</v>
      </c>
      <c r="X6" s="209">
        <v>61.256666666666661</v>
      </c>
      <c r="Y6" s="137" t="s">
        <v>65</v>
      </c>
      <c r="Z6" s="209">
        <v>56.266666666666659</v>
      </c>
      <c r="AA6" s="137" t="s">
        <v>230</v>
      </c>
      <c r="AB6" s="209">
        <v>58.839999999999982</v>
      </c>
      <c r="AC6" s="139" t="s">
        <v>53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61.202499999999972</v>
      </c>
      <c r="F7" s="209">
        <v>60.528148148148105</v>
      </c>
      <c r="G7" s="137" t="s">
        <v>229</v>
      </c>
      <c r="H7" s="209"/>
      <c r="I7" s="137"/>
      <c r="J7" s="209"/>
      <c r="K7" s="137"/>
      <c r="L7" s="209">
        <v>57.189999999999991</v>
      </c>
      <c r="M7" s="137" t="s">
        <v>241</v>
      </c>
      <c r="N7" s="209">
        <v>63.9033333333333</v>
      </c>
      <c r="O7" s="137" t="s">
        <v>60</v>
      </c>
      <c r="P7" s="209">
        <v>55.133333333333319</v>
      </c>
      <c r="Q7" s="137" t="s">
        <v>229</v>
      </c>
      <c r="R7" s="209">
        <v>75.563333333333318</v>
      </c>
      <c r="S7" s="137" t="s">
        <v>60</v>
      </c>
      <c r="T7" s="209">
        <v>57.676666666666669</v>
      </c>
      <c r="U7" s="137" t="s">
        <v>65</v>
      </c>
      <c r="V7" s="209">
        <v>61.129999999999981</v>
      </c>
      <c r="W7" s="137" t="s">
        <v>66</v>
      </c>
      <c r="X7" s="209">
        <v>62.379999999999988</v>
      </c>
      <c r="Y7" s="137" t="s">
        <v>66</v>
      </c>
      <c r="Z7" s="209">
        <v>56.113333333333216</v>
      </c>
      <c r="AA7" s="137" t="s">
        <v>230</v>
      </c>
      <c r="AB7" s="209">
        <v>55.66333333333332</v>
      </c>
      <c r="AC7" s="139" t="s">
        <v>65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71.073124999999976</v>
      </c>
      <c r="F8" s="209">
        <v>70.91500000000002</v>
      </c>
      <c r="G8" s="136" t="s">
        <v>62</v>
      </c>
      <c r="H8" s="209"/>
      <c r="I8" s="136"/>
      <c r="J8" s="209"/>
      <c r="K8" s="136"/>
      <c r="L8" s="209">
        <v>64.34333333333332</v>
      </c>
      <c r="M8" s="136" t="s">
        <v>235</v>
      </c>
      <c r="N8" s="209">
        <v>70.389999999999972</v>
      </c>
      <c r="O8" s="136" t="s">
        <v>47</v>
      </c>
      <c r="P8" s="209">
        <v>69.649999999999977</v>
      </c>
      <c r="Q8" s="136" t="s">
        <v>232</v>
      </c>
      <c r="R8" s="209">
        <v>86.814999999999984</v>
      </c>
      <c r="S8" s="136" t="s">
        <v>49</v>
      </c>
      <c r="T8" s="209">
        <v>71.153333333333336</v>
      </c>
      <c r="U8" s="136" t="s">
        <v>47</v>
      </c>
      <c r="V8" s="209">
        <v>69.419999999999973</v>
      </c>
      <c r="W8" s="136" t="s">
        <v>47</v>
      </c>
      <c r="X8" s="209">
        <v>72.843333333333334</v>
      </c>
      <c r="Y8" s="136" t="s">
        <v>64</v>
      </c>
      <c r="Z8" s="209">
        <v>71.313333333333304</v>
      </c>
      <c r="AA8" s="136" t="s">
        <v>232</v>
      </c>
      <c r="AB8" s="209">
        <v>62.306666666666651</v>
      </c>
      <c r="AC8" s="138" t="s">
        <v>244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67.27500000000029</v>
      </c>
      <c r="F9" s="209">
        <v>67.0492592592595</v>
      </c>
      <c r="G9" s="136" t="s">
        <v>230</v>
      </c>
      <c r="H9" s="209"/>
      <c r="I9" s="136"/>
      <c r="J9" s="209"/>
      <c r="K9" s="136"/>
      <c r="L9" s="209">
        <v>59.619999999999891</v>
      </c>
      <c r="M9" s="136" t="s">
        <v>242</v>
      </c>
      <c r="N9" s="209">
        <v>73.493333333333027</v>
      </c>
      <c r="O9" s="136" t="s">
        <v>55</v>
      </c>
      <c r="P9" s="209">
        <v>65.243333333333609</v>
      </c>
      <c r="Q9" s="136" t="s">
        <v>53</v>
      </c>
      <c r="R9" s="209">
        <v>87.753333333333444</v>
      </c>
      <c r="S9" s="136" t="s">
        <v>70</v>
      </c>
      <c r="T9" s="209">
        <v>62.839999999999833</v>
      </c>
      <c r="U9" s="136" t="s">
        <v>66</v>
      </c>
      <c r="V9" s="209">
        <v>64.473333333333088</v>
      </c>
      <c r="W9" s="136" t="s">
        <v>61</v>
      </c>
      <c r="X9" s="209">
        <v>63.943333333332959</v>
      </c>
      <c r="Y9" s="136" t="s">
        <v>53</v>
      </c>
      <c r="Z9" s="209">
        <v>68.200000000003428</v>
      </c>
      <c r="AA9" s="136" t="s">
        <v>53</v>
      </c>
      <c r="AB9" s="209">
        <v>57.876666666666608</v>
      </c>
      <c r="AC9" s="138" t="s">
        <v>66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70.799999999999969</v>
      </c>
      <c r="F10" s="209">
        <v>69.940740740740694</v>
      </c>
      <c r="G10" s="136" t="s">
        <v>53</v>
      </c>
      <c r="H10" s="209"/>
      <c r="I10" s="136"/>
      <c r="J10" s="209"/>
      <c r="K10" s="136"/>
      <c r="L10" s="209">
        <v>61.889999999999979</v>
      </c>
      <c r="M10" s="136" t="s">
        <v>245</v>
      </c>
      <c r="N10" s="209">
        <v>73.249999999999986</v>
      </c>
      <c r="O10" s="136" t="s">
        <v>64</v>
      </c>
      <c r="P10" s="209">
        <v>63.066666666666642</v>
      </c>
      <c r="Q10" s="136" t="s">
        <v>67</v>
      </c>
      <c r="R10" s="209">
        <v>87.949999999999989</v>
      </c>
      <c r="S10" s="136" t="s">
        <v>70</v>
      </c>
      <c r="T10" s="209">
        <v>74.486666666666665</v>
      </c>
      <c r="U10" s="136" t="s">
        <v>57</v>
      </c>
      <c r="V10" s="209">
        <v>65.11999999999999</v>
      </c>
      <c r="W10" s="136" t="s">
        <v>61</v>
      </c>
      <c r="X10" s="209">
        <v>66.826666666666668</v>
      </c>
      <c r="Y10" s="136" t="s">
        <v>237</v>
      </c>
      <c r="Z10" s="209">
        <v>69.336666666666545</v>
      </c>
      <c r="AA10" s="136" t="s">
        <v>237</v>
      </c>
      <c r="AB10" s="209">
        <v>67.539999999999964</v>
      </c>
      <c r="AC10" s="138" t="s">
        <v>54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68.688098557584922</v>
      </c>
      <c r="F11" s="209">
        <v>68.978703703703673</v>
      </c>
      <c r="G11" s="136" t="s">
        <v>233</v>
      </c>
      <c r="H11" s="209"/>
      <c r="I11" s="136"/>
      <c r="J11" s="209"/>
      <c r="K11" s="136"/>
      <c r="L11" s="209">
        <v>62.75</v>
      </c>
      <c r="M11" s="136" t="s">
        <v>245</v>
      </c>
      <c r="N11" s="209">
        <v>71.236666666666665</v>
      </c>
      <c r="O11" s="136" t="s">
        <v>47</v>
      </c>
      <c r="P11" s="209">
        <v>71.339999999999989</v>
      </c>
      <c r="Q11" s="136" t="s">
        <v>64</v>
      </c>
      <c r="R11" s="209">
        <v>86.903333333333336</v>
      </c>
      <c r="S11" s="136" t="s">
        <v>49</v>
      </c>
      <c r="T11" s="209">
        <v>67.760000000000005</v>
      </c>
      <c r="U11" s="136" t="s">
        <v>62</v>
      </c>
      <c r="V11" s="209">
        <v>66.74666666666667</v>
      </c>
      <c r="W11" s="136" t="s">
        <v>62</v>
      </c>
      <c r="X11" s="209">
        <v>64.416455127346055</v>
      </c>
      <c r="Y11" s="136" t="s">
        <v>237</v>
      </c>
      <c r="Z11" s="209">
        <v>66.046666666666596</v>
      </c>
      <c r="AA11" s="136" t="s">
        <v>66</v>
      </c>
      <c r="AB11" s="209">
        <v>63.644999999999989</v>
      </c>
      <c r="AC11" s="138" t="s">
        <v>232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70.229583333333309</v>
      </c>
      <c r="F12" s="209">
        <v>69.968148148148117</v>
      </c>
      <c r="G12" s="136" t="s">
        <v>53</v>
      </c>
      <c r="H12" s="209"/>
      <c r="I12" s="136"/>
      <c r="J12" s="209"/>
      <c r="K12" s="136"/>
      <c r="L12" s="209">
        <v>66.639999999999986</v>
      </c>
      <c r="M12" s="136" t="s">
        <v>237</v>
      </c>
      <c r="N12" s="209">
        <v>74.639999999999986</v>
      </c>
      <c r="O12" s="136" t="s">
        <v>54</v>
      </c>
      <c r="P12" s="209">
        <v>67.876666666666651</v>
      </c>
      <c r="Q12" s="136" t="s">
        <v>237</v>
      </c>
      <c r="R12" s="209">
        <v>87.13333333333334</v>
      </c>
      <c r="S12" s="136" t="s">
        <v>49</v>
      </c>
      <c r="T12" s="209">
        <v>75.87</v>
      </c>
      <c r="U12" s="136" t="s">
        <v>49</v>
      </c>
      <c r="V12" s="209">
        <v>64.266666666666666</v>
      </c>
      <c r="W12" s="136" t="s">
        <v>61</v>
      </c>
      <c r="X12" s="209">
        <v>64.836666666666659</v>
      </c>
      <c r="Y12" s="136" t="s">
        <v>53</v>
      </c>
      <c r="Z12" s="209">
        <v>65.123333333333221</v>
      </c>
      <c r="AA12" s="136" t="s">
        <v>65</v>
      </c>
      <c r="AB12" s="209">
        <v>63.326666666666654</v>
      </c>
      <c r="AC12" s="138" t="s">
        <v>232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68.256249999999966</v>
      </c>
      <c r="F13" s="209">
        <v>68.044074074074047</v>
      </c>
      <c r="G13" s="136" t="s">
        <v>67</v>
      </c>
      <c r="H13" s="209"/>
      <c r="I13" s="136"/>
      <c r="J13" s="209"/>
      <c r="K13" s="136"/>
      <c r="L13" s="209">
        <v>59.543333333333308</v>
      </c>
      <c r="M13" s="136" t="s">
        <v>242</v>
      </c>
      <c r="N13" s="209">
        <v>63.446666666666637</v>
      </c>
      <c r="O13" s="136" t="s">
        <v>60</v>
      </c>
      <c r="P13" s="209">
        <v>66.346666666666636</v>
      </c>
      <c r="Q13" s="136" t="s">
        <v>237</v>
      </c>
      <c r="R13" s="209">
        <v>82.539999999999978</v>
      </c>
      <c r="S13" s="136" t="s">
        <v>68</v>
      </c>
      <c r="T13" s="209">
        <v>74.339999999999989</v>
      </c>
      <c r="U13" s="136" t="s">
        <v>57</v>
      </c>
      <c r="V13" s="209">
        <v>64.029999999999973</v>
      </c>
      <c r="W13" s="136" t="s">
        <v>61</v>
      </c>
      <c r="X13" s="209">
        <v>66.413333333333327</v>
      </c>
      <c r="Y13" s="136" t="s">
        <v>237</v>
      </c>
      <c r="Z13" s="209">
        <v>69.546666666666567</v>
      </c>
      <c r="AA13" s="136" t="s">
        <v>237</v>
      </c>
      <c r="AB13" s="209">
        <v>66.189999999999984</v>
      </c>
      <c r="AC13" s="138" t="s">
        <v>56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69.046041666666667</v>
      </c>
      <c r="F14" s="314">
        <v>68.67981481481479</v>
      </c>
      <c r="G14" s="316" t="s">
        <v>67</v>
      </c>
      <c r="H14" s="314"/>
      <c r="I14" s="316"/>
      <c r="J14" s="314"/>
      <c r="K14" s="316"/>
      <c r="L14" s="314">
        <v>70.313333333333304</v>
      </c>
      <c r="M14" s="316" t="s">
        <v>56</v>
      </c>
      <c r="N14" s="314">
        <v>67.164999999999978</v>
      </c>
      <c r="O14" s="316" t="s">
        <v>62</v>
      </c>
      <c r="P14" s="314">
        <v>65.75</v>
      </c>
      <c r="Q14" s="316" t="s">
        <v>237</v>
      </c>
      <c r="R14" s="314">
        <v>82.179999999999993</v>
      </c>
      <c r="S14" s="316" t="s">
        <v>69</v>
      </c>
      <c r="T14" s="314">
        <v>63.046666666666667</v>
      </c>
      <c r="U14" s="316" t="s">
        <v>66</v>
      </c>
      <c r="V14" s="314">
        <v>69.383333333333326</v>
      </c>
      <c r="W14" s="316" t="s">
        <v>47</v>
      </c>
      <c r="X14" s="314">
        <v>70.363333333333316</v>
      </c>
      <c r="Y14" s="316" t="s">
        <v>47</v>
      </c>
      <c r="Z14" s="314">
        <v>69.670000000000073</v>
      </c>
      <c r="AA14" s="316" t="s">
        <v>244</v>
      </c>
      <c r="AB14" s="314">
        <v>60.246666666666663</v>
      </c>
      <c r="AC14" s="318" t="s">
        <v>237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82.878124999999997</v>
      </c>
      <c r="F15" s="209">
        <v>83.755370370370358</v>
      </c>
      <c r="G15" s="136" t="s">
        <v>52</v>
      </c>
      <c r="H15" s="209"/>
      <c r="I15" s="136"/>
      <c r="J15" s="209"/>
      <c r="K15" s="136"/>
      <c r="L15" s="209">
        <v>82.38</v>
      </c>
      <c r="M15" s="136" t="s">
        <v>48</v>
      </c>
      <c r="N15" s="209">
        <v>87.996666666666655</v>
      </c>
      <c r="O15" s="136" t="s">
        <v>48</v>
      </c>
      <c r="P15" s="209">
        <v>90.773333333333312</v>
      </c>
      <c r="Q15" s="136" t="s">
        <v>48</v>
      </c>
      <c r="R15" s="209">
        <v>93.036666666666648</v>
      </c>
      <c r="S15" s="136" t="s">
        <v>50</v>
      </c>
      <c r="T15" s="209">
        <v>81.946666666666673</v>
      </c>
      <c r="U15" s="136" t="s">
        <v>46</v>
      </c>
      <c r="V15" s="209">
        <v>77.249999999999986</v>
      </c>
      <c r="W15" s="136" t="s">
        <v>46</v>
      </c>
      <c r="X15" s="209">
        <v>82.490000000000009</v>
      </c>
      <c r="Y15" s="136" t="s">
        <v>50</v>
      </c>
      <c r="Z15" s="209">
        <v>79.410000000000039</v>
      </c>
      <c r="AA15" s="136" t="s">
        <v>46</v>
      </c>
      <c r="AB15" s="209">
        <v>78.514999999999986</v>
      </c>
      <c r="AC15" s="138" t="s">
        <v>48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72.545416666666654</v>
      </c>
      <c r="F16" s="209">
        <v>72.748518518518495</v>
      </c>
      <c r="G16" s="136" t="s">
        <v>51</v>
      </c>
      <c r="H16" s="209"/>
      <c r="I16" s="136"/>
      <c r="J16" s="209"/>
      <c r="K16" s="137"/>
      <c r="L16" s="209">
        <v>68.816666666666634</v>
      </c>
      <c r="M16" s="136" t="s">
        <v>232</v>
      </c>
      <c r="N16" s="209">
        <v>72.583333333333314</v>
      </c>
      <c r="O16" s="136" t="s">
        <v>64</v>
      </c>
      <c r="P16" s="209">
        <v>74.373333333333306</v>
      </c>
      <c r="Q16" s="136" t="s">
        <v>49</v>
      </c>
      <c r="R16" s="209">
        <v>83.766666666666652</v>
      </c>
      <c r="S16" s="136" t="s">
        <v>68</v>
      </c>
      <c r="T16" s="209">
        <v>75.293333333333351</v>
      </c>
      <c r="U16" s="136" t="s">
        <v>57</v>
      </c>
      <c r="V16" s="209">
        <v>70.059999999999974</v>
      </c>
      <c r="W16" s="136" t="s">
        <v>56</v>
      </c>
      <c r="X16" s="209">
        <v>68.073333333333323</v>
      </c>
      <c r="Y16" s="136" t="s">
        <v>237</v>
      </c>
      <c r="Z16" s="209">
        <v>74.919999999999987</v>
      </c>
      <c r="AA16" s="136" t="s">
        <v>49</v>
      </c>
      <c r="AB16" s="209">
        <v>66.849999999999966</v>
      </c>
      <c r="AC16" s="138" t="s">
        <v>64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71.381875000000008</v>
      </c>
      <c r="F17" s="209">
        <v>71.234629629629623</v>
      </c>
      <c r="G17" s="137" t="s">
        <v>68</v>
      </c>
      <c r="H17" s="209"/>
      <c r="I17" s="137"/>
      <c r="J17" s="209"/>
      <c r="K17" s="137"/>
      <c r="L17" s="209">
        <v>69.496666666666655</v>
      </c>
      <c r="M17" s="137" t="s">
        <v>47</v>
      </c>
      <c r="N17" s="209">
        <v>75.57666666666664</v>
      </c>
      <c r="O17" s="137" t="s">
        <v>54</v>
      </c>
      <c r="P17" s="209">
        <v>70.056666666666658</v>
      </c>
      <c r="Q17" s="137" t="s">
        <v>252</v>
      </c>
      <c r="R17" s="209">
        <v>91.313333333333333</v>
      </c>
      <c r="S17" s="137" t="s">
        <v>52</v>
      </c>
      <c r="T17" s="209">
        <v>73.093333333333362</v>
      </c>
      <c r="U17" s="137" t="s">
        <v>47</v>
      </c>
      <c r="V17" s="209">
        <v>68.616666666666646</v>
      </c>
      <c r="W17" s="137" t="s">
        <v>47</v>
      </c>
      <c r="X17" s="209">
        <v>64.606666666666669</v>
      </c>
      <c r="Y17" s="137" t="s">
        <v>53</v>
      </c>
      <c r="Z17" s="209">
        <v>72.156666666666709</v>
      </c>
      <c r="AA17" s="137" t="s">
        <v>47</v>
      </c>
      <c r="AB17" s="209">
        <v>56.194999999999979</v>
      </c>
      <c r="AC17" s="139" t="s">
        <v>66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71.557291666666629</v>
      </c>
      <c r="F18" s="209">
        <v>71.118703703703659</v>
      </c>
      <c r="G18" s="136" t="s">
        <v>68</v>
      </c>
      <c r="H18" s="209"/>
      <c r="I18" s="136"/>
      <c r="J18" s="209"/>
      <c r="K18" s="136"/>
      <c r="L18" s="209">
        <v>69.679999999999964</v>
      </c>
      <c r="M18" s="136" t="s">
        <v>47</v>
      </c>
      <c r="N18" s="209">
        <v>74.046666666666638</v>
      </c>
      <c r="O18" s="136" t="s">
        <v>55</v>
      </c>
      <c r="P18" s="209">
        <v>67.609999999999985</v>
      </c>
      <c r="Q18" s="136" t="s">
        <v>237</v>
      </c>
      <c r="R18" s="209">
        <v>90.609999999999971</v>
      </c>
      <c r="S18" s="136" t="s">
        <v>52</v>
      </c>
      <c r="T18" s="209">
        <v>71.956666666666678</v>
      </c>
      <c r="U18" s="136" t="s">
        <v>47</v>
      </c>
      <c r="V18" s="209">
        <v>65.286666666666648</v>
      </c>
      <c r="W18" s="136" t="s">
        <v>61</v>
      </c>
      <c r="X18" s="209">
        <v>66.62</v>
      </c>
      <c r="Y18" s="136" t="s">
        <v>237</v>
      </c>
      <c r="Z18" s="209">
        <v>73.573333333333153</v>
      </c>
      <c r="AA18" s="136" t="s">
        <v>51</v>
      </c>
      <c r="AB18" s="209">
        <v>60.684999999999981</v>
      </c>
      <c r="AC18" s="138" t="s">
        <v>244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73.854791666666642</v>
      </c>
      <c r="F19" s="209">
        <v>73.536851851851793</v>
      </c>
      <c r="G19" s="136" t="s">
        <v>57</v>
      </c>
      <c r="H19" s="209"/>
      <c r="I19" s="136"/>
      <c r="J19" s="209"/>
      <c r="K19" s="136"/>
      <c r="L19" s="209">
        <v>73.794999999999959</v>
      </c>
      <c r="M19" s="136" t="s">
        <v>54</v>
      </c>
      <c r="N19" s="209">
        <v>78.006666666666646</v>
      </c>
      <c r="O19" s="136" t="s">
        <v>46</v>
      </c>
      <c r="P19" s="209">
        <v>70.993333333333297</v>
      </c>
      <c r="Q19" s="136" t="s">
        <v>56</v>
      </c>
      <c r="R19" s="209">
        <v>91.506666666666646</v>
      </c>
      <c r="S19" s="136" t="s">
        <v>52</v>
      </c>
      <c r="T19" s="209">
        <v>73.780000000000015</v>
      </c>
      <c r="U19" s="136" t="s">
        <v>51</v>
      </c>
      <c r="V19" s="209">
        <v>72.20999999999998</v>
      </c>
      <c r="W19" s="136" t="s">
        <v>64</v>
      </c>
      <c r="X19" s="209">
        <v>69.319999999999993</v>
      </c>
      <c r="Y19" s="136" t="s">
        <v>62</v>
      </c>
      <c r="Z19" s="209">
        <v>71.939999999999941</v>
      </c>
      <c r="AA19" s="136" t="s">
        <v>47</v>
      </c>
      <c r="AB19" s="209">
        <v>60.279999999999973</v>
      </c>
      <c r="AC19" s="138" t="s">
        <v>244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87.070208333333355</v>
      </c>
      <c r="F20" s="209">
        <v>87.489444444444402</v>
      </c>
      <c r="G20" s="136" t="s">
        <v>48</v>
      </c>
      <c r="H20" s="209"/>
      <c r="I20" s="136"/>
      <c r="J20" s="209"/>
      <c r="K20" s="136"/>
      <c r="L20" s="209">
        <v>79.424999999999997</v>
      </c>
      <c r="M20" s="136" t="s">
        <v>50</v>
      </c>
      <c r="N20" s="209">
        <v>92.44</v>
      </c>
      <c r="O20" s="136" t="s">
        <v>48</v>
      </c>
      <c r="P20" s="209">
        <v>90.84333333333332</v>
      </c>
      <c r="Q20" s="136" t="s">
        <v>48</v>
      </c>
      <c r="R20" s="209">
        <v>94.696666666666673</v>
      </c>
      <c r="S20" s="136" t="s">
        <v>48</v>
      </c>
      <c r="T20" s="209">
        <v>91.01666666666668</v>
      </c>
      <c r="U20" s="136" t="s">
        <v>48</v>
      </c>
      <c r="V20" s="209">
        <v>86.44</v>
      </c>
      <c r="W20" s="136" t="s">
        <v>48</v>
      </c>
      <c r="X20" s="209">
        <v>88.81</v>
      </c>
      <c r="Y20" s="136" t="s">
        <v>48</v>
      </c>
      <c r="Z20" s="209">
        <v>88.923333333333503</v>
      </c>
      <c r="AA20" s="136" t="s">
        <v>48</v>
      </c>
      <c r="AB20" s="209">
        <v>74.809999999999988</v>
      </c>
      <c r="AC20" s="138" t="s">
        <v>48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78.713541666666629</v>
      </c>
      <c r="F21" s="209">
        <v>78.334629629629603</v>
      </c>
      <c r="G21" s="137" t="s">
        <v>70</v>
      </c>
      <c r="H21" s="209"/>
      <c r="I21" s="137"/>
      <c r="J21" s="209"/>
      <c r="K21" s="137"/>
      <c r="L21" s="209">
        <v>75.716666666666654</v>
      </c>
      <c r="M21" s="137" t="s">
        <v>58</v>
      </c>
      <c r="N21" s="209">
        <v>77.786666666666662</v>
      </c>
      <c r="O21" s="137" t="s">
        <v>46</v>
      </c>
      <c r="P21" s="209">
        <v>75.303333333333299</v>
      </c>
      <c r="Q21" s="137" t="s">
        <v>54</v>
      </c>
      <c r="R21" s="209">
        <v>85.069999999999965</v>
      </c>
      <c r="S21" s="137" t="s">
        <v>51</v>
      </c>
      <c r="T21" s="209">
        <v>82.376666666666665</v>
      </c>
      <c r="U21" s="137" t="s">
        <v>52</v>
      </c>
      <c r="V21" s="209">
        <v>74.194999999999965</v>
      </c>
      <c r="W21" s="137" t="s">
        <v>54</v>
      </c>
      <c r="X21" s="209">
        <v>78.01666666666668</v>
      </c>
      <c r="Y21" s="137" t="s">
        <v>46</v>
      </c>
      <c r="Z21" s="209">
        <v>82.68999999999987</v>
      </c>
      <c r="AA21" s="137" t="s">
        <v>52</v>
      </c>
      <c r="AB21" s="209">
        <v>73.856666666666641</v>
      </c>
      <c r="AC21" s="139" t="s">
        <v>50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76.561041666666682</v>
      </c>
      <c r="F22" s="210">
        <v>76.563148148148144</v>
      </c>
      <c r="G22" s="136" t="s">
        <v>70</v>
      </c>
      <c r="H22" s="210"/>
      <c r="I22" s="136"/>
      <c r="J22" s="210"/>
      <c r="K22" s="136"/>
      <c r="L22" s="210">
        <v>72.07666666666664</v>
      </c>
      <c r="M22" s="136" t="s">
        <v>64</v>
      </c>
      <c r="N22" s="210">
        <v>74.739999999999981</v>
      </c>
      <c r="O22" s="136" t="s">
        <v>54</v>
      </c>
      <c r="P22" s="210">
        <v>76.579999999999984</v>
      </c>
      <c r="Q22" s="136" t="s">
        <v>46</v>
      </c>
      <c r="R22" s="210">
        <v>84.674999999999997</v>
      </c>
      <c r="S22" s="136" t="s">
        <v>47</v>
      </c>
      <c r="T22" s="210">
        <v>76.513333333333335</v>
      </c>
      <c r="U22" s="136" t="s">
        <v>54</v>
      </c>
      <c r="V22" s="210">
        <v>72.683333333333323</v>
      </c>
      <c r="W22" s="136" t="s">
        <v>64</v>
      </c>
      <c r="X22" s="210">
        <v>78.449999999999989</v>
      </c>
      <c r="Y22" s="136" t="s">
        <v>46</v>
      </c>
      <c r="Z22" s="210">
        <v>80.080000000000183</v>
      </c>
      <c r="AA22" s="136" t="s">
        <v>46</v>
      </c>
      <c r="AB22" s="210">
        <v>73.27</v>
      </c>
      <c r="AC22" s="138" t="s">
        <v>58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78.361041666666665</v>
      </c>
      <c r="F23" s="209">
        <v>78.59648148148149</v>
      </c>
      <c r="G23" s="137" t="s">
        <v>70</v>
      </c>
      <c r="H23" s="209"/>
      <c r="I23" s="137"/>
      <c r="J23" s="209"/>
      <c r="K23" s="137"/>
      <c r="L23" s="209">
        <v>75.903333333333293</v>
      </c>
      <c r="M23" s="137" t="s">
        <v>58</v>
      </c>
      <c r="N23" s="209">
        <v>79.686666666666653</v>
      </c>
      <c r="O23" s="137" t="s">
        <v>52</v>
      </c>
      <c r="P23" s="209">
        <v>80.479999999999976</v>
      </c>
      <c r="Q23" s="137" t="s">
        <v>52</v>
      </c>
      <c r="R23" s="209">
        <v>94.106666666666655</v>
      </c>
      <c r="S23" s="137" t="s">
        <v>48</v>
      </c>
      <c r="T23" s="209">
        <v>66.844999999999999</v>
      </c>
      <c r="U23" s="137" t="s">
        <v>61</v>
      </c>
      <c r="V23" s="209">
        <v>76.73666666666665</v>
      </c>
      <c r="W23" s="137" t="s">
        <v>46</v>
      </c>
      <c r="X23" s="209">
        <v>79.243333333333339</v>
      </c>
      <c r="Y23" s="137" t="s">
        <v>46</v>
      </c>
      <c r="Z23" s="209">
        <v>82.046666666666766</v>
      </c>
      <c r="AA23" s="137" t="s">
        <v>52</v>
      </c>
      <c r="AB23" s="209">
        <v>72.319999999999979</v>
      </c>
      <c r="AC23" s="139" t="s">
        <v>58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73.902761365127247</v>
      </c>
      <c r="F24" s="209">
        <v>72.16759259259257</v>
      </c>
      <c r="G24" s="136" t="s">
        <v>51</v>
      </c>
      <c r="H24" s="209"/>
      <c r="I24" s="136"/>
      <c r="J24" s="209"/>
      <c r="K24" s="136"/>
      <c r="L24" s="209">
        <v>67.793333333333308</v>
      </c>
      <c r="M24" s="136" t="s">
        <v>244</v>
      </c>
      <c r="N24" s="209">
        <v>61.399999999999984</v>
      </c>
      <c r="O24" s="136" t="s">
        <v>60</v>
      </c>
      <c r="P24" s="209">
        <v>58.256666666666661</v>
      </c>
      <c r="Q24" s="136" t="s">
        <v>231</v>
      </c>
      <c r="R24" s="209">
        <v>91.113333333333316</v>
      </c>
      <c r="S24" s="136" t="s">
        <v>52</v>
      </c>
      <c r="T24" s="209">
        <v>73.726666666666674</v>
      </c>
      <c r="U24" s="136" t="s">
        <v>51</v>
      </c>
      <c r="V24" s="209">
        <v>79.266666666666666</v>
      </c>
      <c r="W24" s="136" t="s">
        <v>50</v>
      </c>
      <c r="X24" s="209">
        <v>78.475424254351381</v>
      </c>
      <c r="Y24" s="136" t="s">
        <v>54</v>
      </c>
      <c r="Z24" s="209">
        <v>79.606666666666626</v>
      </c>
      <c r="AA24" s="136" t="s">
        <v>46</v>
      </c>
      <c r="AB24" s="209">
        <v>59.839999999999975</v>
      </c>
      <c r="AC24" s="138" t="s">
        <v>53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72.010399610136446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67.717083333333306</v>
      </c>
      <c r="M26" s="155"/>
      <c r="N26" s="156">
        <f>AVERAGE(N5:N24)</f>
        <v>73.007083333333313</v>
      </c>
      <c r="O26" s="155"/>
      <c r="P26" s="156">
        <f>AVERAGE(P5:P24)</f>
        <v>69.951166666666666</v>
      </c>
      <c r="Q26" s="155"/>
      <c r="R26" s="156">
        <f>AVERAGE(R5:R24)</f>
        <v>86.87789473684208</v>
      </c>
      <c r="S26" s="155"/>
      <c r="T26" s="156">
        <f>AVERAGE(T5:T24)</f>
        <v>71.258333333333354</v>
      </c>
      <c r="U26" s="155"/>
      <c r="V26" s="156">
        <f>AVERAGE(V5:V24)</f>
        <v>68.851749999999981</v>
      </c>
      <c r="W26" s="155"/>
      <c r="X26" s="156">
        <f>AVERAGE(X5:X24)</f>
        <v>70.803093969084841</v>
      </c>
      <c r="Y26" s="155"/>
      <c r="Z26" s="156">
        <f>AVERAGE(Z5:Z24)</f>
        <v>72.468333333333476</v>
      </c>
      <c r="AA26" s="155"/>
      <c r="AB26" s="156">
        <f>AVERAGE(AB5:AB24)</f>
        <v>64.337833333333293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/>
      <c r="I27" s="162"/>
      <c r="J27" s="183"/>
      <c r="K27" s="162"/>
      <c r="L27" s="161">
        <v>2</v>
      </c>
      <c r="M27" s="183"/>
      <c r="N27" s="161">
        <v>2</v>
      </c>
      <c r="O27" s="162"/>
      <c r="P27" s="161">
        <v>2</v>
      </c>
      <c r="Q27" s="162"/>
      <c r="R27" s="161">
        <v>2</v>
      </c>
      <c r="S27" s="183"/>
      <c r="T27" s="161">
        <v>2</v>
      </c>
      <c r="U27" s="162"/>
      <c r="V27" s="161">
        <v>2</v>
      </c>
      <c r="W27" s="162"/>
      <c r="X27" s="161">
        <v>3</v>
      </c>
      <c r="Y27" s="162"/>
      <c r="Z27" s="161">
        <v>2</v>
      </c>
      <c r="AA27" s="183"/>
      <c r="AB27" s="161">
        <v>3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58.548333333333311</v>
      </c>
      <c r="G28" s="214"/>
      <c r="H28" s="166">
        <f>MIN(H5:H24)</f>
        <v>0</v>
      </c>
      <c r="I28" s="167"/>
      <c r="J28" s="214"/>
      <c r="K28" s="214"/>
      <c r="L28" s="166">
        <f>MIN(L5:L24)</f>
        <v>53.534999999999982</v>
      </c>
      <c r="M28" s="167"/>
      <c r="N28" s="166">
        <f>MIN(N5:N24)</f>
        <v>61.399999999999984</v>
      </c>
      <c r="O28" s="214"/>
      <c r="P28" s="166">
        <f>MIN(P5:P24)</f>
        <v>54.389999999999979</v>
      </c>
      <c r="Q28" s="214"/>
      <c r="R28" s="166">
        <f>MIN(R5:R24)</f>
        <v>73.946666666666658</v>
      </c>
      <c r="S28" s="167"/>
      <c r="T28" s="166">
        <f>MIN(T5:T24)</f>
        <v>49.65</v>
      </c>
      <c r="U28" s="214"/>
      <c r="V28" s="166">
        <f>MIN(V5:V24)</f>
        <v>53.090000000000011</v>
      </c>
      <c r="W28" s="214"/>
      <c r="X28" s="166">
        <f>MIN(X5:X24)</f>
        <v>61.256666666666661</v>
      </c>
      <c r="Y28" s="214"/>
      <c r="Z28" s="166">
        <f>MIN(Z5:Z24)</f>
        <v>56.113333333333216</v>
      </c>
      <c r="AA28" s="167"/>
      <c r="AB28" s="166">
        <f>MIN(AB5:AB24)</f>
        <v>54.499999999999993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87.489444444444402</v>
      </c>
      <c r="G29" s="183"/>
      <c r="H29" s="161">
        <f>MAX(H5:H24)</f>
        <v>0</v>
      </c>
      <c r="I29" s="162"/>
      <c r="J29" s="183"/>
      <c r="K29" s="183"/>
      <c r="L29" s="161">
        <f>MAX(L5:L24)</f>
        <v>82.38</v>
      </c>
      <c r="M29" s="162"/>
      <c r="N29" s="161">
        <f>MAX(N5:N24)</f>
        <v>92.44</v>
      </c>
      <c r="O29" s="183"/>
      <c r="P29" s="161">
        <f>MAX(P5:P24)</f>
        <v>90.84333333333332</v>
      </c>
      <c r="Q29" s="183"/>
      <c r="R29" s="161">
        <f>MAX(R5:R24)</f>
        <v>94.696666666666673</v>
      </c>
      <c r="S29" s="162"/>
      <c r="T29" s="161">
        <f>MAX(T5:T24)</f>
        <v>91.01666666666668</v>
      </c>
      <c r="U29" s="183"/>
      <c r="V29" s="161">
        <f>MAX(V5:V24)</f>
        <v>86.44</v>
      </c>
      <c r="W29" s="183"/>
      <c r="X29" s="161">
        <f>MAX(X5:X24)</f>
        <v>88.81</v>
      </c>
      <c r="Y29" s="183"/>
      <c r="Z29" s="161">
        <f>MAX(Z5:Z24)</f>
        <v>88.923333333333503</v>
      </c>
      <c r="AA29" s="162"/>
      <c r="AB29" s="161">
        <f>MAX(AB5:AB24)</f>
        <v>78.514999999999986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28.941111111111091</v>
      </c>
      <c r="G30" s="170"/>
      <c r="H30" s="171">
        <f>H29-H28</f>
        <v>0</v>
      </c>
      <c r="I30" s="172"/>
      <c r="J30" s="170"/>
      <c r="K30" s="170"/>
      <c r="L30" s="171">
        <f>L29-L28</f>
        <v>28.845000000000013</v>
      </c>
      <c r="M30" s="172"/>
      <c r="N30" s="171">
        <f>N29-N28</f>
        <v>31.040000000000013</v>
      </c>
      <c r="O30" s="170"/>
      <c r="P30" s="171">
        <f>P29-P28</f>
        <v>36.45333333333334</v>
      </c>
      <c r="Q30" s="170"/>
      <c r="R30" s="171">
        <f>R29-R28</f>
        <v>20.750000000000014</v>
      </c>
      <c r="S30" s="172"/>
      <c r="T30" s="171">
        <f>T29-T28</f>
        <v>41.366666666666681</v>
      </c>
      <c r="U30" s="170"/>
      <c r="V30" s="171">
        <f>V29-V28</f>
        <v>33.349999999999987</v>
      </c>
      <c r="W30" s="170"/>
      <c r="X30" s="171">
        <f>X29-X28</f>
        <v>27.553333333333342</v>
      </c>
      <c r="Y30" s="170"/>
      <c r="Z30" s="171">
        <f>Z29-Z28</f>
        <v>32.810000000000286</v>
      </c>
      <c r="AA30" s="172"/>
      <c r="AB30" s="171">
        <f>AB29-AB28</f>
        <v>24.014999999999993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70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92" t="s">
        <v>71</v>
      </c>
      <c r="W32" s="391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8.25" customHeight="1" x14ac:dyDescent="0.3">
      <c r="B35" s="401" t="s">
        <v>278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19" priority="27">
      <formula>MOD(ROW(),2)=0</formula>
    </cfRule>
  </conditionalFormatting>
  <conditionalFormatting sqref="F5:F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24">
    <cfRule type="top10" dxfId="18" priority="25" stopIfTrue="1" percent="1" rank="25"/>
  </conditionalFormatting>
  <conditionalFormatting sqref="AE5:AE24 AG5:AG24">
    <cfRule type="containsText" priority="12" stopIfTrue="1" operator="containsText" text="AA">
      <formula>NOT(ISERROR(SEARCH("AA",AE5)))</formula>
    </cfRule>
    <cfRule type="containsText" dxfId="17" priority="13" operator="containsText" text="A">
      <formula>NOT(ISERROR(SEARCH("A",AE5)))</formula>
    </cfRule>
  </conditionalFormatting>
  <conditionalFormatting sqref="AF5:AF24">
    <cfRule type="top10" dxfId="16" priority="26" stopIfTrue="1" percent="1" rank="25"/>
  </conditionalFormatting>
  <pageMargins left="0.25" right="0.25" top="0.75" bottom="0.75" header="0.3" footer="0.3"/>
  <pageSetup scale="70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BE13-7738-4A18-A6E0-4022CEC782EA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K5" sqref="H1:K1048576"/>
    </sheetView>
  </sheetViews>
  <sheetFormatPr defaultColWidth="8.84375" defaultRowHeight="14.15" x14ac:dyDescent="0.35"/>
  <cols>
    <col min="1" max="1" width="13.15234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311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404" t="s">
        <v>0</v>
      </c>
      <c r="E2" s="65"/>
      <c r="F2" s="377" t="s">
        <v>154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40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53"/>
      <c r="E4" s="83"/>
      <c r="F4" s="54"/>
      <c r="G4" s="84"/>
      <c r="H4" s="386">
        <v>44999</v>
      </c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10.620476190476195</v>
      </c>
      <c r="F5" s="314"/>
      <c r="G5" s="315"/>
      <c r="H5" s="314"/>
      <c r="I5" s="315"/>
      <c r="J5" s="314"/>
      <c r="K5" s="316"/>
      <c r="L5" s="314">
        <v>11.443333333333339</v>
      </c>
      <c r="M5" s="315" t="s">
        <v>68</v>
      </c>
      <c r="N5" s="314">
        <v>10.993333333333338</v>
      </c>
      <c r="O5" s="315" t="s">
        <v>63</v>
      </c>
      <c r="P5" s="314">
        <v>9.546666666666674</v>
      </c>
      <c r="Q5" s="315" t="s">
        <v>66</v>
      </c>
      <c r="R5" s="314"/>
      <c r="S5" s="315"/>
      <c r="T5" s="314">
        <v>10.199999999999999</v>
      </c>
      <c r="U5" s="315" t="s">
        <v>51</v>
      </c>
      <c r="V5" s="314">
        <v>9.0266666666666691</v>
      </c>
      <c r="W5" s="315" t="s">
        <v>53</v>
      </c>
      <c r="X5" s="314">
        <v>10.290000000000006</v>
      </c>
      <c r="Y5" s="315" t="s">
        <v>51</v>
      </c>
      <c r="Z5" s="314">
        <v>14.120000000000019</v>
      </c>
      <c r="AA5" s="315" t="s">
        <v>51</v>
      </c>
      <c r="AB5" s="314">
        <v>8.2700000000000014</v>
      </c>
      <c r="AC5" s="317" t="s">
        <v>61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8.0458333333333361</v>
      </c>
      <c r="F6" s="209">
        <v>7.9677777777777932</v>
      </c>
      <c r="G6" s="137" t="s">
        <v>66</v>
      </c>
      <c r="H6" s="209"/>
      <c r="I6" s="137"/>
      <c r="J6" s="209"/>
      <c r="K6" s="137"/>
      <c r="L6" s="209">
        <v>7.5700000000000083</v>
      </c>
      <c r="M6" s="137" t="s">
        <v>233</v>
      </c>
      <c r="N6" s="209">
        <v>8.2333333333333343</v>
      </c>
      <c r="O6" s="137" t="s">
        <v>68</v>
      </c>
      <c r="P6" s="209">
        <v>7.3433333333333355</v>
      </c>
      <c r="Q6" s="137" t="s">
        <v>67</v>
      </c>
      <c r="R6" s="209">
        <v>10.77</v>
      </c>
      <c r="S6" s="137" t="s">
        <v>230</v>
      </c>
      <c r="T6" s="209">
        <v>6.4550000000000001</v>
      </c>
      <c r="U6" s="137" t="s">
        <v>68</v>
      </c>
      <c r="V6" s="209">
        <v>8.4400000000000031</v>
      </c>
      <c r="W6" s="137" t="s">
        <v>66</v>
      </c>
      <c r="X6" s="209">
        <v>7.9233333333333373</v>
      </c>
      <c r="Y6" s="137" t="s">
        <v>68</v>
      </c>
      <c r="Z6" s="209">
        <v>6.860000000000003</v>
      </c>
      <c r="AA6" s="137" t="s">
        <v>69</v>
      </c>
      <c r="AB6" s="209">
        <v>8.1149999999999949</v>
      </c>
      <c r="AC6" s="139" t="s">
        <v>60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8.1208333333333353</v>
      </c>
      <c r="F7" s="209">
        <v>7.9192592592592748</v>
      </c>
      <c r="G7" s="137" t="s">
        <v>66</v>
      </c>
      <c r="H7" s="209"/>
      <c r="I7" s="137"/>
      <c r="J7" s="209"/>
      <c r="K7" s="137"/>
      <c r="L7" s="209">
        <v>7.9833333333333378</v>
      </c>
      <c r="M7" s="137" t="s">
        <v>66</v>
      </c>
      <c r="N7" s="209">
        <v>8.65</v>
      </c>
      <c r="O7" s="137" t="s">
        <v>68</v>
      </c>
      <c r="P7" s="209">
        <v>6.3066666666666702</v>
      </c>
      <c r="Q7" s="137" t="s">
        <v>230</v>
      </c>
      <c r="R7" s="209">
        <v>10.639999999999997</v>
      </c>
      <c r="S7" s="137" t="s">
        <v>230</v>
      </c>
      <c r="T7" s="209">
        <v>6.1666666666666679</v>
      </c>
      <c r="U7" s="137" t="s">
        <v>69</v>
      </c>
      <c r="V7" s="209">
        <v>7.1433333333333362</v>
      </c>
      <c r="W7" s="137" t="s">
        <v>65</v>
      </c>
      <c r="X7" s="209">
        <v>9.1066666666666709</v>
      </c>
      <c r="Y7" s="137" t="s">
        <v>47</v>
      </c>
      <c r="Z7" s="209">
        <v>7.3000000000000016</v>
      </c>
      <c r="AA7" s="137" t="s">
        <v>69</v>
      </c>
      <c r="AB7" s="209">
        <v>7.976666666666663</v>
      </c>
      <c r="AC7" s="139" t="s">
        <v>60</v>
      </c>
      <c r="AD7" s="215"/>
      <c r="AE7" s="111"/>
      <c r="AF7" s="215"/>
      <c r="AG7" s="113"/>
    </row>
    <row r="8" spans="1:33" ht="14.6" x14ac:dyDescent="0.4">
      <c r="A8" t="s">
        <v>176</v>
      </c>
      <c r="B8" s="190" t="str">
        <f t="shared" si="0"/>
        <v>Horizon 306</v>
      </c>
      <c r="C8" s="23" t="str">
        <f t="shared" si="1"/>
        <v>oat</v>
      </c>
      <c r="D8" s="199" t="str">
        <f t="shared" si="2"/>
        <v>Cereal</v>
      </c>
      <c r="E8" s="56">
        <f t="shared" si="3"/>
        <v>7.753333333333333</v>
      </c>
      <c r="F8" s="209">
        <v>8.6616666666666848</v>
      </c>
      <c r="G8" s="136" t="s">
        <v>60</v>
      </c>
      <c r="H8" s="209"/>
      <c r="I8" s="136"/>
      <c r="J8" s="209"/>
      <c r="K8" s="136"/>
      <c r="L8" s="209">
        <v>5.8800000000000061</v>
      </c>
      <c r="M8" s="136" t="s">
        <v>231</v>
      </c>
      <c r="N8" s="209">
        <v>7.5466666666666686</v>
      </c>
      <c r="O8" s="136" t="s">
        <v>69</v>
      </c>
      <c r="P8" s="209">
        <v>7.4533333333333349</v>
      </c>
      <c r="Q8" s="136" t="s">
        <v>67</v>
      </c>
      <c r="R8" s="209">
        <v>12.499999999999995</v>
      </c>
      <c r="S8" s="136" t="s">
        <v>67</v>
      </c>
      <c r="T8" s="209">
        <v>6.1033333333333353</v>
      </c>
      <c r="U8" s="136" t="s">
        <v>69</v>
      </c>
      <c r="V8" s="209">
        <v>9.5033333333333339</v>
      </c>
      <c r="W8" s="136" t="s">
        <v>237</v>
      </c>
      <c r="X8" s="209">
        <v>8.110000000000003</v>
      </c>
      <c r="Y8" s="136" t="s">
        <v>68</v>
      </c>
      <c r="Z8" s="209">
        <v>7.1233333333333384</v>
      </c>
      <c r="AA8" s="136" t="s">
        <v>69</v>
      </c>
      <c r="AB8" s="209">
        <v>5.2599999999999953</v>
      </c>
      <c r="AC8" s="138" t="s">
        <v>65</v>
      </c>
      <c r="AD8" s="215"/>
      <c r="AE8" s="110"/>
      <c r="AF8" s="215"/>
      <c r="AG8" s="112"/>
    </row>
    <row r="9" spans="1:33" ht="14.6" x14ac:dyDescent="0.4">
      <c r="A9" t="s">
        <v>178</v>
      </c>
      <c r="B9" s="191" t="str">
        <f t="shared" si="0"/>
        <v>Horizon 578</v>
      </c>
      <c r="C9" s="30" t="str">
        <f t="shared" si="1"/>
        <v>oat</v>
      </c>
      <c r="D9" s="199" t="str">
        <f t="shared" si="2"/>
        <v>Cereal</v>
      </c>
      <c r="E9" s="56">
        <f t="shared" si="3"/>
        <v>8.3541666666666643</v>
      </c>
      <c r="F9" s="209">
        <v>8.5507407407410287</v>
      </c>
      <c r="G9" s="136" t="s">
        <v>66</v>
      </c>
      <c r="H9" s="209"/>
      <c r="I9" s="136"/>
      <c r="J9" s="209"/>
      <c r="K9" s="136"/>
      <c r="L9" s="209">
        <v>6.3633333333333386</v>
      </c>
      <c r="M9" s="136" t="s">
        <v>245</v>
      </c>
      <c r="N9" s="209">
        <v>8.0633333333333361</v>
      </c>
      <c r="O9" s="136" t="s">
        <v>68</v>
      </c>
      <c r="P9" s="209">
        <v>6.9000000000000057</v>
      </c>
      <c r="Q9" s="136" t="s">
        <v>67</v>
      </c>
      <c r="R9" s="209">
        <v>12.843333333333328</v>
      </c>
      <c r="S9" s="136" t="s">
        <v>65</v>
      </c>
      <c r="T9" s="209">
        <v>6.9600000000000488</v>
      </c>
      <c r="U9" s="136" t="s">
        <v>68</v>
      </c>
      <c r="V9" s="209">
        <v>9.6833333333333389</v>
      </c>
      <c r="W9" s="136" t="s">
        <v>237</v>
      </c>
      <c r="X9" s="209">
        <v>10.11333333333328</v>
      </c>
      <c r="Y9" s="136" t="s">
        <v>51</v>
      </c>
      <c r="Z9" s="209">
        <v>6.7466666666666502</v>
      </c>
      <c r="AA9" s="136" t="s">
        <v>69</v>
      </c>
      <c r="AB9" s="209">
        <v>6.0599999999999969</v>
      </c>
      <c r="AC9" s="138" t="s">
        <v>66</v>
      </c>
      <c r="AD9" s="215"/>
      <c r="AE9" s="110"/>
      <c r="AF9" s="215"/>
      <c r="AG9" s="112"/>
    </row>
    <row r="10" spans="1:33" ht="14.6" x14ac:dyDescent="0.4">
      <c r="A10" t="s">
        <v>174</v>
      </c>
      <c r="B10" s="191" t="str">
        <f t="shared" si="0"/>
        <v>Horizon 214</v>
      </c>
      <c r="C10" s="30" t="str">
        <f t="shared" si="1"/>
        <v>oat</v>
      </c>
      <c r="D10" s="199" t="str">
        <f t="shared" si="2"/>
        <v>Cereal</v>
      </c>
      <c r="E10" s="56">
        <f t="shared" si="3"/>
        <v>8.1375000000000046</v>
      </c>
      <c r="F10" s="209">
        <v>8.0400000000000205</v>
      </c>
      <c r="G10" s="136" t="s">
        <v>66</v>
      </c>
      <c r="H10" s="209"/>
      <c r="I10" s="136"/>
      <c r="J10" s="209"/>
      <c r="K10" s="136"/>
      <c r="L10" s="209">
        <v>4.8200000000000092</v>
      </c>
      <c r="M10" s="136" t="s">
        <v>229</v>
      </c>
      <c r="N10" s="209">
        <v>7.9133333333333358</v>
      </c>
      <c r="O10" s="136" t="s">
        <v>68</v>
      </c>
      <c r="P10" s="209">
        <v>7.2600000000000033</v>
      </c>
      <c r="Q10" s="136" t="s">
        <v>67</v>
      </c>
      <c r="R10" s="209">
        <v>12.426666666666662</v>
      </c>
      <c r="S10" s="136" t="s">
        <v>67</v>
      </c>
      <c r="T10" s="209">
        <v>7.7300000000000022</v>
      </c>
      <c r="U10" s="136" t="s">
        <v>68</v>
      </c>
      <c r="V10" s="209">
        <v>8.8000000000000043</v>
      </c>
      <c r="W10" s="136" t="s">
        <v>53</v>
      </c>
      <c r="X10" s="209">
        <v>8.8966666666666701</v>
      </c>
      <c r="Y10" s="136" t="s">
        <v>47</v>
      </c>
      <c r="Z10" s="209">
        <v>7.920000000000023</v>
      </c>
      <c r="AA10" s="136" t="s">
        <v>69</v>
      </c>
      <c r="AB10" s="209">
        <v>6.5933333333333319</v>
      </c>
      <c r="AC10" s="138" t="s">
        <v>66</v>
      </c>
      <c r="AD10" s="215"/>
      <c r="AE10" s="110"/>
      <c r="AF10" s="215"/>
      <c r="AG10" s="112"/>
    </row>
    <row r="11" spans="1:33" ht="14.6" x14ac:dyDescent="0.4">
      <c r="A11" t="s">
        <v>170</v>
      </c>
      <c r="B11" s="190" t="str">
        <f t="shared" si="0"/>
        <v>AGS NC EXP TRT</v>
      </c>
      <c r="C11" s="23" t="str">
        <f t="shared" si="1"/>
        <v>oat</v>
      </c>
      <c r="D11" s="199" t="str">
        <f t="shared" si="2"/>
        <v>Cereal</v>
      </c>
      <c r="E11" s="56">
        <f t="shared" si="3"/>
        <v>8.9681250000000023</v>
      </c>
      <c r="F11" s="209">
        <v>7.8337037037037209</v>
      </c>
      <c r="G11" s="136" t="s">
        <v>66</v>
      </c>
      <c r="H11" s="209"/>
      <c r="I11" s="136"/>
      <c r="J11" s="209"/>
      <c r="K11" s="136"/>
      <c r="L11" s="209">
        <v>10.386666666666674</v>
      </c>
      <c r="M11" s="136" t="s">
        <v>69</v>
      </c>
      <c r="N11" s="209">
        <v>11.05</v>
      </c>
      <c r="O11" s="136" t="s">
        <v>63</v>
      </c>
      <c r="P11" s="209">
        <v>7.2333333333333369</v>
      </c>
      <c r="Q11" s="136" t="s">
        <v>67</v>
      </c>
      <c r="R11" s="209">
        <v>12.454999999999997</v>
      </c>
      <c r="S11" s="136" t="s">
        <v>67</v>
      </c>
      <c r="T11" s="209">
        <v>7.236666666666669</v>
      </c>
      <c r="U11" s="136" t="s">
        <v>68</v>
      </c>
      <c r="V11" s="209">
        <v>8.6066666666666709</v>
      </c>
      <c r="W11" s="136" t="s">
        <v>66</v>
      </c>
      <c r="X11" s="209">
        <v>8.0000000000000036</v>
      </c>
      <c r="Y11" s="136" t="s">
        <v>68</v>
      </c>
      <c r="Z11" s="209">
        <v>7.6833333333333416</v>
      </c>
      <c r="AA11" s="136" t="s">
        <v>69</v>
      </c>
      <c r="AB11" s="209">
        <v>6.3266666666666644</v>
      </c>
      <c r="AC11" s="138" t="s">
        <v>66</v>
      </c>
      <c r="AD11" s="215"/>
      <c r="AE11" s="110"/>
      <c r="AF11" s="215"/>
      <c r="AG11" s="112"/>
    </row>
    <row r="12" spans="1:33" ht="14.6" x14ac:dyDescent="0.4">
      <c r="A12" t="s">
        <v>180</v>
      </c>
      <c r="B12" s="190" t="str">
        <f t="shared" si="0"/>
        <v>Horizon 720</v>
      </c>
      <c r="C12" s="23" t="str">
        <f t="shared" si="1"/>
        <v>oat</v>
      </c>
      <c r="D12" s="199" t="str">
        <f t="shared" si="2"/>
        <v>Cereal</v>
      </c>
      <c r="E12" s="56">
        <f t="shared" si="3"/>
        <v>7.5708333333333337</v>
      </c>
      <c r="F12" s="209">
        <v>7.8551851851852001</v>
      </c>
      <c r="G12" s="136" t="s">
        <v>66</v>
      </c>
      <c r="H12" s="209"/>
      <c r="I12" s="136"/>
      <c r="J12" s="209"/>
      <c r="K12" s="136"/>
      <c r="L12" s="209">
        <v>4.6233333333333384</v>
      </c>
      <c r="M12" s="136" t="s">
        <v>229</v>
      </c>
      <c r="N12" s="209">
        <v>6.3833333333333364</v>
      </c>
      <c r="O12" s="136" t="s">
        <v>69</v>
      </c>
      <c r="P12" s="209">
        <v>6.386666666666672</v>
      </c>
      <c r="Q12" s="136" t="s">
        <v>230</v>
      </c>
      <c r="R12" s="209">
        <v>13.069999999999991</v>
      </c>
      <c r="S12" s="136" t="s">
        <v>65</v>
      </c>
      <c r="T12" s="209">
        <v>7.2033333333333349</v>
      </c>
      <c r="U12" s="136" t="s">
        <v>68</v>
      </c>
      <c r="V12" s="209">
        <v>8.6133333333333368</v>
      </c>
      <c r="W12" s="136" t="s">
        <v>53</v>
      </c>
      <c r="X12" s="209">
        <v>6.8333333333333357</v>
      </c>
      <c r="Y12" s="136" t="s">
        <v>69</v>
      </c>
      <c r="Z12" s="209">
        <v>7.7400000000000011</v>
      </c>
      <c r="AA12" s="136" t="s">
        <v>69</v>
      </c>
      <c r="AB12" s="209">
        <v>6.0999999999999961</v>
      </c>
      <c r="AC12" s="138" t="s">
        <v>66</v>
      </c>
      <c r="AD12" s="215"/>
      <c r="AE12" s="110"/>
      <c r="AF12" s="215"/>
      <c r="AG12" s="112"/>
    </row>
    <row r="13" spans="1:33" ht="14.6" x14ac:dyDescent="0.4">
      <c r="A13" t="s">
        <v>185</v>
      </c>
      <c r="B13" s="191" t="str">
        <f t="shared" si="0"/>
        <v>FL-5</v>
      </c>
      <c r="C13" s="30" t="str">
        <f t="shared" si="1"/>
        <v>oat</v>
      </c>
      <c r="D13" s="199" t="str">
        <f t="shared" si="2"/>
        <v>Cereal</v>
      </c>
      <c r="E13" s="56">
        <f t="shared" si="3"/>
        <v>8.546666666666523</v>
      </c>
      <c r="F13" s="209">
        <v>7.6362962962963099</v>
      </c>
      <c r="G13" s="136" t="s">
        <v>65</v>
      </c>
      <c r="H13" s="209"/>
      <c r="I13" s="136"/>
      <c r="J13" s="209"/>
      <c r="K13" s="136"/>
      <c r="L13" s="209">
        <v>4.5833333333333961</v>
      </c>
      <c r="M13" s="136" t="s">
        <v>229</v>
      </c>
      <c r="N13" s="209">
        <v>6.9600000000000541</v>
      </c>
      <c r="O13" s="136" t="s">
        <v>69</v>
      </c>
      <c r="P13" s="209">
        <v>7.319999999999963</v>
      </c>
      <c r="Q13" s="136" t="s">
        <v>67</v>
      </c>
      <c r="R13" s="209">
        <v>15.55000000000005</v>
      </c>
      <c r="S13" s="136" t="s">
        <v>60</v>
      </c>
      <c r="T13" s="209">
        <v>6.3366666666666678</v>
      </c>
      <c r="U13" s="136" t="s">
        <v>69</v>
      </c>
      <c r="V13" s="209">
        <v>10.366666666666648</v>
      </c>
      <c r="W13" s="136" t="s">
        <v>62</v>
      </c>
      <c r="X13" s="209">
        <v>9.473333333333338</v>
      </c>
      <c r="Y13" s="136" t="s">
        <v>47</v>
      </c>
      <c r="Z13" s="209">
        <v>8.9566666666653791</v>
      </c>
      <c r="AA13" s="136" t="s">
        <v>69</v>
      </c>
      <c r="AB13" s="209">
        <v>6.1466666666666541</v>
      </c>
      <c r="AC13" s="138" t="s">
        <v>66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190" t="str">
        <f t="shared" si="0"/>
        <v>FL08128</v>
      </c>
      <c r="C14" s="23" t="str">
        <f t="shared" si="1"/>
        <v>triticale</v>
      </c>
      <c r="D14" s="199" t="str">
        <f t="shared" si="2"/>
        <v>Cereal</v>
      </c>
      <c r="E14" s="56">
        <f t="shared" si="3"/>
        <v>8.6843750000000011</v>
      </c>
      <c r="F14" s="210">
        <v>8.4833333333333485</v>
      </c>
      <c r="G14" s="136" t="s">
        <v>66</v>
      </c>
      <c r="H14" s="210"/>
      <c r="I14" s="136"/>
      <c r="J14" s="210"/>
      <c r="K14" s="136"/>
      <c r="L14" s="210">
        <v>9.470000000000006</v>
      </c>
      <c r="M14" s="136" t="s">
        <v>61</v>
      </c>
      <c r="N14" s="210">
        <v>8.865000000000002</v>
      </c>
      <c r="O14" s="136" t="s">
        <v>68</v>
      </c>
      <c r="P14" s="210">
        <v>6.8750000000000044</v>
      </c>
      <c r="Q14" s="136" t="s">
        <v>67</v>
      </c>
      <c r="R14" s="210">
        <v>12.363333333333328</v>
      </c>
      <c r="S14" s="136" t="s">
        <v>67</v>
      </c>
      <c r="T14" s="210">
        <v>7.7733333333333343</v>
      </c>
      <c r="U14" s="136" t="s">
        <v>68</v>
      </c>
      <c r="V14" s="210">
        <v>8.7200000000000024</v>
      </c>
      <c r="W14" s="136" t="s">
        <v>53</v>
      </c>
      <c r="X14" s="210">
        <v>7.680000000000005</v>
      </c>
      <c r="Y14" s="136" t="s">
        <v>68</v>
      </c>
      <c r="Z14" s="210">
        <v>7.7333333333333343</v>
      </c>
      <c r="AA14" s="136" t="s">
        <v>69</v>
      </c>
      <c r="AB14" s="210">
        <v>6.8699999999999948</v>
      </c>
      <c r="AC14" s="138" t="s">
        <v>66</v>
      </c>
      <c r="AD14" s="216"/>
      <c r="AE14" s="110"/>
      <c r="AF14" s="216"/>
      <c r="AG14" s="112"/>
    </row>
    <row r="15" spans="1:33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16.677291666666665</v>
      </c>
      <c r="F15" s="345">
        <v>17.177222222222245</v>
      </c>
      <c r="G15" s="346" t="s">
        <v>57</v>
      </c>
      <c r="H15" s="345"/>
      <c r="I15" s="346"/>
      <c r="J15" s="345"/>
      <c r="K15" s="346"/>
      <c r="L15" s="345">
        <v>17.995000000000001</v>
      </c>
      <c r="M15" s="346" t="s">
        <v>48</v>
      </c>
      <c r="N15" s="345">
        <v>20.536666666666662</v>
      </c>
      <c r="O15" s="346" t="s">
        <v>50</v>
      </c>
      <c r="P15" s="345">
        <v>21.176666666666669</v>
      </c>
      <c r="Q15" s="346" t="s">
        <v>48</v>
      </c>
      <c r="R15" s="345">
        <v>23.669999999999995</v>
      </c>
      <c r="S15" s="346" t="s">
        <v>69</v>
      </c>
      <c r="T15" s="345">
        <v>13.333333333333332</v>
      </c>
      <c r="U15" s="346" t="s">
        <v>49</v>
      </c>
      <c r="V15" s="345">
        <v>15.224999999999998</v>
      </c>
      <c r="W15" s="346" t="s">
        <v>70</v>
      </c>
      <c r="X15" s="345">
        <v>15.506666666666669</v>
      </c>
      <c r="Y15" s="346" t="s">
        <v>70</v>
      </c>
      <c r="Z15" s="345">
        <v>13.496666666666673</v>
      </c>
      <c r="AA15" s="346" t="s">
        <v>63</v>
      </c>
      <c r="AB15" s="345">
        <v>13.654999999999999</v>
      </c>
      <c r="AC15" s="347" t="s">
        <v>49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15.575416666666669</v>
      </c>
      <c r="F16" s="209">
        <v>15.618888888888904</v>
      </c>
      <c r="G16" s="136" t="s">
        <v>68</v>
      </c>
      <c r="H16" s="209"/>
      <c r="I16" s="136"/>
      <c r="J16" s="209"/>
      <c r="K16" s="137"/>
      <c r="L16" s="209">
        <v>13.630000000000006</v>
      </c>
      <c r="M16" s="136" t="s">
        <v>49</v>
      </c>
      <c r="N16" s="209">
        <v>14.276666666666667</v>
      </c>
      <c r="O16" s="136" t="s">
        <v>57</v>
      </c>
      <c r="P16" s="209">
        <v>15.96666666666667</v>
      </c>
      <c r="Q16" s="136" t="s">
        <v>64</v>
      </c>
      <c r="R16" s="209">
        <v>24.573333333333327</v>
      </c>
      <c r="S16" s="136" t="s">
        <v>47</v>
      </c>
      <c r="T16" s="209">
        <v>13.363333333333333</v>
      </c>
      <c r="U16" s="136" t="s">
        <v>49</v>
      </c>
      <c r="V16" s="209">
        <v>12.89</v>
      </c>
      <c r="W16" s="136" t="s">
        <v>64</v>
      </c>
      <c r="X16" s="209">
        <v>15.166666666666675</v>
      </c>
      <c r="Y16" s="136" t="s">
        <v>70</v>
      </c>
      <c r="Z16" s="209">
        <v>16.803333333333356</v>
      </c>
      <c r="AA16" s="136" t="s">
        <v>64</v>
      </c>
      <c r="AB16" s="209">
        <v>13.899999999999999</v>
      </c>
      <c r="AC16" s="138" t="s">
        <v>49</v>
      </c>
      <c r="AD16" s="215"/>
      <c r="AE16" s="110"/>
      <c r="AF16" s="215"/>
      <c r="AG16" s="112"/>
    </row>
    <row r="17" spans="1:33" ht="14.5" customHeight="1" x14ac:dyDescent="0.4">
      <c r="A17" t="s">
        <v>8</v>
      </c>
      <c r="B17" s="191" t="str">
        <f t="shared" si="0"/>
        <v>Kentucky Pride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15.595208333333332</v>
      </c>
      <c r="F17" s="209">
        <v>15.035925925925934</v>
      </c>
      <c r="G17" s="136" t="s">
        <v>68</v>
      </c>
      <c r="H17" s="209"/>
      <c r="I17" s="136"/>
      <c r="J17" s="209"/>
      <c r="K17" s="136"/>
      <c r="L17" s="209">
        <v>15.105000000000004</v>
      </c>
      <c r="M17" s="136" t="s">
        <v>54</v>
      </c>
      <c r="N17" s="209">
        <v>17.273333333333333</v>
      </c>
      <c r="O17" s="136" t="s">
        <v>49</v>
      </c>
      <c r="P17" s="209">
        <v>13.930000000000003</v>
      </c>
      <c r="Q17" s="136" t="s">
        <v>47</v>
      </c>
      <c r="R17" s="209">
        <v>24.679999999999989</v>
      </c>
      <c r="S17" s="136" t="s">
        <v>47</v>
      </c>
      <c r="T17" s="209">
        <v>14.283333333333333</v>
      </c>
      <c r="U17" s="136" t="s">
        <v>70</v>
      </c>
      <c r="V17" s="209">
        <v>14.353333333333339</v>
      </c>
      <c r="W17" s="136" t="s">
        <v>49</v>
      </c>
      <c r="X17" s="209">
        <v>11.963333333333338</v>
      </c>
      <c r="Y17" s="136" t="s">
        <v>57</v>
      </c>
      <c r="Z17" s="209">
        <v>16.073333333333316</v>
      </c>
      <c r="AA17" s="136" t="s">
        <v>51</v>
      </c>
      <c r="AB17" s="209">
        <v>11.030000000000001</v>
      </c>
      <c r="AC17" s="138" t="s">
        <v>68</v>
      </c>
      <c r="AD17" s="215"/>
      <c r="AE17" s="110"/>
      <c r="AF17" s="215"/>
      <c r="AG17" s="112"/>
    </row>
    <row r="18" spans="1:33" ht="14.5" customHeight="1" x14ac:dyDescent="0.4">
      <c r="A18" t="s">
        <v>77</v>
      </c>
      <c r="B18" s="191" t="str">
        <f t="shared" si="0"/>
        <v>AU Robin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15.542916666666663</v>
      </c>
      <c r="F18" s="209">
        <v>14.75759259259261</v>
      </c>
      <c r="G18" s="137" t="s">
        <v>69</v>
      </c>
      <c r="H18" s="209"/>
      <c r="I18" s="137"/>
      <c r="J18" s="209"/>
      <c r="K18" s="137"/>
      <c r="L18" s="209">
        <v>13.903333333333336</v>
      </c>
      <c r="M18" s="137" t="s">
        <v>49</v>
      </c>
      <c r="N18" s="209">
        <v>15.160000000000002</v>
      </c>
      <c r="O18" s="137" t="s">
        <v>49</v>
      </c>
      <c r="P18" s="209">
        <v>13.166666666666671</v>
      </c>
      <c r="Q18" s="137" t="s">
        <v>68</v>
      </c>
      <c r="R18" s="209">
        <v>25.213333333333328</v>
      </c>
      <c r="S18" s="137" t="s">
        <v>56</v>
      </c>
      <c r="T18" s="209">
        <v>12.323333333333334</v>
      </c>
      <c r="U18" s="137" t="s">
        <v>49</v>
      </c>
      <c r="V18" s="209">
        <v>13.513333333333335</v>
      </c>
      <c r="W18" s="137" t="s">
        <v>49</v>
      </c>
      <c r="X18" s="209">
        <v>16.110000000000003</v>
      </c>
      <c r="Y18" s="137" t="s">
        <v>46</v>
      </c>
      <c r="Z18" s="209">
        <v>17.389999999999979</v>
      </c>
      <c r="AA18" s="137" t="s">
        <v>49</v>
      </c>
      <c r="AB18" s="209">
        <v>10.729999999999997</v>
      </c>
      <c r="AC18" s="139" t="s">
        <v>68</v>
      </c>
      <c r="AD18" s="215"/>
      <c r="AE18" s="111"/>
      <c r="AF18" s="215"/>
      <c r="AG18" s="113"/>
    </row>
    <row r="19" spans="1:33" ht="14.5" customHeight="1" x14ac:dyDescent="0.4">
      <c r="A19" t="s">
        <v>182</v>
      </c>
      <c r="B19" s="191" t="str">
        <f t="shared" si="0"/>
        <v>AU Sunrise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15.386458333333334</v>
      </c>
      <c r="F19" s="209">
        <v>15.940925925925944</v>
      </c>
      <c r="G19" s="136" t="s">
        <v>63</v>
      </c>
      <c r="H19" s="209"/>
      <c r="I19" s="136"/>
      <c r="J19" s="209"/>
      <c r="K19" s="136"/>
      <c r="L19" s="209">
        <v>13.95000000000001</v>
      </c>
      <c r="M19" s="136" t="s">
        <v>49</v>
      </c>
      <c r="N19" s="209">
        <v>15.363333333333337</v>
      </c>
      <c r="O19" s="136" t="s">
        <v>49</v>
      </c>
      <c r="P19" s="209">
        <v>12.316666666666672</v>
      </c>
      <c r="Q19" s="136" t="s">
        <v>61</v>
      </c>
      <c r="R19" s="209">
        <v>24.183333333333337</v>
      </c>
      <c r="S19" s="136" t="s">
        <v>68</v>
      </c>
      <c r="T19" s="209">
        <v>14.316666666666666</v>
      </c>
      <c r="U19" s="136" t="s">
        <v>70</v>
      </c>
      <c r="V19" s="209">
        <v>11.683333333333341</v>
      </c>
      <c r="W19" s="136" t="s">
        <v>47</v>
      </c>
      <c r="X19" s="209">
        <v>16.706666666666671</v>
      </c>
      <c r="Y19" s="136" t="s">
        <v>46</v>
      </c>
      <c r="Z19" s="209">
        <v>14.783333333333314</v>
      </c>
      <c r="AA19" s="136" t="s">
        <v>51</v>
      </c>
      <c r="AB19" s="209">
        <v>12.105</v>
      </c>
      <c r="AC19" s="138" t="s">
        <v>51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17.752916666666668</v>
      </c>
      <c r="F20" s="209">
        <v>18.351111111111127</v>
      </c>
      <c r="G20" s="136" t="s">
        <v>70</v>
      </c>
      <c r="H20" s="209"/>
      <c r="I20" s="136"/>
      <c r="J20" s="209"/>
      <c r="K20" s="136"/>
      <c r="L20" s="209">
        <v>13.279999999999996</v>
      </c>
      <c r="M20" s="136" t="s">
        <v>51</v>
      </c>
      <c r="N20" s="209">
        <v>22.669999999999998</v>
      </c>
      <c r="O20" s="136" t="s">
        <v>48</v>
      </c>
      <c r="P20" s="209">
        <v>23.13666666666666</v>
      </c>
      <c r="Q20" s="136" t="s">
        <v>48</v>
      </c>
      <c r="R20" s="209">
        <v>25.926666666666655</v>
      </c>
      <c r="S20" s="136" t="s">
        <v>55</v>
      </c>
      <c r="T20" s="209">
        <v>14.990000000000002</v>
      </c>
      <c r="U20" s="136" t="s">
        <v>46</v>
      </c>
      <c r="V20" s="209">
        <v>19.159999999999993</v>
      </c>
      <c r="W20" s="136" t="s">
        <v>52</v>
      </c>
      <c r="X20" s="209">
        <v>16.696666666666669</v>
      </c>
      <c r="Y20" s="136" t="s">
        <v>46</v>
      </c>
      <c r="Z20" s="209">
        <v>17.10333333333336</v>
      </c>
      <c r="AA20" s="136" t="s">
        <v>49</v>
      </c>
      <c r="AB20" s="209">
        <v>12.196666666666658</v>
      </c>
      <c r="AC20" s="138" t="s">
        <v>51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19.649791666666673</v>
      </c>
      <c r="F21" s="209">
        <v>19.399444444444452</v>
      </c>
      <c r="G21" s="137" t="s">
        <v>50</v>
      </c>
      <c r="H21" s="209"/>
      <c r="I21" s="137"/>
      <c r="J21" s="209"/>
      <c r="K21" s="137"/>
      <c r="L21" s="209">
        <v>16.546666666666674</v>
      </c>
      <c r="M21" s="137" t="s">
        <v>50</v>
      </c>
      <c r="N21" s="209">
        <v>20.583333333333336</v>
      </c>
      <c r="O21" s="137" t="s">
        <v>50</v>
      </c>
      <c r="P21" s="209">
        <v>17.396666666666675</v>
      </c>
      <c r="Q21" s="137" t="s">
        <v>46</v>
      </c>
      <c r="R21" s="209">
        <v>26.93333333333333</v>
      </c>
      <c r="S21" s="137" t="s">
        <v>46</v>
      </c>
      <c r="T21" s="209">
        <v>19.300000000000008</v>
      </c>
      <c r="U21" s="137" t="s">
        <v>48</v>
      </c>
      <c r="V21" s="209">
        <v>16.094999999999999</v>
      </c>
      <c r="W21" s="137" t="s">
        <v>46</v>
      </c>
      <c r="X21" s="209">
        <v>18.920000000000002</v>
      </c>
      <c r="Y21" s="137" t="s">
        <v>50</v>
      </c>
      <c r="Z21" s="209">
        <v>22.016666666666701</v>
      </c>
      <c r="AA21" s="137" t="s">
        <v>52</v>
      </c>
      <c r="AB21" s="209">
        <v>16.803333333333338</v>
      </c>
      <c r="AC21" s="139" t="s">
        <v>48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1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18.97645833333333</v>
      </c>
      <c r="F22" s="209">
        <v>18.783518518518534</v>
      </c>
      <c r="G22" s="137" t="s">
        <v>46</v>
      </c>
      <c r="H22" s="209"/>
      <c r="I22" s="137"/>
      <c r="J22" s="209"/>
      <c r="K22" s="137"/>
      <c r="L22" s="209">
        <v>15.583333333333329</v>
      </c>
      <c r="M22" s="137" t="s">
        <v>46</v>
      </c>
      <c r="N22" s="209">
        <v>17.513333333333321</v>
      </c>
      <c r="O22" s="137" t="s">
        <v>46</v>
      </c>
      <c r="P22" s="209">
        <v>17.239999999999995</v>
      </c>
      <c r="Q22" s="137" t="s">
        <v>54</v>
      </c>
      <c r="R22" s="209">
        <v>26.524999999999981</v>
      </c>
      <c r="S22" s="137" t="s">
        <v>54</v>
      </c>
      <c r="T22" s="209">
        <v>17.853333333333339</v>
      </c>
      <c r="U22" s="137" t="s">
        <v>50</v>
      </c>
      <c r="V22" s="209">
        <v>16.316666666666656</v>
      </c>
      <c r="W22" s="137" t="s">
        <v>46</v>
      </c>
      <c r="X22" s="209">
        <v>19.976666666666667</v>
      </c>
      <c r="Y22" s="137" t="s">
        <v>48</v>
      </c>
      <c r="Z22" s="209">
        <v>21.143333333333366</v>
      </c>
      <c r="AA22" s="137" t="s">
        <v>52</v>
      </c>
      <c r="AB22" s="209">
        <v>16.899999999999988</v>
      </c>
      <c r="AC22" s="139" t="s">
        <v>50</v>
      </c>
      <c r="AD22" s="215"/>
      <c r="AE22" s="111"/>
      <c r="AF22" s="215"/>
      <c r="AG22" s="113"/>
    </row>
    <row r="23" spans="1:33" ht="14.5" customHeight="1" x14ac:dyDescent="0.4">
      <c r="A23" t="s">
        <v>73</v>
      </c>
      <c r="B23" s="191" t="str">
        <f t="shared" si="0"/>
        <v>Cahaba</v>
      </c>
      <c r="C23" s="30" t="str">
        <f t="shared" si="1"/>
        <v>vetch, common</v>
      </c>
      <c r="D23" s="199" t="str">
        <f t="shared" si="2"/>
        <v>Legume</v>
      </c>
      <c r="E23" s="56">
        <f t="shared" si="3"/>
        <v>18.652916666666666</v>
      </c>
      <c r="F23" s="209">
        <v>18.859629629629652</v>
      </c>
      <c r="G23" s="137" t="s">
        <v>46</v>
      </c>
      <c r="H23" s="209"/>
      <c r="I23" s="137"/>
      <c r="J23" s="209"/>
      <c r="K23" s="137"/>
      <c r="L23" s="209">
        <v>18.326666666666668</v>
      </c>
      <c r="M23" s="137" t="s">
        <v>48</v>
      </c>
      <c r="N23" s="209">
        <v>16.773333333333326</v>
      </c>
      <c r="O23" s="137" t="s">
        <v>49</v>
      </c>
      <c r="P23" s="209">
        <v>20.513333333333328</v>
      </c>
      <c r="Q23" s="137" t="s">
        <v>50</v>
      </c>
      <c r="R23" s="209">
        <v>27.359999999999992</v>
      </c>
      <c r="S23" s="137" t="s">
        <v>52</v>
      </c>
      <c r="T23" s="209">
        <v>12.155000000000001</v>
      </c>
      <c r="U23" s="137" t="s">
        <v>49</v>
      </c>
      <c r="V23" s="209">
        <v>18.989999999999998</v>
      </c>
      <c r="W23" s="137" t="s">
        <v>52</v>
      </c>
      <c r="X23" s="209">
        <v>20.260000000000002</v>
      </c>
      <c r="Y23" s="137" t="s">
        <v>48</v>
      </c>
      <c r="Z23" s="209">
        <v>19.833333333333361</v>
      </c>
      <c r="AA23" s="137" t="s">
        <v>46</v>
      </c>
      <c r="AB23" s="209">
        <v>15.524999999999988</v>
      </c>
      <c r="AC23" s="139" t="s">
        <v>58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1" t="str">
        <f t="shared" si="0"/>
        <v>AU Early Cover</v>
      </c>
      <c r="C24" s="30" t="str">
        <f t="shared" si="1"/>
        <v>vetch, hairy</v>
      </c>
      <c r="D24" s="199" t="str">
        <f t="shared" si="2"/>
        <v>Legume</v>
      </c>
      <c r="E24" s="56">
        <f t="shared" si="3"/>
        <v>21.16375</v>
      </c>
      <c r="F24" s="209">
        <v>20.314814814814838</v>
      </c>
      <c r="G24" s="136" t="s">
        <v>48</v>
      </c>
      <c r="H24" s="209"/>
      <c r="I24" s="136"/>
      <c r="J24" s="209"/>
      <c r="K24" s="136"/>
      <c r="L24" s="209">
        <v>17.203333333333326</v>
      </c>
      <c r="M24" s="136" t="s">
        <v>50</v>
      </c>
      <c r="N24" s="209">
        <v>15.869999999999996</v>
      </c>
      <c r="O24" s="136" t="s">
        <v>49</v>
      </c>
      <c r="P24" s="209">
        <v>13.523333333333337</v>
      </c>
      <c r="Q24" s="136" t="s">
        <v>68</v>
      </c>
      <c r="R24" s="209">
        <v>32.929999999999978</v>
      </c>
      <c r="S24" s="136" t="s">
        <v>48</v>
      </c>
      <c r="T24" s="209">
        <v>19.38666666666667</v>
      </c>
      <c r="U24" s="136" t="s">
        <v>48</v>
      </c>
      <c r="V24" s="209">
        <v>24.666666666666664</v>
      </c>
      <c r="W24" s="136" t="s">
        <v>48</v>
      </c>
      <c r="X24" s="209">
        <v>18.36</v>
      </c>
      <c r="Y24" s="136" t="s">
        <v>58</v>
      </c>
      <c r="Z24" s="209">
        <v>26.266666666666708</v>
      </c>
      <c r="AA24" s="136" t="s">
        <v>48</v>
      </c>
      <c r="AB24" s="209">
        <v>14.626666666666662</v>
      </c>
      <c r="AC24" s="138" t="s">
        <v>46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13.009844054580924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11.432333333333341</v>
      </c>
      <c r="M26" s="155"/>
      <c r="N26" s="156">
        <f>AVERAGE(N5:N24)</f>
        <v>13.03391666666667</v>
      </c>
      <c r="O26" s="155"/>
      <c r="P26" s="156">
        <f>AVERAGE(P5:P24)</f>
        <v>12.049583333333333</v>
      </c>
      <c r="Q26" s="155"/>
      <c r="R26" s="156">
        <f>AVERAGE(R5:R24)</f>
        <v>19.716491228070176</v>
      </c>
      <c r="S26" s="155"/>
      <c r="T26" s="156">
        <f>AVERAGE(T5:T24)</f>
        <v>11.173500000000008</v>
      </c>
      <c r="U26" s="155"/>
      <c r="V26" s="156">
        <f>AVERAGE(V5:V24)</f>
        <v>12.589833333333333</v>
      </c>
      <c r="W26" s="155"/>
      <c r="X26" s="156">
        <f>AVERAGE(X5:X24)</f>
        <v>12.804666666666666</v>
      </c>
      <c r="Y26" s="155"/>
      <c r="Z26" s="156">
        <f>AVERAGE(Z5:Z24)</f>
        <v>13.354666666666612</v>
      </c>
      <c r="AA26" s="155"/>
      <c r="AB26" s="156">
        <f>AVERAGE(AB5:AB24)</f>
        <v>10.259499999999994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0.4</v>
      </c>
      <c r="G27" s="183"/>
      <c r="H27" s="161"/>
      <c r="I27" s="162"/>
      <c r="J27" s="183"/>
      <c r="K27" s="162"/>
      <c r="L27" s="161">
        <v>1.1000000000000001</v>
      </c>
      <c r="M27" s="183"/>
      <c r="N27" s="161">
        <v>1.1000000000000001</v>
      </c>
      <c r="O27" s="162"/>
      <c r="P27" s="161">
        <v>1.1000000000000001</v>
      </c>
      <c r="Q27" s="162"/>
      <c r="R27" s="161">
        <v>1.1000000000000001</v>
      </c>
      <c r="S27" s="183"/>
      <c r="T27" s="161">
        <v>1.1000000000000001</v>
      </c>
      <c r="U27" s="162"/>
      <c r="V27" s="161">
        <v>1.1000000000000001</v>
      </c>
      <c r="W27" s="162"/>
      <c r="X27" s="161">
        <v>1.1000000000000001</v>
      </c>
      <c r="Y27" s="162"/>
      <c r="Z27" s="161">
        <v>1.1000000000000001</v>
      </c>
      <c r="AA27" s="183"/>
      <c r="AB27" s="161">
        <v>1.2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7.6362962962963099</v>
      </c>
      <c r="G28" s="214"/>
      <c r="H28" s="166">
        <f>MIN(H5:H24)</f>
        <v>0</v>
      </c>
      <c r="I28" s="167"/>
      <c r="J28" s="214"/>
      <c r="K28" s="214"/>
      <c r="L28" s="166">
        <f>MIN(L5:L24)</f>
        <v>4.5833333333333961</v>
      </c>
      <c r="M28" s="167"/>
      <c r="N28" s="166">
        <f>MIN(N5:N24)</f>
        <v>6.3833333333333364</v>
      </c>
      <c r="O28" s="214"/>
      <c r="P28" s="166">
        <f>MIN(P5:P24)</f>
        <v>6.3066666666666702</v>
      </c>
      <c r="Q28" s="214"/>
      <c r="R28" s="166">
        <f>MIN(R5:R24)</f>
        <v>10.639999999999997</v>
      </c>
      <c r="S28" s="167"/>
      <c r="T28" s="166">
        <f>MIN(T5:T24)</f>
        <v>6.1033333333333353</v>
      </c>
      <c r="U28" s="214"/>
      <c r="V28" s="166">
        <f>MIN(V5:V24)</f>
        <v>7.1433333333333362</v>
      </c>
      <c r="W28" s="214"/>
      <c r="X28" s="166">
        <f>MIN(X5:X24)</f>
        <v>6.8333333333333357</v>
      </c>
      <c r="Y28" s="214"/>
      <c r="Z28" s="166">
        <f>MIN(Z5:Z24)</f>
        <v>6.7466666666666502</v>
      </c>
      <c r="AA28" s="167"/>
      <c r="AB28" s="166">
        <f>MIN(AB5:AB24)</f>
        <v>5.2599999999999953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20.314814814814838</v>
      </c>
      <c r="G29" s="183"/>
      <c r="H29" s="161">
        <f>MAX(H5:H24)</f>
        <v>0</v>
      </c>
      <c r="I29" s="162"/>
      <c r="J29" s="183"/>
      <c r="K29" s="183"/>
      <c r="L29" s="161">
        <f>MAX(L5:L24)</f>
        <v>18.326666666666668</v>
      </c>
      <c r="M29" s="162"/>
      <c r="N29" s="161">
        <f>MAX(N5:N24)</f>
        <v>22.669999999999998</v>
      </c>
      <c r="O29" s="183"/>
      <c r="P29" s="161">
        <f>MAX(P5:P24)</f>
        <v>23.13666666666666</v>
      </c>
      <c r="Q29" s="183"/>
      <c r="R29" s="161">
        <f>MAX(R5:R24)</f>
        <v>32.929999999999978</v>
      </c>
      <c r="S29" s="162"/>
      <c r="T29" s="161">
        <f>MAX(T5:T24)</f>
        <v>19.38666666666667</v>
      </c>
      <c r="U29" s="183"/>
      <c r="V29" s="161">
        <f>MAX(V5:V24)</f>
        <v>24.666666666666664</v>
      </c>
      <c r="W29" s="183"/>
      <c r="X29" s="161">
        <f>MAX(X5:X24)</f>
        <v>20.260000000000002</v>
      </c>
      <c r="Y29" s="183"/>
      <c r="Z29" s="161">
        <f>MAX(Z5:Z24)</f>
        <v>26.266666666666708</v>
      </c>
      <c r="AA29" s="162"/>
      <c r="AB29" s="161">
        <f>MAX(AB5:AB24)</f>
        <v>16.899999999999988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12.678518518518528</v>
      </c>
      <c r="G30" s="170"/>
      <c r="H30" s="171">
        <f>H29-H28</f>
        <v>0</v>
      </c>
      <c r="I30" s="172"/>
      <c r="J30" s="170"/>
      <c r="K30" s="170"/>
      <c r="L30" s="171">
        <f>L29-L28</f>
        <v>13.743333333333272</v>
      </c>
      <c r="M30" s="172"/>
      <c r="N30" s="171">
        <f>N29-N28</f>
        <v>16.286666666666662</v>
      </c>
      <c r="O30" s="170"/>
      <c r="P30" s="171">
        <f>P29-P28</f>
        <v>16.829999999999991</v>
      </c>
      <c r="Q30" s="170"/>
      <c r="R30" s="171">
        <f>R29-R28</f>
        <v>22.289999999999981</v>
      </c>
      <c r="S30" s="172"/>
      <c r="T30" s="171">
        <f>T29-T28</f>
        <v>13.283333333333335</v>
      </c>
      <c r="U30" s="170"/>
      <c r="V30" s="171">
        <f>V29-V28</f>
        <v>17.523333333333326</v>
      </c>
      <c r="W30" s="170"/>
      <c r="X30" s="171">
        <f>X29-X28</f>
        <v>13.426666666666666</v>
      </c>
      <c r="Y30" s="170"/>
      <c r="Z30" s="171">
        <f>Z29-Z28</f>
        <v>19.52000000000006</v>
      </c>
      <c r="AA30" s="172"/>
      <c r="AB30" s="171">
        <f>AB29-AB28</f>
        <v>11.639999999999993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70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92" t="s">
        <v>71</v>
      </c>
      <c r="W32" s="391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9.75" customHeight="1" x14ac:dyDescent="0.3">
      <c r="B35" s="401" t="s">
        <v>278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A5:A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15" priority="27">
      <formula>MOD(ROW(),2)=0</formula>
    </cfRule>
  </conditionalFormatting>
  <conditionalFormatting sqref="F5:F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2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N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24">
    <cfRule type="top10" dxfId="14" priority="25" stopIfTrue="1" percent="1" rank="25"/>
  </conditionalFormatting>
  <conditionalFormatting sqref="AE5:AE24 AG5:AG24">
    <cfRule type="containsText" priority="12" stopIfTrue="1" operator="containsText" text="AA">
      <formula>NOT(ISERROR(SEARCH("AA",AE5)))</formula>
    </cfRule>
    <cfRule type="containsText" dxfId="13" priority="13" operator="containsText" text="A">
      <formula>NOT(ISERROR(SEARCH("A",AE5)))</formula>
    </cfRule>
  </conditionalFormatting>
  <conditionalFormatting sqref="AF5:AF24">
    <cfRule type="top10" dxfId="12" priority="26" stopIfTrue="1" percent="1" rank="25"/>
  </conditionalFormatting>
  <pageMargins left="0.25" right="0.25" top="0.75" bottom="0.75" header="0.3" footer="0.3"/>
  <pageSetup scale="70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C048-D870-4C1F-8382-1408246BFF15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AV29" sqref="AV29"/>
    </sheetView>
  </sheetViews>
  <sheetFormatPr defaultColWidth="8.84375" defaultRowHeight="14.15" x14ac:dyDescent="0.35"/>
  <cols>
    <col min="1" max="1" width="10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7" width="7.23046875" style="9" customWidth="1"/>
    <col min="28" max="28" width="7.3828125" style="9" customWidth="1"/>
    <col min="29" max="29" width="8.46093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312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156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47.122142857142862</v>
      </c>
      <c r="F5" s="314"/>
      <c r="G5" s="315"/>
      <c r="H5" s="314"/>
      <c r="I5" s="315"/>
      <c r="J5" s="314"/>
      <c r="K5" s="316"/>
      <c r="L5" s="314">
        <v>46.706666666666685</v>
      </c>
      <c r="M5" s="315" t="s">
        <v>48</v>
      </c>
      <c r="N5" s="314">
        <v>43.746666666666677</v>
      </c>
      <c r="O5" s="315" t="s">
        <v>52</v>
      </c>
      <c r="P5" s="314">
        <v>44.58666666666668</v>
      </c>
      <c r="Q5" s="315" t="s">
        <v>52</v>
      </c>
      <c r="R5" s="314"/>
      <c r="S5" s="315"/>
      <c r="T5" s="314">
        <v>47.25500000000001</v>
      </c>
      <c r="U5" s="315" t="s">
        <v>50</v>
      </c>
      <c r="V5" s="314">
        <v>53.536666666666683</v>
      </c>
      <c r="W5" s="315" t="s">
        <v>48</v>
      </c>
      <c r="X5" s="314">
        <v>43.966666666666661</v>
      </c>
      <c r="Y5" s="315" t="s">
        <v>50</v>
      </c>
      <c r="Z5" s="314">
        <v>40.313333333333269</v>
      </c>
      <c r="AA5" s="315" t="s">
        <v>58</v>
      </c>
      <c r="AB5" s="314">
        <v>54.330000000000013</v>
      </c>
      <c r="AC5" s="317" t="s">
        <v>48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42.993541666666665</v>
      </c>
      <c r="F6" s="209">
        <v>43.335740740740768</v>
      </c>
      <c r="G6" s="137" t="s">
        <v>48</v>
      </c>
      <c r="H6" s="209"/>
      <c r="I6" s="137"/>
      <c r="J6" s="209"/>
      <c r="K6" s="137"/>
      <c r="L6" s="209">
        <v>46.230000000000004</v>
      </c>
      <c r="M6" s="137" t="s">
        <v>59</v>
      </c>
      <c r="N6" s="209">
        <v>41.436666666666682</v>
      </c>
      <c r="O6" s="137" t="s">
        <v>46</v>
      </c>
      <c r="P6" s="209">
        <v>46.073333333333338</v>
      </c>
      <c r="Q6" s="137" t="s">
        <v>50</v>
      </c>
      <c r="R6" s="209">
        <v>34.75333333333333</v>
      </c>
      <c r="S6" s="137" t="s">
        <v>48</v>
      </c>
      <c r="T6" s="209">
        <v>49.485000000000014</v>
      </c>
      <c r="U6" s="137" t="s">
        <v>48</v>
      </c>
      <c r="V6" s="209">
        <v>44.44666666666668</v>
      </c>
      <c r="W6" s="137" t="s">
        <v>52</v>
      </c>
      <c r="X6" s="209">
        <v>40.259999999999991</v>
      </c>
      <c r="Y6" s="137" t="s">
        <v>58</v>
      </c>
      <c r="Z6" s="209">
        <v>44.906666666666652</v>
      </c>
      <c r="AA6" s="137" t="s">
        <v>50</v>
      </c>
      <c r="AB6" s="209">
        <v>42.430000000000007</v>
      </c>
      <c r="AC6" s="139" t="s">
        <v>255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41.902916666666655</v>
      </c>
      <c r="F7" s="209">
        <v>42.340000000000018</v>
      </c>
      <c r="G7" s="137" t="s">
        <v>50</v>
      </c>
      <c r="H7" s="209"/>
      <c r="I7" s="137"/>
      <c r="J7" s="209"/>
      <c r="K7" s="137"/>
      <c r="L7" s="209">
        <v>45.580000000000005</v>
      </c>
      <c r="M7" s="137" t="s">
        <v>59</v>
      </c>
      <c r="N7" s="209">
        <v>40.363333333333337</v>
      </c>
      <c r="O7" s="137" t="s">
        <v>54</v>
      </c>
      <c r="P7" s="209">
        <v>45.836666666666666</v>
      </c>
      <c r="Q7" s="137" t="s">
        <v>52</v>
      </c>
      <c r="R7" s="209">
        <v>34.053333333333342</v>
      </c>
      <c r="S7" s="137" t="s">
        <v>48</v>
      </c>
      <c r="T7" s="209">
        <v>44.116666666666674</v>
      </c>
      <c r="U7" s="137" t="s">
        <v>46</v>
      </c>
      <c r="V7" s="209">
        <v>41.09</v>
      </c>
      <c r="W7" s="137" t="s">
        <v>54</v>
      </c>
      <c r="X7" s="209">
        <v>39.079999999999991</v>
      </c>
      <c r="Y7" s="137" t="s">
        <v>54</v>
      </c>
      <c r="Z7" s="209">
        <v>45.32999999999997</v>
      </c>
      <c r="AA7" s="137" t="s">
        <v>48</v>
      </c>
      <c r="AB7" s="209">
        <v>45.609999999999985</v>
      </c>
      <c r="AC7" s="139" t="s">
        <v>55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34.66958333333335</v>
      </c>
      <c r="F8" s="209">
        <v>34.832222222222249</v>
      </c>
      <c r="G8" s="136" t="s">
        <v>61</v>
      </c>
      <c r="H8" s="209"/>
      <c r="I8" s="136"/>
      <c r="J8" s="209"/>
      <c r="K8" s="136"/>
      <c r="L8" s="209">
        <v>39.233333333333348</v>
      </c>
      <c r="M8" s="136" t="s">
        <v>53</v>
      </c>
      <c r="N8" s="209">
        <v>36.530000000000022</v>
      </c>
      <c r="O8" s="136" t="s">
        <v>51</v>
      </c>
      <c r="P8" s="209">
        <v>36.133333333333347</v>
      </c>
      <c r="Q8" s="136" t="s">
        <v>51</v>
      </c>
      <c r="R8" s="209">
        <v>23.660000000000021</v>
      </c>
      <c r="S8" s="136" t="s">
        <v>244</v>
      </c>
      <c r="T8" s="209">
        <v>33.883333333333347</v>
      </c>
      <c r="U8" s="136" t="s">
        <v>61</v>
      </c>
      <c r="V8" s="209">
        <v>36.58666666666668</v>
      </c>
      <c r="W8" s="136" t="s">
        <v>51</v>
      </c>
      <c r="X8" s="209">
        <v>34.373333333333328</v>
      </c>
      <c r="Y8" s="136" t="s">
        <v>64</v>
      </c>
      <c r="Z8" s="209">
        <v>34.270000000000039</v>
      </c>
      <c r="AA8" s="136" t="s">
        <v>232</v>
      </c>
      <c r="AB8" s="209">
        <v>38.820000000000014</v>
      </c>
      <c r="AC8" s="138" t="s">
        <v>233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40.957916666665831</v>
      </c>
      <c r="F9" s="209">
        <v>41.363333333333479</v>
      </c>
      <c r="G9" s="136" t="s">
        <v>52</v>
      </c>
      <c r="H9" s="209"/>
      <c r="I9" s="136"/>
      <c r="J9" s="209"/>
      <c r="K9" s="136"/>
      <c r="L9" s="209">
        <v>46.596666666666785</v>
      </c>
      <c r="M9" s="136" t="s">
        <v>50</v>
      </c>
      <c r="N9" s="209">
        <v>37.646666666666526</v>
      </c>
      <c r="O9" s="136" t="s">
        <v>64</v>
      </c>
      <c r="P9" s="209">
        <v>44.606666666666676</v>
      </c>
      <c r="Q9" s="136" t="s">
        <v>52</v>
      </c>
      <c r="R9" s="209">
        <v>25.700000000000156</v>
      </c>
      <c r="S9" s="136" t="s">
        <v>64</v>
      </c>
      <c r="T9" s="209">
        <v>42.116666666666546</v>
      </c>
      <c r="U9" s="136" t="s">
        <v>54</v>
      </c>
      <c r="V9" s="209">
        <v>43.25333333333333</v>
      </c>
      <c r="W9" s="136" t="s">
        <v>46</v>
      </c>
      <c r="X9" s="209">
        <v>43.963333333333175</v>
      </c>
      <c r="Y9" s="136" t="s">
        <v>50</v>
      </c>
      <c r="Z9" s="209">
        <v>41.199999999993288</v>
      </c>
      <c r="AA9" s="136" t="s">
        <v>58</v>
      </c>
      <c r="AB9" s="209">
        <v>47.186666666666831</v>
      </c>
      <c r="AC9" s="138" t="s">
        <v>54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35.905208333333327</v>
      </c>
      <c r="F10" s="209">
        <v>36.543888888888908</v>
      </c>
      <c r="G10" s="136" t="s">
        <v>68</v>
      </c>
      <c r="H10" s="209"/>
      <c r="I10" s="136"/>
      <c r="J10" s="209"/>
      <c r="K10" s="136"/>
      <c r="L10" s="209">
        <v>44.585000000000001</v>
      </c>
      <c r="M10" s="136" t="s">
        <v>249</v>
      </c>
      <c r="N10" s="209">
        <v>34.706666666666678</v>
      </c>
      <c r="O10" s="136" t="s">
        <v>63</v>
      </c>
      <c r="P10" s="209">
        <v>41.653333333333336</v>
      </c>
      <c r="Q10" s="136" t="s">
        <v>46</v>
      </c>
      <c r="R10" s="209">
        <v>21.52000000000001</v>
      </c>
      <c r="S10" s="136" t="s">
        <v>245</v>
      </c>
      <c r="T10" s="209">
        <v>31.250000000000011</v>
      </c>
      <c r="U10" s="136" t="s">
        <v>235</v>
      </c>
      <c r="V10" s="209">
        <v>40.553333333333335</v>
      </c>
      <c r="W10" s="136" t="s">
        <v>54</v>
      </c>
      <c r="X10" s="209">
        <v>38.716666666666661</v>
      </c>
      <c r="Y10" s="136" t="s">
        <v>54</v>
      </c>
      <c r="Z10" s="209">
        <v>38.549999999999933</v>
      </c>
      <c r="AA10" s="136" t="s">
        <v>64</v>
      </c>
      <c r="AB10" s="209">
        <v>37.36</v>
      </c>
      <c r="AC10" s="138" t="s">
        <v>67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37.072083333333339</v>
      </c>
      <c r="F11" s="209">
        <v>36.898148148148174</v>
      </c>
      <c r="G11" s="136" t="s">
        <v>63</v>
      </c>
      <c r="H11" s="209"/>
      <c r="I11" s="136"/>
      <c r="J11" s="209"/>
      <c r="K11" s="136"/>
      <c r="L11" s="209">
        <v>42.036666666666683</v>
      </c>
      <c r="M11" s="136" t="s">
        <v>250</v>
      </c>
      <c r="N11" s="209">
        <v>36.340000000000018</v>
      </c>
      <c r="O11" s="136" t="s">
        <v>51</v>
      </c>
      <c r="P11" s="209">
        <v>35.506666666666675</v>
      </c>
      <c r="Q11" s="136" t="s">
        <v>51</v>
      </c>
      <c r="R11" s="209">
        <v>22.643333333333359</v>
      </c>
      <c r="S11" s="136" t="s">
        <v>233</v>
      </c>
      <c r="T11" s="209">
        <v>35.616666666666681</v>
      </c>
      <c r="U11" s="136" t="s">
        <v>68</v>
      </c>
      <c r="V11" s="209">
        <v>38.70000000000001</v>
      </c>
      <c r="W11" s="136" t="s">
        <v>54</v>
      </c>
      <c r="X11" s="209">
        <v>39.875</v>
      </c>
      <c r="Y11" s="136" t="s">
        <v>59</v>
      </c>
      <c r="Z11" s="209">
        <v>40.039999999999928</v>
      </c>
      <c r="AA11" s="136" t="s">
        <v>58</v>
      </c>
      <c r="AB11" s="209">
        <v>41.32500000000001</v>
      </c>
      <c r="AC11" s="138" t="s">
        <v>263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36.267500000000013</v>
      </c>
      <c r="F12" s="209">
        <v>36.464814814814844</v>
      </c>
      <c r="G12" s="136" t="s">
        <v>68</v>
      </c>
      <c r="H12" s="209"/>
      <c r="I12" s="136"/>
      <c r="J12" s="209"/>
      <c r="K12" s="136"/>
      <c r="L12" s="209">
        <v>39.096666666666685</v>
      </c>
      <c r="M12" s="136" t="s">
        <v>53</v>
      </c>
      <c r="N12" s="209">
        <v>35.373333333333342</v>
      </c>
      <c r="O12" s="136" t="s">
        <v>63</v>
      </c>
      <c r="P12" s="209">
        <v>38.043333333333337</v>
      </c>
      <c r="Q12" s="136" t="s">
        <v>64</v>
      </c>
      <c r="R12" s="209">
        <v>23.146666666666679</v>
      </c>
      <c r="S12" s="136" t="s">
        <v>66</v>
      </c>
      <c r="T12" s="209">
        <v>30.093333333333344</v>
      </c>
      <c r="U12" s="136" t="s">
        <v>233</v>
      </c>
      <c r="V12" s="209">
        <v>41.300000000000011</v>
      </c>
      <c r="W12" s="136" t="s">
        <v>54</v>
      </c>
      <c r="X12" s="209">
        <v>40.493333333333325</v>
      </c>
      <c r="Y12" s="136" t="s">
        <v>58</v>
      </c>
      <c r="Z12" s="209">
        <v>39.363333333333394</v>
      </c>
      <c r="AA12" s="136" t="s">
        <v>54</v>
      </c>
      <c r="AB12" s="209">
        <v>41.273333333333341</v>
      </c>
      <c r="AC12" s="138" t="s">
        <v>237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38.658333333333346</v>
      </c>
      <c r="F13" s="209">
        <v>38.785185185185206</v>
      </c>
      <c r="G13" s="136" t="s">
        <v>57</v>
      </c>
      <c r="H13" s="209"/>
      <c r="I13" s="136"/>
      <c r="J13" s="209"/>
      <c r="K13" s="136"/>
      <c r="L13" s="209">
        <v>46.303333333333356</v>
      </c>
      <c r="M13" s="136" t="s">
        <v>58</v>
      </c>
      <c r="N13" s="209">
        <v>44.070000000000022</v>
      </c>
      <c r="O13" s="136" t="s">
        <v>52</v>
      </c>
      <c r="P13" s="209">
        <v>39.800000000000011</v>
      </c>
      <c r="Q13" s="136" t="s">
        <v>49</v>
      </c>
      <c r="R13" s="209">
        <v>27.726666666666681</v>
      </c>
      <c r="S13" s="136" t="s">
        <v>46</v>
      </c>
      <c r="T13" s="209">
        <v>33.066666666666677</v>
      </c>
      <c r="U13" s="136" t="s">
        <v>53</v>
      </c>
      <c r="V13" s="209">
        <v>41.513333333333343</v>
      </c>
      <c r="W13" s="136" t="s">
        <v>54</v>
      </c>
      <c r="X13" s="209">
        <v>37.839999999999996</v>
      </c>
      <c r="Y13" s="136" t="s">
        <v>54</v>
      </c>
      <c r="Z13" s="209">
        <v>38.106666666666705</v>
      </c>
      <c r="AA13" s="136" t="s">
        <v>56</v>
      </c>
      <c r="AB13" s="209">
        <v>40.64</v>
      </c>
      <c r="AC13" s="138" t="s">
        <v>243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35.824375000000003</v>
      </c>
      <c r="F14" s="209">
        <v>36.110000000000028</v>
      </c>
      <c r="G14" s="137" t="s">
        <v>68</v>
      </c>
      <c r="H14" s="209"/>
      <c r="I14" s="137"/>
      <c r="J14" s="209"/>
      <c r="K14" s="137"/>
      <c r="L14" s="209">
        <v>31.260000000000019</v>
      </c>
      <c r="M14" s="137" t="s">
        <v>229</v>
      </c>
      <c r="N14" s="209">
        <v>37.905000000000015</v>
      </c>
      <c r="O14" s="137" t="s">
        <v>64</v>
      </c>
      <c r="P14" s="209">
        <v>38.395000000000003</v>
      </c>
      <c r="Q14" s="137" t="s">
        <v>64</v>
      </c>
      <c r="R14" s="209">
        <v>28.106666666666676</v>
      </c>
      <c r="S14" s="137" t="s">
        <v>52</v>
      </c>
      <c r="T14" s="209">
        <v>39.286666666666669</v>
      </c>
      <c r="U14" s="137" t="s">
        <v>51</v>
      </c>
      <c r="V14" s="209">
        <v>35.52000000000001</v>
      </c>
      <c r="W14" s="137" t="s">
        <v>51</v>
      </c>
      <c r="X14" s="209">
        <v>34.86333333333333</v>
      </c>
      <c r="Y14" s="137" t="s">
        <v>64</v>
      </c>
      <c r="Z14" s="209">
        <v>35.82666666666664</v>
      </c>
      <c r="AA14" s="137" t="s">
        <v>252</v>
      </c>
      <c r="AB14" s="209">
        <v>43.826666666666675</v>
      </c>
      <c r="AC14" s="139" t="s">
        <v>252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32.681458333333339</v>
      </c>
      <c r="F15" s="345">
        <v>31.696111111111147</v>
      </c>
      <c r="G15" s="346" t="s">
        <v>65</v>
      </c>
      <c r="H15" s="345"/>
      <c r="I15" s="346"/>
      <c r="J15" s="345"/>
      <c r="K15" s="346"/>
      <c r="L15" s="345">
        <v>33.75500000000001</v>
      </c>
      <c r="M15" s="346" t="s">
        <v>231</v>
      </c>
      <c r="N15" s="345">
        <v>25.766666666666666</v>
      </c>
      <c r="O15" s="346" t="s">
        <v>69</v>
      </c>
      <c r="P15" s="345">
        <v>23.813333333333336</v>
      </c>
      <c r="Q15" s="346" t="s">
        <v>69</v>
      </c>
      <c r="R15" s="345">
        <v>20.226666666666684</v>
      </c>
      <c r="S15" s="346" t="s">
        <v>241</v>
      </c>
      <c r="T15" s="345">
        <v>32.90666666666668</v>
      </c>
      <c r="U15" s="346" t="s">
        <v>53</v>
      </c>
      <c r="V15" s="345">
        <v>38.385000000000005</v>
      </c>
      <c r="W15" s="346" t="s">
        <v>54</v>
      </c>
      <c r="X15" s="345">
        <v>34.283333333333324</v>
      </c>
      <c r="Y15" s="346" t="s">
        <v>64</v>
      </c>
      <c r="Z15" s="345">
        <v>36.603333333333353</v>
      </c>
      <c r="AA15" s="346" t="s">
        <v>252</v>
      </c>
      <c r="AB15" s="345">
        <v>39.525000000000006</v>
      </c>
      <c r="AC15" s="347" t="s">
        <v>235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38.970624999999998</v>
      </c>
      <c r="F16" s="209">
        <v>38.887592592592618</v>
      </c>
      <c r="G16" s="136" t="s">
        <v>57</v>
      </c>
      <c r="H16" s="209"/>
      <c r="I16" s="136"/>
      <c r="J16" s="209"/>
      <c r="K16" s="137"/>
      <c r="L16" s="209">
        <v>41.116666666666674</v>
      </c>
      <c r="M16" s="136" t="s">
        <v>232</v>
      </c>
      <c r="N16" s="209">
        <v>41.256666666666682</v>
      </c>
      <c r="O16" s="136" t="s">
        <v>46</v>
      </c>
      <c r="P16" s="209">
        <v>38.223333333333343</v>
      </c>
      <c r="Q16" s="136" t="s">
        <v>64</v>
      </c>
      <c r="R16" s="209">
        <v>25.823333333333352</v>
      </c>
      <c r="S16" s="136" t="s">
        <v>54</v>
      </c>
      <c r="T16" s="209">
        <v>34.983333333333348</v>
      </c>
      <c r="U16" s="136" t="s">
        <v>68</v>
      </c>
      <c r="V16" s="209">
        <v>44.045000000000009</v>
      </c>
      <c r="W16" s="136" t="s">
        <v>46</v>
      </c>
      <c r="X16" s="209">
        <v>40.513333333333321</v>
      </c>
      <c r="Y16" s="136" t="s">
        <v>58</v>
      </c>
      <c r="Z16" s="209">
        <v>38.37666666666663</v>
      </c>
      <c r="AA16" s="136" t="s">
        <v>64</v>
      </c>
      <c r="AB16" s="209">
        <v>45.650000000000006</v>
      </c>
      <c r="AC16" s="138" t="s">
        <v>55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40.986249999999998</v>
      </c>
      <c r="F17" s="209">
        <v>41.134814814814845</v>
      </c>
      <c r="G17" s="137" t="s">
        <v>46</v>
      </c>
      <c r="H17" s="209"/>
      <c r="I17" s="137"/>
      <c r="J17" s="209"/>
      <c r="K17" s="137"/>
      <c r="L17" s="209">
        <v>43.17</v>
      </c>
      <c r="M17" s="137" t="s">
        <v>253</v>
      </c>
      <c r="N17" s="209">
        <v>40.160000000000018</v>
      </c>
      <c r="O17" s="137" t="s">
        <v>54</v>
      </c>
      <c r="P17" s="209">
        <v>42.323333333333338</v>
      </c>
      <c r="Q17" s="137" t="s">
        <v>46</v>
      </c>
      <c r="R17" s="209">
        <v>23.376666666666676</v>
      </c>
      <c r="S17" s="137" t="s">
        <v>53</v>
      </c>
      <c r="T17" s="209">
        <v>39.346666666666678</v>
      </c>
      <c r="U17" s="137" t="s">
        <v>51</v>
      </c>
      <c r="V17" s="209">
        <v>43.903333333333343</v>
      </c>
      <c r="W17" s="137" t="s">
        <v>52</v>
      </c>
      <c r="X17" s="209">
        <v>46.176666666666655</v>
      </c>
      <c r="Y17" s="137" t="s">
        <v>48</v>
      </c>
      <c r="Z17" s="209">
        <v>40.076666666666611</v>
      </c>
      <c r="AA17" s="137" t="s">
        <v>58</v>
      </c>
      <c r="AB17" s="209">
        <v>51.680000000000007</v>
      </c>
      <c r="AC17" s="139" t="s">
        <v>50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40.738750000000017</v>
      </c>
      <c r="F18" s="209">
        <v>41.284444444444482</v>
      </c>
      <c r="G18" s="136" t="s">
        <v>46</v>
      </c>
      <c r="H18" s="209"/>
      <c r="I18" s="136"/>
      <c r="J18" s="209"/>
      <c r="K18" s="136"/>
      <c r="L18" s="209">
        <v>41.920000000000009</v>
      </c>
      <c r="M18" s="136" t="s">
        <v>56</v>
      </c>
      <c r="N18" s="209">
        <v>40.436666666666682</v>
      </c>
      <c r="O18" s="136" t="s">
        <v>54</v>
      </c>
      <c r="P18" s="209">
        <v>45.650000000000013</v>
      </c>
      <c r="Q18" s="136" t="s">
        <v>52</v>
      </c>
      <c r="R18" s="209">
        <v>23.40333333333335</v>
      </c>
      <c r="S18" s="136" t="s">
        <v>237</v>
      </c>
      <c r="T18" s="209">
        <v>44.163333333333341</v>
      </c>
      <c r="U18" s="136" t="s">
        <v>46</v>
      </c>
      <c r="V18" s="209">
        <v>44.936666666666675</v>
      </c>
      <c r="W18" s="136" t="s">
        <v>52</v>
      </c>
      <c r="X18" s="209">
        <v>43.919999999999987</v>
      </c>
      <c r="Y18" s="136" t="s">
        <v>50</v>
      </c>
      <c r="Z18" s="209">
        <v>38.950000000000088</v>
      </c>
      <c r="AA18" s="136" t="s">
        <v>49</v>
      </c>
      <c r="AB18" s="209">
        <v>48.180000000000014</v>
      </c>
      <c r="AC18" s="138" t="s">
        <v>58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39.204166666666673</v>
      </c>
      <c r="F19" s="209">
        <v>39.540370370370411</v>
      </c>
      <c r="G19" s="136" t="s">
        <v>49</v>
      </c>
      <c r="H19" s="209"/>
      <c r="I19" s="136"/>
      <c r="J19" s="209"/>
      <c r="K19" s="136"/>
      <c r="L19" s="209">
        <v>39.360000000000007</v>
      </c>
      <c r="M19" s="136" t="s">
        <v>243</v>
      </c>
      <c r="N19" s="209">
        <v>38.106666666666669</v>
      </c>
      <c r="O19" s="136" t="s">
        <v>64</v>
      </c>
      <c r="P19" s="209">
        <v>42.230000000000004</v>
      </c>
      <c r="Q19" s="136" t="s">
        <v>46</v>
      </c>
      <c r="R19" s="209">
        <v>22.880000000000003</v>
      </c>
      <c r="S19" s="136" t="s">
        <v>233</v>
      </c>
      <c r="T19" s="209">
        <v>39.510000000000005</v>
      </c>
      <c r="U19" s="136" t="s">
        <v>64</v>
      </c>
      <c r="V19" s="209">
        <v>39.720000000000006</v>
      </c>
      <c r="W19" s="136" t="s">
        <v>54</v>
      </c>
      <c r="X19" s="209">
        <v>42.726666666666659</v>
      </c>
      <c r="Y19" s="136" t="s">
        <v>50</v>
      </c>
      <c r="Z19" s="209">
        <v>40.880000000000045</v>
      </c>
      <c r="AA19" s="136" t="s">
        <v>58</v>
      </c>
      <c r="AB19" s="209">
        <v>50.45000000000001</v>
      </c>
      <c r="AC19" s="138" t="s">
        <v>50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29.977708333333325</v>
      </c>
      <c r="F20" s="209">
        <v>29.246851851851851</v>
      </c>
      <c r="G20" s="136" t="s">
        <v>230</v>
      </c>
      <c r="H20" s="209"/>
      <c r="I20" s="136"/>
      <c r="J20" s="209"/>
      <c r="K20" s="136"/>
      <c r="L20" s="209">
        <v>35.114999999999995</v>
      </c>
      <c r="M20" s="136" t="s">
        <v>245</v>
      </c>
      <c r="N20" s="209">
        <v>24.643333333333331</v>
      </c>
      <c r="O20" s="136" t="s">
        <v>69</v>
      </c>
      <c r="P20" s="209">
        <v>23.399999999999995</v>
      </c>
      <c r="Q20" s="136" t="s">
        <v>69</v>
      </c>
      <c r="R20" s="209">
        <v>18.576666666666672</v>
      </c>
      <c r="S20" s="136" t="s">
        <v>234</v>
      </c>
      <c r="T20" s="209">
        <v>26.940000000000012</v>
      </c>
      <c r="U20" s="136" t="s">
        <v>230</v>
      </c>
      <c r="V20" s="209">
        <v>28.589999999999993</v>
      </c>
      <c r="W20" s="136" t="s">
        <v>69</v>
      </c>
      <c r="X20" s="209">
        <v>28.849999999999994</v>
      </c>
      <c r="Y20" s="136" t="s">
        <v>63</v>
      </c>
      <c r="Z20" s="209">
        <v>31.136666666666606</v>
      </c>
      <c r="AA20" s="136" t="s">
        <v>60</v>
      </c>
      <c r="AB20" s="209">
        <v>45.969999999999992</v>
      </c>
      <c r="AC20" s="138" t="s">
        <v>55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31.835625000000022</v>
      </c>
      <c r="F21" s="209">
        <v>32.37907407407409</v>
      </c>
      <c r="G21" s="137" t="s">
        <v>65</v>
      </c>
      <c r="H21" s="209"/>
      <c r="I21" s="137"/>
      <c r="J21" s="209"/>
      <c r="K21" s="137"/>
      <c r="L21" s="209">
        <v>35.200000000000017</v>
      </c>
      <c r="M21" s="137" t="s">
        <v>245</v>
      </c>
      <c r="N21" s="209">
        <v>36.823333333333345</v>
      </c>
      <c r="O21" s="137" t="s">
        <v>64</v>
      </c>
      <c r="P21" s="209">
        <v>36.726666666666681</v>
      </c>
      <c r="Q21" s="137" t="s">
        <v>51</v>
      </c>
      <c r="R21" s="209">
        <v>22.700000000000024</v>
      </c>
      <c r="S21" s="137" t="s">
        <v>233</v>
      </c>
      <c r="T21" s="209">
        <v>28.640000000000015</v>
      </c>
      <c r="U21" s="137" t="s">
        <v>67</v>
      </c>
      <c r="V21" s="209">
        <v>30.015000000000015</v>
      </c>
      <c r="W21" s="137" t="s">
        <v>68</v>
      </c>
      <c r="X21" s="209">
        <v>33.81</v>
      </c>
      <c r="Y21" s="137" t="s">
        <v>51</v>
      </c>
      <c r="Z21" s="209">
        <v>32.050000000000068</v>
      </c>
      <c r="AA21" s="137" t="s">
        <v>60</v>
      </c>
      <c r="AB21" s="209">
        <v>35.446666666666673</v>
      </c>
      <c r="AC21" s="139" t="s">
        <v>230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33.428750000000015</v>
      </c>
      <c r="F22" s="210">
        <v>33.467777777777805</v>
      </c>
      <c r="G22" s="136" t="s">
        <v>66</v>
      </c>
      <c r="H22" s="210"/>
      <c r="I22" s="136"/>
      <c r="J22" s="210"/>
      <c r="K22" s="136"/>
      <c r="L22" s="210">
        <v>37.073333333333352</v>
      </c>
      <c r="M22" s="136" t="s">
        <v>233</v>
      </c>
      <c r="N22" s="210">
        <v>38.966666666666683</v>
      </c>
      <c r="O22" s="136" t="s">
        <v>64</v>
      </c>
      <c r="P22" s="210">
        <v>33.780000000000008</v>
      </c>
      <c r="Q22" s="136" t="s">
        <v>63</v>
      </c>
      <c r="R22" s="210">
        <v>20.445000000000018</v>
      </c>
      <c r="S22" s="136" t="s">
        <v>242</v>
      </c>
      <c r="T22" s="210">
        <v>31.276666666666671</v>
      </c>
      <c r="U22" s="136" t="s">
        <v>235</v>
      </c>
      <c r="V22" s="210">
        <v>36.056666666666679</v>
      </c>
      <c r="W22" s="136" t="s">
        <v>51</v>
      </c>
      <c r="X22" s="210">
        <v>33.213333333333324</v>
      </c>
      <c r="Y22" s="136" t="s">
        <v>51</v>
      </c>
      <c r="Z22" s="210">
        <v>32.543333333333372</v>
      </c>
      <c r="AA22" s="136" t="s">
        <v>61</v>
      </c>
      <c r="AB22" s="210">
        <v>37.855000000000004</v>
      </c>
      <c r="AC22" s="138" t="s">
        <v>67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35.531666666666659</v>
      </c>
      <c r="F23" s="209">
        <v>35.627407407407425</v>
      </c>
      <c r="G23" s="137" t="s">
        <v>68</v>
      </c>
      <c r="H23" s="209"/>
      <c r="I23" s="137"/>
      <c r="J23" s="209"/>
      <c r="K23" s="137"/>
      <c r="L23" s="209">
        <v>37.056666666666679</v>
      </c>
      <c r="M23" s="137" t="s">
        <v>233</v>
      </c>
      <c r="N23" s="209">
        <v>37.070000000000007</v>
      </c>
      <c r="O23" s="137" t="s">
        <v>64</v>
      </c>
      <c r="P23" s="209">
        <v>36.393333333333331</v>
      </c>
      <c r="Q23" s="137" t="s">
        <v>51</v>
      </c>
      <c r="R23" s="209">
        <v>25.546666666666674</v>
      </c>
      <c r="S23" s="137" t="s">
        <v>56</v>
      </c>
      <c r="T23" s="209">
        <v>41.680000000000007</v>
      </c>
      <c r="U23" s="137" t="s">
        <v>54</v>
      </c>
      <c r="V23" s="209">
        <v>37.513333333333335</v>
      </c>
      <c r="W23" s="137" t="s">
        <v>49</v>
      </c>
      <c r="X23" s="209">
        <v>35.176666666666662</v>
      </c>
      <c r="Y23" s="137" t="s">
        <v>64</v>
      </c>
      <c r="Z23" s="209">
        <v>33.109999999999879</v>
      </c>
      <c r="AA23" s="137" t="s">
        <v>62</v>
      </c>
      <c r="AB23" s="209">
        <v>37.099999999999994</v>
      </c>
      <c r="AC23" s="139" t="s">
        <v>67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37.274375000000006</v>
      </c>
      <c r="F24" s="209">
        <v>38.759074074074093</v>
      </c>
      <c r="G24" s="136" t="s">
        <v>57</v>
      </c>
      <c r="H24" s="209"/>
      <c r="I24" s="136"/>
      <c r="J24" s="209"/>
      <c r="K24" s="136"/>
      <c r="L24" s="209">
        <v>36.420000000000016</v>
      </c>
      <c r="M24" s="136" t="s">
        <v>67</v>
      </c>
      <c r="N24" s="209">
        <v>50.15666666666668</v>
      </c>
      <c r="O24" s="136" t="s">
        <v>48</v>
      </c>
      <c r="P24" s="209">
        <v>50.63666666666667</v>
      </c>
      <c r="Q24" s="136" t="s">
        <v>48</v>
      </c>
      <c r="R24" s="209">
        <v>24.670000000000016</v>
      </c>
      <c r="S24" s="136" t="s">
        <v>232</v>
      </c>
      <c r="T24" s="209">
        <v>35.063333333333347</v>
      </c>
      <c r="U24" s="136" t="s">
        <v>68</v>
      </c>
      <c r="V24" s="209">
        <v>39.246666666666684</v>
      </c>
      <c r="W24" s="136" t="s">
        <v>54</v>
      </c>
      <c r="X24" s="209">
        <v>34.614999999999981</v>
      </c>
      <c r="Y24" s="136" t="s">
        <v>64</v>
      </c>
      <c r="Z24" s="209">
        <v>32.620000000000019</v>
      </c>
      <c r="AA24" s="136" t="s">
        <v>61</v>
      </c>
      <c r="AB24" s="209">
        <v>45.403333333333336</v>
      </c>
      <c r="AC24" s="138" t="s">
        <v>250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37.299834307992228</v>
      </c>
      <c r="G26" s="155"/>
      <c r="H26" s="156" t="e">
        <f>AVERAGE(H5:H24)</f>
        <v>#DIV/0!</v>
      </c>
      <c r="I26" s="155"/>
      <c r="J26" s="157"/>
      <c r="K26" s="155"/>
      <c r="L26" s="156">
        <f>AVERAGE(L5:L24)</f>
        <v>40.390750000000011</v>
      </c>
      <c r="M26" s="155"/>
      <c r="N26" s="156">
        <f>AVERAGE(N5:N24)</f>
        <v>38.075250000000011</v>
      </c>
      <c r="O26" s="155"/>
      <c r="P26" s="156">
        <f>AVERAGE(P5:P24)</f>
        <v>39.190583333333336</v>
      </c>
      <c r="Q26" s="155"/>
      <c r="R26" s="156">
        <f>AVERAGE(R5:R24)</f>
        <v>24.682017543859665</v>
      </c>
      <c r="S26" s="155"/>
      <c r="T26" s="156">
        <f>AVERAGE(T5:T24)</f>
        <v>37.034000000000006</v>
      </c>
      <c r="U26" s="155"/>
      <c r="V26" s="156">
        <f>AVERAGE(V5:V24)</f>
        <v>39.945583333333346</v>
      </c>
      <c r="W26" s="155"/>
      <c r="X26" s="156">
        <f>AVERAGE(X5:X24)</f>
        <v>38.335833333333319</v>
      </c>
      <c r="Y26" s="155"/>
      <c r="Z26" s="156">
        <f>AVERAGE(Z5:Z24)</f>
        <v>37.712666666666323</v>
      </c>
      <c r="AA26" s="155"/>
      <c r="AB26" s="156">
        <f>AVERAGE(AB5:AB24)</f>
        <v>43.50308333333335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/>
      <c r="I27" s="162"/>
      <c r="J27" s="183"/>
      <c r="K27" s="162"/>
      <c r="L27" s="161">
        <v>2</v>
      </c>
      <c r="M27" s="183"/>
      <c r="N27" s="161">
        <v>2</v>
      </c>
      <c r="O27" s="162"/>
      <c r="P27" s="161">
        <v>2</v>
      </c>
      <c r="Q27" s="162"/>
      <c r="R27" s="161">
        <v>1</v>
      </c>
      <c r="S27" s="183"/>
      <c r="T27" s="161">
        <v>2</v>
      </c>
      <c r="U27" s="162"/>
      <c r="V27" s="161">
        <v>2</v>
      </c>
      <c r="W27" s="162"/>
      <c r="X27" s="161">
        <v>2</v>
      </c>
      <c r="Y27" s="162"/>
      <c r="Z27" s="161">
        <v>2</v>
      </c>
      <c r="AA27" s="183"/>
      <c r="AB27" s="161">
        <v>2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29.246851851851851</v>
      </c>
      <c r="G28" s="214"/>
      <c r="H28" s="166">
        <f>MIN(H5:H24)</f>
        <v>0</v>
      </c>
      <c r="I28" s="167"/>
      <c r="J28" s="214"/>
      <c r="K28" s="214"/>
      <c r="L28" s="166">
        <f>MIN(L5:L24)</f>
        <v>31.260000000000019</v>
      </c>
      <c r="M28" s="167"/>
      <c r="N28" s="166">
        <f>MIN(N5:N24)</f>
        <v>24.643333333333331</v>
      </c>
      <c r="O28" s="214"/>
      <c r="P28" s="166">
        <f>MIN(P5:P24)</f>
        <v>23.399999999999995</v>
      </c>
      <c r="Q28" s="214"/>
      <c r="R28" s="166">
        <f>MIN(R5:R24)</f>
        <v>18.576666666666672</v>
      </c>
      <c r="S28" s="167"/>
      <c r="T28" s="166">
        <f>MIN(T5:T24)</f>
        <v>26.940000000000012</v>
      </c>
      <c r="U28" s="214"/>
      <c r="V28" s="166">
        <f>MIN(V5:V24)</f>
        <v>28.589999999999993</v>
      </c>
      <c r="W28" s="214"/>
      <c r="X28" s="166">
        <f>MIN(X5:X24)</f>
        <v>28.849999999999994</v>
      </c>
      <c r="Y28" s="214"/>
      <c r="Z28" s="166">
        <f>MIN(Z5:Z24)</f>
        <v>31.136666666666606</v>
      </c>
      <c r="AA28" s="167"/>
      <c r="AB28" s="166">
        <f>MIN(AB5:AB24)</f>
        <v>35.446666666666673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43.335740740740768</v>
      </c>
      <c r="G29" s="183"/>
      <c r="H29" s="161">
        <f>MAX(H5:H24)</f>
        <v>0</v>
      </c>
      <c r="I29" s="162"/>
      <c r="J29" s="183"/>
      <c r="K29" s="183"/>
      <c r="L29" s="161">
        <f>MAX(L5:L24)</f>
        <v>46.706666666666685</v>
      </c>
      <c r="M29" s="162"/>
      <c r="N29" s="161">
        <f>MAX(N5:N24)</f>
        <v>50.15666666666668</v>
      </c>
      <c r="O29" s="183"/>
      <c r="P29" s="161">
        <f>MAX(P5:P24)</f>
        <v>50.63666666666667</v>
      </c>
      <c r="Q29" s="183"/>
      <c r="R29" s="161">
        <f>MAX(R5:R24)</f>
        <v>34.75333333333333</v>
      </c>
      <c r="S29" s="162"/>
      <c r="T29" s="161">
        <f>MAX(T5:T24)</f>
        <v>49.485000000000014</v>
      </c>
      <c r="U29" s="183"/>
      <c r="V29" s="161">
        <f>MAX(V5:V24)</f>
        <v>53.536666666666683</v>
      </c>
      <c r="W29" s="183"/>
      <c r="X29" s="161">
        <f>MAX(X5:X24)</f>
        <v>46.176666666666655</v>
      </c>
      <c r="Y29" s="183"/>
      <c r="Z29" s="161">
        <f>MAX(Z5:Z24)</f>
        <v>45.32999999999997</v>
      </c>
      <c r="AA29" s="162"/>
      <c r="AB29" s="161">
        <f>MAX(AB5:AB24)</f>
        <v>54.330000000000013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14.088888888888917</v>
      </c>
      <c r="G30" s="170"/>
      <c r="H30" s="171">
        <f>H29-H28</f>
        <v>0</v>
      </c>
      <c r="I30" s="172"/>
      <c r="J30" s="170"/>
      <c r="K30" s="170"/>
      <c r="L30" s="171">
        <f>L29-L28</f>
        <v>15.446666666666665</v>
      </c>
      <c r="M30" s="172"/>
      <c r="N30" s="171">
        <f>N29-N28</f>
        <v>25.51333333333335</v>
      </c>
      <c r="O30" s="170"/>
      <c r="P30" s="171">
        <f>P29-P28</f>
        <v>27.236666666666675</v>
      </c>
      <c r="Q30" s="170"/>
      <c r="R30" s="171">
        <f>R29-R28</f>
        <v>16.176666666666659</v>
      </c>
      <c r="S30" s="172"/>
      <c r="T30" s="171">
        <f>T29-T28</f>
        <v>22.545000000000002</v>
      </c>
      <c r="U30" s="170"/>
      <c r="V30" s="171">
        <f>V29-V28</f>
        <v>24.94666666666669</v>
      </c>
      <c r="W30" s="170"/>
      <c r="X30" s="171">
        <f>X29-X28</f>
        <v>17.326666666666661</v>
      </c>
      <c r="Y30" s="170"/>
      <c r="Z30" s="171">
        <f>Z29-Z28</f>
        <v>14.193333333333364</v>
      </c>
      <c r="AA30" s="172"/>
      <c r="AB30" s="171">
        <f>AB29-AB28</f>
        <v>18.88333333333334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70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92" t="s">
        <v>71</v>
      </c>
      <c r="W32" s="391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9" customHeight="1" x14ac:dyDescent="0.3">
      <c r="B35" s="401" t="s">
        <v>277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11" priority="27">
      <formula>MOD(ROW(),2)=0</formula>
    </cfRule>
  </conditionalFormatting>
  <conditionalFormatting sqref="F5:F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2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V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24">
    <cfRule type="top10" dxfId="10" priority="25" stopIfTrue="1" percent="1" rank="25"/>
  </conditionalFormatting>
  <conditionalFormatting sqref="AE5:AE24 AG5:AG24">
    <cfRule type="containsText" priority="12" stopIfTrue="1" operator="containsText" text="AA">
      <formula>NOT(ISERROR(SEARCH("AA",AE5)))</formula>
    </cfRule>
    <cfRule type="containsText" dxfId="9" priority="13" operator="containsText" text="A">
      <formula>NOT(ISERROR(SEARCH("A",AE5)))</formula>
    </cfRule>
  </conditionalFormatting>
  <conditionalFormatting sqref="AF5:AF24">
    <cfRule type="top10" dxfId="8" priority="26" stopIfTrue="1" percent="1" rank="25"/>
  </conditionalFormatting>
  <pageMargins left="0.25" right="0.25" top="0.75" bottom="0.75" header="0.3" footer="0.3"/>
  <pageSetup scale="69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395C-E38F-475A-B2EE-9A4E7944DA31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K5" sqref="H1:K1048576"/>
    </sheetView>
  </sheetViews>
  <sheetFormatPr defaultColWidth="8.84375" defaultRowHeight="14.15" x14ac:dyDescent="0.35"/>
  <cols>
    <col min="1" max="1" width="15.15234375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313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155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83"/>
      <c r="E4" s="83"/>
      <c r="F4" s="54"/>
      <c r="G4" s="84"/>
      <c r="H4" s="386">
        <v>44999</v>
      </c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56.508571428571422</v>
      </c>
      <c r="F5" s="314"/>
      <c r="G5" s="315"/>
      <c r="H5" s="314"/>
      <c r="I5" s="315"/>
      <c r="J5" s="314"/>
      <c r="K5" s="316"/>
      <c r="L5" s="314">
        <v>59.329999999999977</v>
      </c>
      <c r="M5" s="315" t="s">
        <v>57</v>
      </c>
      <c r="N5" s="314">
        <v>53.339999999999996</v>
      </c>
      <c r="O5" s="315" t="s">
        <v>68</v>
      </c>
      <c r="P5" s="314">
        <v>52.779999999999987</v>
      </c>
      <c r="Q5" s="315" t="s">
        <v>53</v>
      </c>
      <c r="R5" s="314"/>
      <c r="S5" s="315"/>
      <c r="T5" s="314">
        <v>54.71</v>
      </c>
      <c r="U5" s="315" t="s">
        <v>56</v>
      </c>
      <c r="V5" s="314">
        <v>66.383333333333326</v>
      </c>
      <c r="W5" s="315" t="s">
        <v>58</v>
      </c>
      <c r="X5" s="314">
        <v>51.260000000000005</v>
      </c>
      <c r="Y5" s="315" t="s">
        <v>68</v>
      </c>
      <c r="Z5" s="314">
        <v>48.516666666666652</v>
      </c>
      <c r="AA5" s="315" t="s">
        <v>51</v>
      </c>
      <c r="AB5" s="314">
        <v>62.019999999999968</v>
      </c>
      <c r="AC5" s="317" t="s">
        <v>250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62.285286726667131</v>
      </c>
      <c r="F6" s="209">
        <v>70.54723346943932</v>
      </c>
      <c r="G6" s="137" t="s">
        <v>48</v>
      </c>
      <c r="H6" s="209">
        <v>0.96591387333781842</v>
      </c>
      <c r="I6" s="137"/>
      <c r="J6" s="209"/>
      <c r="K6" s="137"/>
      <c r="L6" s="209">
        <v>74.58499999999998</v>
      </c>
      <c r="M6" s="137" t="s">
        <v>50</v>
      </c>
      <c r="N6" s="209">
        <v>67.126666666666651</v>
      </c>
      <c r="O6" s="137" t="s">
        <v>50</v>
      </c>
      <c r="P6" s="209">
        <v>75.309999999999988</v>
      </c>
      <c r="Q6" s="137" t="s">
        <v>48</v>
      </c>
      <c r="R6" s="209">
        <v>58.363333333333316</v>
      </c>
      <c r="S6" s="137" t="s">
        <v>48</v>
      </c>
      <c r="T6" s="209">
        <v>78.644999999999996</v>
      </c>
      <c r="U6" s="137" t="s">
        <v>48</v>
      </c>
      <c r="V6" s="209">
        <v>72.059999999999988</v>
      </c>
      <c r="W6" s="137" t="s">
        <v>50</v>
      </c>
      <c r="X6" s="209">
        <v>66.196666666666673</v>
      </c>
      <c r="Y6" s="137" t="s">
        <v>50</v>
      </c>
      <c r="Z6" s="209">
        <v>73.569999999999837</v>
      </c>
      <c r="AA6" s="137" t="s">
        <v>48</v>
      </c>
      <c r="AB6" s="209">
        <v>69.054999999999978</v>
      </c>
      <c r="AC6" s="139" t="s">
        <v>59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61.197371817665612</v>
      </c>
      <c r="F7" s="209">
        <v>69.380370370370358</v>
      </c>
      <c r="G7" s="137" t="s">
        <v>48</v>
      </c>
      <c r="H7" s="209">
        <v>0.91634635899086714</v>
      </c>
      <c r="I7" s="137"/>
      <c r="J7" s="209"/>
      <c r="K7" s="137"/>
      <c r="L7" s="209">
        <v>74.123333333333306</v>
      </c>
      <c r="M7" s="137" t="s">
        <v>50</v>
      </c>
      <c r="N7" s="209">
        <v>65.886666666666656</v>
      </c>
      <c r="O7" s="137" t="s">
        <v>58</v>
      </c>
      <c r="P7" s="209">
        <v>74.563333333333304</v>
      </c>
      <c r="Q7" s="137" t="s">
        <v>48</v>
      </c>
      <c r="R7" s="209">
        <v>57.57666666666664</v>
      </c>
      <c r="S7" s="137" t="s">
        <v>48</v>
      </c>
      <c r="T7" s="209">
        <v>72.963333333333338</v>
      </c>
      <c r="U7" s="137" t="s">
        <v>48</v>
      </c>
      <c r="V7" s="209">
        <v>67.269999999999968</v>
      </c>
      <c r="W7" s="137" t="s">
        <v>58</v>
      </c>
      <c r="X7" s="209">
        <v>63.123333333333342</v>
      </c>
      <c r="Y7" s="137" t="s">
        <v>52</v>
      </c>
      <c r="Z7" s="209">
        <v>74.28999999999975</v>
      </c>
      <c r="AA7" s="137" t="s">
        <v>48</v>
      </c>
      <c r="AB7" s="209">
        <v>74.626666666666651</v>
      </c>
      <c r="AC7" s="139" t="s">
        <v>48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52.566458117165411</v>
      </c>
      <c r="F8" s="209">
        <v>59.432127789894061</v>
      </c>
      <c r="G8" s="136" t="s">
        <v>70</v>
      </c>
      <c r="H8" s="209">
        <v>0.94145638782216057</v>
      </c>
      <c r="I8" s="136"/>
      <c r="J8" s="209"/>
      <c r="K8" s="136"/>
      <c r="L8" s="209">
        <v>67.156666666666652</v>
      </c>
      <c r="M8" s="136" t="s">
        <v>70</v>
      </c>
      <c r="N8" s="209">
        <v>62.116666666666674</v>
      </c>
      <c r="O8" s="136" t="s">
        <v>54</v>
      </c>
      <c r="P8" s="209">
        <v>62.739999999999981</v>
      </c>
      <c r="Q8" s="136" t="s">
        <v>64</v>
      </c>
      <c r="R8" s="209">
        <v>36.569999999999965</v>
      </c>
      <c r="S8" s="136" t="s">
        <v>57</v>
      </c>
      <c r="T8" s="209">
        <v>58.95</v>
      </c>
      <c r="U8" s="136" t="s">
        <v>54</v>
      </c>
      <c r="V8" s="209">
        <v>63.173333333333318</v>
      </c>
      <c r="W8" s="136" t="s">
        <v>55</v>
      </c>
      <c r="X8" s="209">
        <v>60.123333333333342</v>
      </c>
      <c r="Y8" s="136" t="s">
        <v>54</v>
      </c>
      <c r="Z8" s="209">
        <v>59.396666666666576</v>
      </c>
      <c r="AA8" s="136" t="s">
        <v>70</v>
      </c>
      <c r="AB8" s="209">
        <v>64.669999999999987</v>
      </c>
      <c r="AC8" s="138" t="s">
        <v>55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60.66626070655429</v>
      </c>
      <c r="F9" s="209">
        <v>68.707407407407089</v>
      </c>
      <c r="G9" s="136" t="s">
        <v>48</v>
      </c>
      <c r="H9" s="209">
        <v>0.91634635899088523</v>
      </c>
      <c r="I9" s="136"/>
      <c r="J9" s="209"/>
      <c r="K9" s="136"/>
      <c r="L9" s="209">
        <v>78.589999999999776</v>
      </c>
      <c r="M9" s="136" t="s">
        <v>48</v>
      </c>
      <c r="N9" s="209">
        <v>62.506666666666462</v>
      </c>
      <c r="O9" s="136" t="s">
        <v>54</v>
      </c>
      <c r="P9" s="209">
        <v>73.286666666666392</v>
      </c>
      <c r="Q9" s="136" t="s">
        <v>50</v>
      </c>
      <c r="R9" s="209">
        <v>41.236666666666785</v>
      </c>
      <c r="S9" s="136" t="s">
        <v>70</v>
      </c>
      <c r="T9" s="209">
        <v>74.213333333332955</v>
      </c>
      <c r="U9" s="136" t="s">
        <v>48</v>
      </c>
      <c r="V9" s="209">
        <v>73.526666666666628</v>
      </c>
      <c r="W9" s="136" t="s">
        <v>48</v>
      </c>
      <c r="X9" s="209">
        <v>71.816666666666691</v>
      </c>
      <c r="Y9" s="136" t="s">
        <v>48</v>
      </c>
      <c r="Z9" s="209">
        <v>67.459999999998416</v>
      </c>
      <c r="AA9" s="136" t="s">
        <v>50</v>
      </c>
      <c r="AB9" s="209">
        <v>75.729999999999933</v>
      </c>
      <c r="AC9" s="138" t="s">
        <v>48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52.626272931980232</v>
      </c>
      <c r="F10" s="209">
        <v>60.155547987809605</v>
      </c>
      <c r="G10" s="136" t="s">
        <v>70</v>
      </c>
      <c r="H10" s="209">
        <v>0.94145638782215724</v>
      </c>
      <c r="I10" s="136"/>
      <c r="J10" s="209"/>
      <c r="K10" s="136"/>
      <c r="L10" s="209">
        <v>74.864999999999952</v>
      </c>
      <c r="M10" s="136" t="s">
        <v>50</v>
      </c>
      <c r="N10" s="209">
        <v>58.646666666666654</v>
      </c>
      <c r="O10" s="136" t="s">
        <v>51</v>
      </c>
      <c r="P10" s="209">
        <v>68.703333333333305</v>
      </c>
      <c r="Q10" s="136" t="s">
        <v>58</v>
      </c>
      <c r="R10" s="209">
        <v>33.856666666666648</v>
      </c>
      <c r="S10" s="136" t="s">
        <v>51</v>
      </c>
      <c r="T10" s="209">
        <v>52.550000000000011</v>
      </c>
      <c r="U10" s="136" t="s">
        <v>47</v>
      </c>
      <c r="V10" s="209">
        <v>66.203333333333319</v>
      </c>
      <c r="W10" s="136" t="s">
        <v>59</v>
      </c>
      <c r="X10" s="209">
        <v>62.803333333333342</v>
      </c>
      <c r="Y10" s="136" t="s">
        <v>52</v>
      </c>
      <c r="Z10" s="209">
        <v>61.596666666666692</v>
      </c>
      <c r="AA10" s="136" t="s">
        <v>46</v>
      </c>
      <c r="AB10" s="209">
        <v>62.173333333333304</v>
      </c>
      <c r="AC10" s="138" t="s">
        <v>56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53.946087746795044</v>
      </c>
      <c r="F11" s="209">
        <v>60.462796592740858</v>
      </c>
      <c r="G11" s="136" t="s">
        <v>70</v>
      </c>
      <c r="H11" s="209">
        <v>0.94145638782215757</v>
      </c>
      <c r="I11" s="136"/>
      <c r="J11" s="209"/>
      <c r="K11" s="136"/>
      <c r="L11" s="209">
        <v>70.079999999999956</v>
      </c>
      <c r="M11" s="136" t="s">
        <v>46</v>
      </c>
      <c r="N11" s="209">
        <v>61.006666666666653</v>
      </c>
      <c r="O11" s="136" t="s">
        <v>54</v>
      </c>
      <c r="P11" s="209">
        <v>59.579999999999991</v>
      </c>
      <c r="Q11" s="136" t="s">
        <v>47</v>
      </c>
      <c r="R11" s="209">
        <v>34.34999999999998</v>
      </c>
      <c r="S11" s="136" t="s">
        <v>51</v>
      </c>
      <c r="T11" s="209">
        <v>56.543333333333344</v>
      </c>
      <c r="U11" s="136" t="s">
        <v>55</v>
      </c>
      <c r="V11" s="209">
        <v>64.989999999999995</v>
      </c>
      <c r="W11" s="136" t="s">
        <v>59</v>
      </c>
      <c r="X11" s="209">
        <v>64.305000000000021</v>
      </c>
      <c r="Y11" s="136" t="s">
        <v>50</v>
      </c>
      <c r="Z11" s="209">
        <v>65.333333333333329</v>
      </c>
      <c r="AA11" s="136" t="s">
        <v>46</v>
      </c>
      <c r="AB11" s="209">
        <v>67.964999999999989</v>
      </c>
      <c r="AC11" s="138" t="s">
        <v>59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53.953297743591548</v>
      </c>
      <c r="F12" s="209">
        <v>61.090740740740721</v>
      </c>
      <c r="G12" s="136" t="s">
        <v>70</v>
      </c>
      <c r="H12" s="209">
        <v>0.91634635899086847</v>
      </c>
      <c r="I12" s="136"/>
      <c r="J12" s="209"/>
      <c r="K12" s="136"/>
      <c r="L12" s="209">
        <v>66.036666666666648</v>
      </c>
      <c r="M12" s="136" t="s">
        <v>70</v>
      </c>
      <c r="N12" s="209">
        <v>59.969999999999985</v>
      </c>
      <c r="O12" s="136" t="s">
        <v>49</v>
      </c>
      <c r="P12" s="209">
        <v>65.153333333333293</v>
      </c>
      <c r="Q12" s="136" t="s">
        <v>49</v>
      </c>
      <c r="R12" s="209">
        <v>36.85333333333331</v>
      </c>
      <c r="S12" s="136" t="s">
        <v>57</v>
      </c>
      <c r="T12" s="209">
        <v>50.773333333333341</v>
      </c>
      <c r="U12" s="136" t="s">
        <v>62</v>
      </c>
      <c r="V12" s="209">
        <v>69.593333333333305</v>
      </c>
      <c r="W12" s="136" t="s">
        <v>58</v>
      </c>
      <c r="X12" s="209">
        <v>65.94</v>
      </c>
      <c r="Y12" s="136" t="s">
        <v>50</v>
      </c>
      <c r="Z12" s="209">
        <v>65.836666666666545</v>
      </c>
      <c r="AA12" s="136" t="s">
        <v>46</v>
      </c>
      <c r="AB12" s="209">
        <v>69.659999999999982</v>
      </c>
      <c r="AC12" s="138" t="s">
        <v>58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56.284038484332299</v>
      </c>
      <c r="F13" s="209">
        <v>63.487777777777801</v>
      </c>
      <c r="G13" s="136" t="s">
        <v>52</v>
      </c>
      <c r="H13" s="209">
        <v>0.91634635899086847</v>
      </c>
      <c r="I13" s="136"/>
      <c r="J13" s="209"/>
      <c r="K13" s="136"/>
      <c r="L13" s="209">
        <v>77.376666666666637</v>
      </c>
      <c r="M13" s="136" t="s">
        <v>48</v>
      </c>
      <c r="N13" s="209">
        <v>71.413333333333327</v>
      </c>
      <c r="O13" s="136" t="s">
        <v>48</v>
      </c>
      <c r="P13" s="209">
        <v>65.749999999999986</v>
      </c>
      <c r="Q13" s="136" t="s">
        <v>49</v>
      </c>
      <c r="R13" s="209">
        <v>45.579999999999977</v>
      </c>
      <c r="S13" s="136" t="s">
        <v>52</v>
      </c>
      <c r="T13" s="209">
        <v>53.2</v>
      </c>
      <c r="U13" s="136" t="s">
        <v>56</v>
      </c>
      <c r="V13" s="209">
        <v>68.806666666666658</v>
      </c>
      <c r="W13" s="136" t="s">
        <v>58</v>
      </c>
      <c r="X13" s="209">
        <v>62.093333333333348</v>
      </c>
      <c r="Y13" s="136" t="s">
        <v>52</v>
      </c>
      <c r="Z13" s="209">
        <v>60.773333333333213</v>
      </c>
      <c r="AA13" s="136" t="s">
        <v>46</v>
      </c>
      <c r="AB13" s="209">
        <v>66.396666666666647</v>
      </c>
      <c r="AC13" s="138" t="s">
        <v>54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289" t="str">
        <f t="shared" si="0"/>
        <v>FL08128</v>
      </c>
      <c r="C14" s="290" t="str">
        <f t="shared" si="1"/>
        <v>triticale</v>
      </c>
      <c r="D14" s="291" t="str">
        <f t="shared" si="2"/>
        <v>Cereal</v>
      </c>
      <c r="E14" s="292">
        <f t="shared" si="3"/>
        <v>54.073064504444922</v>
      </c>
      <c r="F14" s="314">
        <v>61.329527629555514</v>
      </c>
      <c r="G14" s="316" t="s">
        <v>46</v>
      </c>
      <c r="H14" s="314">
        <v>0.9659138733378142</v>
      </c>
      <c r="I14" s="316"/>
      <c r="J14" s="314"/>
      <c r="K14" s="316"/>
      <c r="L14" s="314">
        <v>54.49333333333329</v>
      </c>
      <c r="M14" s="316" t="s">
        <v>51</v>
      </c>
      <c r="N14" s="314">
        <v>64.614999999999981</v>
      </c>
      <c r="O14" s="316" t="s">
        <v>54</v>
      </c>
      <c r="P14" s="314">
        <v>66.279999999999973</v>
      </c>
      <c r="Q14" s="316" t="s">
        <v>54</v>
      </c>
      <c r="R14" s="314">
        <v>48.429999999999993</v>
      </c>
      <c r="S14" s="316" t="s">
        <v>52</v>
      </c>
      <c r="T14" s="314">
        <v>63.416666666666664</v>
      </c>
      <c r="U14" s="316" t="s">
        <v>52</v>
      </c>
      <c r="V14" s="314">
        <v>61.259999999999984</v>
      </c>
      <c r="W14" s="316" t="s">
        <v>64</v>
      </c>
      <c r="X14" s="314">
        <v>61.349999999999994</v>
      </c>
      <c r="Y14" s="316" t="s">
        <v>46</v>
      </c>
      <c r="Z14" s="314">
        <v>62.039999999999978</v>
      </c>
      <c r="AA14" s="316" t="s">
        <v>46</v>
      </c>
      <c r="AB14" s="314">
        <v>70.086666666666645</v>
      </c>
      <c r="AC14" s="318" t="s">
        <v>50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190" t="str">
        <f t="shared" si="0"/>
        <v>FIXatioN</v>
      </c>
      <c r="C15" s="23" t="str">
        <f t="shared" si="1"/>
        <v>clover, balansa</v>
      </c>
      <c r="D15" s="199" t="str">
        <f t="shared" si="2"/>
        <v>Legume</v>
      </c>
      <c r="E15" s="56">
        <f t="shared" si="3"/>
        <v>35.11478894708425</v>
      </c>
      <c r="F15" s="209">
        <v>38.028790568285949</v>
      </c>
      <c r="G15" s="136" t="s">
        <v>65</v>
      </c>
      <c r="H15" s="209">
        <v>0.98976719042500316</v>
      </c>
      <c r="I15" s="136"/>
      <c r="J15" s="209"/>
      <c r="K15" s="136"/>
      <c r="L15" s="209">
        <v>40.729999999999961</v>
      </c>
      <c r="M15" s="136" t="s">
        <v>60</v>
      </c>
      <c r="N15" s="209">
        <v>31.386666666666663</v>
      </c>
      <c r="O15" s="136" t="s">
        <v>230</v>
      </c>
      <c r="P15" s="209">
        <v>27.206666666666671</v>
      </c>
      <c r="Q15" s="136" t="s">
        <v>229</v>
      </c>
      <c r="R15" s="209">
        <v>24.253333333333323</v>
      </c>
      <c r="S15" s="136" t="s">
        <v>67</v>
      </c>
      <c r="T15" s="209">
        <v>41.643333333333345</v>
      </c>
      <c r="U15" s="136" t="s">
        <v>245</v>
      </c>
      <c r="V15" s="209">
        <v>45.094999999999992</v>
      </c>
      <c r="W15" s="136" t="s">
        <v>233</v>
      </c>
      <c r="X15" s="209">
        <v>41.316666666666677</v>
      </c>
      <c r="Y15" s="136" t="s">
        <v>66</v>
      </c>
      <c r="Z15" s="209">
        <v>44.563333333333304</v>
      </c>
      <c r="AA15" s="136" t="s">
        <v>47</v>
      </c>
      <c r="AB15" s="209">
        <v>46.054999999999986</v>
      </c>
      <c r="AC15" s="138" t="s">
        <v>65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43.305717376424674</v>
      </c>
      <c r="F16" s="209">
        <v>48.495362802624413</v>
      </c>
      <c r="G16" s="136" t="s">
        <v>51</v>
      </c>
      <c r="H16" s="209">
        <v>0.94145638782215735</v>
      </c>
      <c r="I16" s="136"/>
      <c r="J16" s="209"/>
      <c r="K16" s="137"/>
      <c r="L16" s="209">
        <v>52.16666666666665</v>
      </c>
      <c r="M16" s="136" t="s">
        <v>68</v>
      </c>
      <c r="N16" s="209">
        <v>51.8</v>
      </c>
      <c r="O16" s="136" t="s">
        <v>61</v>
      </c>
      <c r="P16" s="209">
        <v>47.646666666666661</v>
      </c>
      <c r="Q16" s="136" t="s">
        <v>67</v>
      </c>
      <c r="R16" s="209">
        <v>32.013333333333335</v>
      </c>
      <c r="S16" s="136" t="s">
        <v>68</v>
      </c>
      <c r="T16" s="209">
        <v>44.08000000000002</v>
      </c>
      <c r="U16" s="136" t="s">
        <v>233</v>
      </c>
      <c r="V16" s="209">
        <v>53.999999999999993</v>
      </c>
      <c r="W16" s="136" t="s">
        <v>237</v>
      </c>
      <c r="X16" s="209">
        <v>52.056666666666679</v>
      </c>
      <c r="Y16" s="136" t="s">
        <v>68</v>
      </c>
      <c r="Z16" s="209">
        <v>46.7766666666665</v>
      </c>
      <c r="AA16" s="136" t="s">
        <v>51</v>
      </c>
      <c r="AB16" s="209">
        <v>55.916666666666664</v>
      </c>
      <c r="AC16" s="138" t="s">
        <v>61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44.680532191239472</v>
      </c>
      <c r="F17" s="209">
        <v>50.434731629703762</v>
      </c>
      <c r="G17" s="137" t="s">
        <v>57</v>
      </c>
      <c r="H17" s="209">
        <v>0.94145638782215046</v>
      </c>
      <c r="I17" s="137"/>
      <c r="J17" s="209"/>
      <c r="K17" s="137"/>
      <c r="L17" s="209">
        <v>54.006666666666646</v>
      </c>
      <c r="M17" s="137" t="s">
        <v>51</v>
      </c>
      <c r="N17" s="209">
        <v>47.973333333333329</v>
      </c>
      <c r="O17" s="137" t="s">
        <v>53</v>
      </c>
      <c r="P17" s="209">
        <v>52.723333333333315</v>
      </c>
      <c r="Q17" s="137" t="s">
        <v>53</v>
      </c>
      <c r="R17" s="209">
        <v>26.649999999999991</v>
      </c>
      <c r="S17" s="137" t="s">
        <v>66</v>
      </c>
      <c r="T17" s="209">
        <v>48.856666666666669</v>
      </c>
      <c r="U17" s="137" t="s">
        <v>53</v>
      </c>
      <c r="V17" s="209">
        <v>54.263333333333321</v>
      </c>
      <c r="W17" s="137" t="s">
        <v>62</v>
      </c>
      <c r="X17" s="209">
        <v>60.38333333333334</v>
      </c>
      <c r="Y17" s="137" t="s">
        <v>54</v>
      </c>
      <c r="Z17" s="209">
        <v>49.379999999999846</v>
      </c>
      <c r="AA17" s="137" t="s">
        <v>57</v>
      </c>
      <c r="AB17" s="209">
        <v>59.669999999999987</v>
      </c>
      <c r="AC17" s="139" t="s">
        <v>47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44.254050709758026</v>
      </c>
      <c r="F18" s="209">
        <v>50.411583481555631</v>
      </c>
      <c r="G18" s="136" t="s">
        <v>57</v>
      </c>
      <c r="H18" s="209">
        <v>0.94145638782215491</v>
      </c>
      <c r="I18" s="136"/>
      <c r="J18" s="209"/>
      <c r="K18" s="136"/>
      <c r="L18" s="209">
        <v>52.646666666666661</v>
      </c>
      <c r="M18" s="136" t="s">
        <v>68</v>
      </c>
      <c r="N18" s="209">
        <v>49.806666666666686</v>
      </c>
      <c r="O18" s="136" t="s">
        <v>53</v>
      </c>
      <c r="P18" s="209">
        <v>56.353333333333339</v>
      </c>
      <c r="Q18" s="136" t="s">
        <v>62</v>
      </c>
      <c r="R18" s="209">
        <v>27.250000000000011</v>
      </c>
      <c r="S18" s="136" t="s">
        <v>66</v>
      </c>
      <c r="T18" s="209">
        <v>53.176666666666677</v>
      </c>
      <c r="U18" s="136" t="s">
        <v>56</v>
      </c>
      <c r="V18" s="209">
        <v>56.853333333333346</v>
      </c>
      <c r="W18" s="136" t="s">
        <v>47</v>
      </c>
      <c r="X18" s="209">
        <v>54.113333333333344</v>
      </c>
      <c r="Y18" s="136" t="s">
        <v>64</v>
      </c>
      <c r="Z18" s="209">
        <v>47.453333333333298</v>
      </c>
      <c r="AA18" s="136" t="s">
        <v>51</v>
      </c>
      <c r="AB18" s="209">
        <v>56.045000000000002</v>
      </c>
      <c r="AC18" s="138" t="s">
        <v>61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42.235657097037539</v>
      </c>
      <c r="F19" s="209">
        <v>47.939648444592741</v>
      </c>
      <c r="G19" s="136" t="s">
        <v>68</v>
      </c>
      <c r="H19" s="209">
        <v>0.96591387333782019</v>
      </c>
      <c r="I19" s="136"/>
      <c r="J19" s="209"/>
      <c r="K19" s="136"/>
      <c r="L19" s="209">
        <v>48.354999999999997</v>
      </c>
      <c r="M19" s="136" t="s">
        <v>62</v>
      </c>
      <c r="N19" s="209">
        <v>45.846666666666671</v>
      </c>
      <c r="O19" s="136" t="s">
        <v>66</v>
      </c>
      <c r="P19" s="209">
        <v>52.29</v>
      </c>
      <c r="Q19" s="136" t="s">
        <v>66</v>
      </c>
      <c r="R19" s="209">
        <v>26.669999999999998</v>
      </c>
      <c r="S19" s="136" t="s">
        <v>66</v>
      </c>
      <c r="T19" s="209">
        <v>48.81666666666667</v>
      </c>
      <c r="U19" s="136" t="s">
        <v>53</v>
      </c>
      <c r="V19" s="209">
        <v>49.163333333333341</v>
      </c>
      <c r="W19" s="136" t="s">
        <v>235</v>
      </c>
      <c r="X19" s="209">
        <v>52.443333333333328</v>
      </c>
      <c r="Y19" s="136" t="s">
        <v>47</v>
      </c>
      <c r="Z19" s="209">
        <v>47.980000000000032</v>
      </c>
      <c r="AA19" s="136" t="s">
        <v>51</v>
      </c>
      <c r="AB19" s="209">
        <v>59.88</v>
      </c>
      <c r="AC19" s="138" t="s">
        <v>47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32.265286726667149</v>
      </c>
      <c r="F20" s="209">
        <v>35.317687024920758</v>
      </c>
      <c r="G20" s="136" t="s">
        <v>230</v>
      </c>
      <c r="H20" s="209">
        <v>0.96591387333781487</v>
      </c>
      <c r="I20" s="136"/>
      <c r="J20" s="209"/>
      <c r="K20" s="136"/>
      <c r="L20" s="209">
        <v>43.939999999999976</v>
      </c>
      <c r="M20" s="136" t="s">
        <v>60</v>
      </c>
      <c r="N20" s="209">
        <v>28.393333333333338</v>
      </c>
      <c r="O20" s="136" t="s">
        <v>230</v>
      </c>
      <c r="P20" s="209">
        <v>28.429999999999982</v>
      </c>
      <c r="Q20" s="136" t="s">
        <v>229</v>
      </c>
      <c r="R20" s="209">
        <v>21.926666666666648</v>
      </c>
      <c r="S20" s="136" t="s">
        <v>230</v>
      </c>
      <c r="T20" s="209">
        <v>33.340000000000018</v>
      </c>
      <c r="U20" s="136" t="s">
        <v>234</v>
      </c>
      <c r="V20" s="209">
        <v>33.454999999999977</v>
      </c>
      <c r="W20" s="136" t="s">
        <v>229</v>
      </c>
      <c r="X20" s="209">
        <v>36.206666666666663</v>
      </c>
      <c r="Y20" s="136" t="s">
        <v>65</v>
      </c>
      <c r="Z20" s="209">
        <v>36.736666666666572</v>
      </c>
      <c r="AA20" s="136" t="s">
        <v>60</v>
      </c>
      <c r="AB20" s="209">
        <v>55.423333333333318</v>
      </c>
      <c r="AC20" s="138" t="s">
        <v>61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35.286458117165402</v>
      </c>
      <c r="F21" s="209">
        <v>40.286844284105904</v>
      </c>
      <c r="G21" s="137" t="s">
        <v>66</v>
      </c>
      <c r="H21" s="209">
        <v>0.9414563878221579</v>
      </c>
      <c r="I21" s="137"/>
      <c r="J21" s="209"/>
      <c r="K21" s="137"/>
      <c r="L21" s="209">
        <v>44.389999999999958</v>
      </c>
      <c r="M21" s="137" t="s">
        <v>60</v>
      </c>
      <c r="N21" s="209">
        <v>43.936666666666653</v>
      </c>
      <c r="O21" s="137" t="s">
        <v>65</v>
      </c>
      <c r="P21" s="209">
        <v>45.9433333333333</v>
      </c>
      <c r="Q21" s="137" t="s">
        <v>67</v>
      </c>
      <c r="R21" s="209">
        <v>28.003333333333313</v>
      </c>
      <c r="S21" s="137" t="s">
        <v>60</v>
      </c>
      <c r="T21" s="209">
        <v>35.293333333333344</v>
      </c>
      <c r="U21" s="137" t="s">
        <v>241</v>
      </c>
      <c r="V21" s="209">
        <v>40.179999999999957</v>
      </c>
      <c r="W21" s="137" t="s">
        <v>231</v>
      </c>
      <c r="X21" s="209">
        <v>42.250000000000014</v>
      </c>
      <c r="Y21" s="137" t="s">
        <v>66</v>
      </c>
      <c r="Z21" s="209">
        <v>38.116666666666632</v>
      </c>
      <c r="AA21" s="137" t="s">
        <v>61</v>
      </c>
      <c r="AB21" s="209">
        <v>44.46666666666664</v>
      </c>
      <c r="AC21" s="139" t="s">
        <v>65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36.367566724862016</v>
      </c>
      <c r="F22" s="210">
        <v>40.936787481703917</v>
      </c>
      <c r="G22" s="136" t="s">
        <v>60</v>
      </c>
      <c r="H22" s="210">
        <v>0.98976719042499128</v>
      </c>
      <c r="I22" s="136"/>
      <c r="J22" s="210"/>
      <c r="K22" s="136"/>
      <c r="L22" s="210">
        <v>45.479999999999954</v>
      </c>
      <c r="M22" s="136" t="s">
        <v>60</v>
      </c>
      <c r="N22" s="210">
        <v>47.349999999999973</v>
      </c>
      <c r="O22" s="136" t="s">
        <v>53</v>
      </c>
      <c r="P22" s="210">
        <v>42.094999999999956</v>
      </c>
      <c r="Q22" s="136" t="s">
        <v>230</v>
      </c>
      <c r="R22" s="210">
        <v>25.649999999999956</v>
      </c>
      <c r="S22" s="136" t="s">
        <v>233</v>
      </c>
      <c r="T22" s="210">
        <v>38.046666666666674</v>
      </c>
      <c r="U22" s="136" t="s">
        <v>242</v>
      </c>
      <c r="V22" s="210">
        <v>44.896666666666626</v>
      </c>
      <c r="W22" s="136" t="s">
        <v>233</v>
      </c>
      <c r="X22" s="210">
        <v>40.410000000000011</v>
      </c>
      <c r="Y22" s="136" t="s">
        <v>66</v>
      </c>
      <c r="Z22" s="210">
        <v>38.679999999999993</v>
      </c>
      <c r="AA22" s="136" t="s">
        <v>61</v>
      </c>
      <c r="AB22" s="210">
        <v>45.804999999999957</v>
      </c>
      <c r="AC22" s="138" t="s">
        <v>65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40.649360800741235</v>
      </c>
      <c r="F23" s="209">
        <v>45.511761098994846</v>
      </c>
      <c r="G23" s="137" t="s">
        <v>69</v>
      </c>
      <c r="H23" s="209">
        <v>0.96591387333781686</v>
      </c>
      <c r="I23" s="137"/>
      <c r="J23" s="209"/>
      <c r="K23" s="137"/>
      <c r="L23" s="209">
        <v>48.009999999999977</v>
      </c>
      <c r="M23" s="137" t="s">
        <v>62</v>
      </c>
      <c r="N23" s="209">
        <v>44.136666666666656</v>
      </c>
      <c r="O23" s="137" t="s">
        <v>65</v>
      </c>
      <c r="P23" s="209">
        <v>44.719999999999978</v>
      </c>
      <c r="Q23" s="137" t="s">
        <v>230</v>
      </c>
      <c r="R23" s="209">
        <v>29.096666666666664</v>
      </c>
      <c r="S23" s="137" t="s">
        <v>61</v>
      </c>
      <c r="T23" s="209">
        <v>60.694999999999993</v>
      </c>
      <c r="U23" s="137" t="s">
        <v>46</v>
      </c>
      <c r="V23" s="209">
        <v>47.206666666666649</v>
      </c>
      <c r="W23" s="137" t="s">
        <v>233</v>
      </c>
      <c r="X23" s="209">
        <v>46.2</v>
      </c>
      <c r="Y23" s="137" t="s">
        <v>62</v>
      </c>
      <c r="Z23" s="209">
        <v>41.463333333333352</v>
      </c>
      <c r="AA23" s="137" t="s">
        <v>62</v>
      </c>
      <c r="AB23" s="209">
        <v>48.069999999999986</v>
      </c>
      <c r="AC23" s="139" t="s">
        <v>66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40.519050709758005</v>
      </c>
      <c r="F24" s="209">
        <v>47.47239983966147</v>
      </c>
      <c r="G24" s="136" t="s">
        <v>68</v>
      </c>
      <c r="H24" s="209">
        <v>0.94145638782215513</v>
      </c>
      <c r="I24" s="136"/>
      <c r="J24" s="209"/>
      <c r="K24" s="136"/>
      <c r="L24" s="209">
        <v>46.436666666666632</v>
      </c>
      <c r="M24" s="136" t="s">
        <v>61</v>
      </c>
      <c r="N24" s="209">
        <v>61.829999999999984</v>
      </c>
      <c r="O24" s="136" t="s">
        <v>54</v>
      </c>
      <c r="P24" s="209">
        <v>63.519999999999982</v>
      </c>
      <c r="Q24" s="136" t="s">
        <v>64</v>
      </c>
      <c r="R24" s="209">
        <v>27.213333333333328</v>
      </c>
      <c r="S24" s="136" t="s">
        <v>66</v>
      </c>
      <c r="T24" s="209">
        <v>44.093333333333341</v>
      </c>
      <c r="U24" s="136" t="s">
        <v>233</v>
      </c>
      <c r="V24" s="209">
        <v>44.136666666666649</v>
      </c>
      <c r="W24" s="136" t="s">
        <v>67</v>
      </c>
      <c r="X24" s="209">
        <v>43.600000000000023</v>
      </c>
      <c r="Y24" s="136" t="s">
        <v>53</v>
      </c>
      <c r="Z24" s="209">
        <v>38.813333333333283</v>
      </c>
      <c r="AA24" s="136" t="s">
        <v>61</v>
      </c>
      <c r="AB24" s="209">
        <v>57.606666666666641</v>
      </c>
      <c r="AC24" s="138" t="s">
        <v>68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61"/>
      <c r="G25" s="211"/>
      <c r="H25" s="211"/>
      <c r="I25" s="211"/>
      <c r="J25" s="212"/>
      <c r="K25" s="212"/>
      <c r="L25" s="211"/>
      <c r="M25" s="211"/>
      <c r="N25" s="211"/>
      <c r="O25" s="211"/>
      <c r="P25" s="211"/>
      <c r="Q25" s="211"/>
      <c r="R25" s="211"/>
      <c r="S25" s="67"/>
      <c r="T25" s="69"/>
      <c r="U25" s="211"/>
      <c r="V25" s="212"/>
      <c r="W25" s="212"/>
      <c r="X25" s="211"/>
      <c r="Y25" s="211"/>
      <c r="Z25" s="211"/>
      <c r="AA25" s="211"/>
      <c r="AB25" s="211"/>
      <c r="AC25" s="219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54">
        <f>AVERAGE(F5:F24)</f>
        <v>53.654164548520242</v>
      </c>
      <c r="G26" s="155"/>
      <c r="H26" s="156">
        <f>AVERAGE(H5:H24)</f>
        <v>0.947691594004201</v>
      </c>
      <c r="I26" s="155"/>
      <c r="J26" s="157"/>
      <c r="K26" s="155"/>
      <c r="L26" s="156">
        <f>AVERAGE(L5:L24)</f>
        <v>58.63991666666665</v>
      </c>
      <c r="M26" s="155"/>
      <c r="N26" s="156">
        <f>AVERAGE(N5:N24)</f>
        <v>53.95441666666666</v>
      </c>
      <c r="O26" s="155"/>
      <c r="P26" s="156">
        <f>AVERAGE(P5:P24)</f>
        <v>56.253749999999968</v>
      </c>
      <c r="Q26" s="155"/>
      <c r="R26" s="156">
        <f>AVERAGE(R5:R24)</f>
        <v>34.818070175438592</v>
      </c>
      <c r="S26" s="155"/>
      <c r="T26" s="156">
        <f>AVERAGE(T5:T24)</f>
        <v>53.200333333333312</v>
      </c>
      <c r="U26" s="155"/>
      <c r="V26" s="156">
        <f>AVERAGE(V5:V24)</f>
        <v>57.125833333333311</v>
      </c>
      <c r="W26" s="155"/>
      <c r="X26" s="156">
        <f>AVERAGE(X5:X24)</f>
        <v>54.899583333333339</v>
      </c>
      <c r="Y26" s="155"/>
      <c r="Z26" s="156">
        <f>AVERAGE(Z5:Z24)</f>
        <v>53.438833333333186</v>
      </c>
      <c r="AA26" s="155"/>
      <c r="AB26" s="156">
        <f>AVERAGE(AB5:AB24)</f>
        <v>60.566083333333303</v>
      </c>
      <c r="AC26" s="158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59">
        <v>1</v>
      </c>
      <c r="G27" s="183"/>
      <c r="H27" s="161"/>
      <c r="I27" s="162"/>
      <c r="J27" s="183"/>
      <c r="K27" s="162"/>
      <c r="L27" s="161">
        <v>2</v>
      </c>
      <c r="M27" s="183"/>
      <c r="N27" s="161">
        <v>3</v>
      </c>
      <c r="O27" s="162"/>
      <c r="P27" s="161">
        <v>3</v>
      </c>
      <c r="Q27" s="162"/>
      <c r="R27" s="161">
        <v>1</v>
      </c>
      <c r="S27" s="183"/>
      <c r="T27" s="161">
        <v>3</v>
      </c>
      <c r="U27" s="162"/>
      <c r="V27" s="161">
        <v>3</v>
      </c>
      <c r="W27" s="162"/>
      <c r="X27" s="161">
        <v>3</v>
      </c>
      <c r="Y27" s="162"/>
      <c r="Z27" s="161">
        <v>3</v>
      </c>
      <c r="AA27" s="183"/>
      <c r="AB27" s="161">
        <v>3</v>
      </c>
      <c r="AC27" s="163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64">
        <f>MIN(F5:F24)</f>
        <v>35.317687024920758</v>
      </c>
      <c r="G28" s="214"/>
      <c r="H28" s="166">
        <f>MIN(H5:H24)</f>
        <v>0.91634635899086714</v>
      </c>
      <c r="I28" s="167"/>
      <c r="J28" s="214"/>
      <c r="K28" s="214"/>
      <c r="L28" s="166">
        <f>MIN(L5:L24)</f>
        <v>40.729999999999961</v>
      </c>
      <c r="M28" s="167"/>
      <c r="N28" s="166">
        <f>MIN(N5:N24)</f>
        <v>28.393333333333338</v>
      </c>
      <c r="O28" s="214"/>
      <c r="P28" s="166">
        <f>MIN(P5:P24)</f>
        <v>27.206666666666671</v>
      </c>
      <c r="Q28" s="214"/>
      <c r="R28" s="166">
        <f>MIN(R5:R24)</f>
        <v>21.926666666666648</v>
      </c>
      <c r="S28" s="167"/>
      <c r="T28" s="166">
        <f>MIN(T5:T24)</f>
        <v>33.340000000000018</v>
      </c>
      <c r="U28" s="214"/>
      <c r="V28" s="166">
        <f>MIN(V5:V24)</f>
        <v>33.454999999999977</v>
      </c>
      <c r="W28" s="214"/>
      <c r="X28" s="166">
        <f>MIN(X5:X24)</f>
        <v>36.206666666666663</v>
      </c>
      <c r="Y28" s="214"/>
      <c r="Z28" s="166">
        <f>MIN(Z5:Z24)</f>
        <v>36.736666666666572</v>
      </c>
      <c r="AA28" s="167"/>
      <c r="AB28" s="166">
        <f>MIN(AB5:AB24)</f>
        <v>44.46666666666664</v>
      </c>
      <c r="AC28" s="168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59">
        <f>MAX(F5:F24)</f>
        <v>70.54723346943932</v>
      </c>
      <c r="G29" s="183"/>
      <c r="H29" s="161">
        <f>MAX(H5:H24)</f>
        <v>0.98976719042500316</v>
      </c>
      <c r="I29" s="162"/>
      <c r="J29" s="183"/>
      <c r="K29" s="183"/>
      <c r="L29" s="161">
        <f>MAX(L5:L24)</f>
        <v>78.589999999999776</v>
      </c>
      <c r="M29" s="162"/>
      <c r="N29" s="161">
        <f>MAX(N5:N24)</f>
        <v>71.413333333333327</v>
      </c>
      <c r="O29" s="183"/>
      <c r="P29" s="161">
        <f>MAX(P5:P24)</f>
        <v>75.309999999999988</v>
      </c>
      <c r="Q29" s="183"/>
      <c r="R29" s="161">
        <f>MAX(R5:R24)</f>
        <v>58.363333333333316</v>
      </c>
      <c r="S29" s="162"/>
      <c r="T29" s="161">
        <f>MAX(T5:T24)</f>
        <v>78.644999999999996</v>
      </c>
      <c r="U29" s="183"/>
      <c r="V29" s="161">
        <f>MAX(V5:V24)</f>
        <v>73.526666666666628</v>
      </c>
      <c r="W29" s="183"/>
      <c r="X29" s="161">
        <f>MAX(X5:X24)</f>
        <v>71.816666666666691</v>
      </c>
      <c r="Y29" s="183"/>
      <c r="Z29" s="161">
        <f>MAX(Z5:Z24)</f>
        <v>74.28999999999975</v>
      </c>
      <c r="AA29" s="162"/>
      <c r="AB29" s="161">
        <f>MAX(AB5:AB24)</f>
        <v>75.729999999999933</v>
      </c>
      <c r="AC29" s="163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69">
        <f>F29-F28</f>
        <v>35.229546444518562</v>
      </c>
      <c r="G30" s="170"/>
      <c r="H30" s="171">
        <f>H29-H28</f>
        <v>7.3420831434136025E-2</v>
      </c>
      <c r="I30" s="172"/>
      <c r="J30" s="170"/>
      <c r="K30" s="170"/>
      <c r="L30" s="171">
        <f>L29-L28</f>
        <v>37.859999999999815</v>
      </c>
      <c r="M30" s="172"/>
      <c r="N30" s="171">
        <f>N29-N28</f>
        <v>43.019999999999989</v>
      </c>
      <c r="O30" s="170"/>
      <c r="P30" s="171">
        <f>P29-P28</f>
        <v>48.103333333333318</v>
      </c>
      <c r="Q30" s="170"/>
      <c r="R30" s="171">
        <f>R29-R28</f>
        <v>36.436666666666667</v>
      </c>
      <c r="S30" s="172"/>
      <c r="T30" s="171">
        <f>T29-T28</f>
        <v>45.304999999999978</v>
      </c>
      <c r="U30" s="170"/>
      <c r="V30" s="171">
        <f>V29-V28</f>
        <v>40.071666666666651</v>
      </c>
      <c r="W30" s="170"/>
      <c r="X30" s="171">
        <f>X29-X28</f>
        <v>35.610000000000028</v>
      </c>
      <c r="Y30" s="170"/>
      <c r="Z30" s="171">
        <f>Z29-Z28</f>
        <v>37.553333333333178</v>
      </c>
      <c r="AA30" s="172"/>
      <c r="AB30" s="171">
        <f>AB29-AB28</f>
        <v>31.263333333333293</v>
      </c>
      <c r="AC30" s="173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8"/>
      <c r="T31" s="70"/>
      <c r="U31" s="17"/>
      <c r="V31" s="70"/>
      <c r="W31" s="17"/>
      <c r="X31" s="17"/>
      <c r="Y31" s="17"/>
      <c r="Z31" s="17"/>
      <c r="AA31" s="17"/>
      <c r="AB31" s="17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92" t="s">
        <v>71</v>
      </c>
      <c r="W32" s="391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41.05" customHeight="1" x14ac:dyDescent="0.3">
      <c r="B35" s="401" t="s">
        <v>277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7" priority="27">
      <formula>MOD(ROW(),2)=0</formula>
    </cfRule>
  </conditionalFormatting>
  <conditionalFormatting sqref="F5:F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2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V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24">
    <cfRule type="top10" dxfId="6" priority="25" stopIfTrue="1" percent="1" rank="25"/>
  </conditionalFormatting>
  <conditionalFormatting sqref="AE5:AE24 AG5:AG24">
    <cfRule type="containsText" priority="12" stopIfTrue="1" operator="containsText" text="AA">
      <formula>NOT(ISERROR(SEARCH("AA",AE5)))</formula>
    </cfRule>
    <cfRule type="containsText" dxfId="5" priority="13" operator="containsText" text="A">
      <formula>NOT(ISERROR(SEARCH("A",AE5)))</formula>
    </cfRule>
  </conditionalFormatting>
  <conditionalFormatting sqref="AF5:AF24">
    <cfRule type="top10" dxfId="4" priority="26" stopIfTrue="1" percent="1" rank="25"/>
  </conditionalFormatting>
  <pageMargins left="0.25" right="0.25" top="0.75" bottom="0.75" header="0.3" footer="0.3"/>
  <pageSetup scale="70" orientation="landscape" horizontalDpi="1200" verticalDpi="1200" r:id="rId1"/>
  <headerFooter differentFirst="1" scaleWithDoc="0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B0C5-32DA-4629-ACD9-FCE70CB679C5}">
  <sheetPr>
    <pageSetUpPr fitToPage="1"/>
  </sheetPr>
  <dimension ref="A1:AG43"/>
  <sheetViews>
    <sheetView zoomScaleNormal="100" zoomScaleSheetLayoutView="100" workbookViewId="0">
      <pane xSplit="4" ySplit="3" topLeftCell="F4" activePane="bottomRight" state="frozen"/>
      <selection activeCell="AD4" sqref="H4:AE4"/>
      <selection pane="topRight" activeCell="AD4" sqref="H4:AE4"/>
      <selection pane="bottomLeft" activeCell="AD4" sqref="H4:AE4"/>
      <selection pane="bottomRight" activeCell="BA30" sqref="BA30"/>
    </sheetView>
  </sheetViews>
  <sheetFormatPr defaultColWidth="8.84375" defaultRowHeight="14.15" x14ac:dyDescent="0.35"/>
  <cols>
    <col min="1" max="1" width="19" style="12" hidden="1" customWidth="1"/>
    <col min="2" max="2" width="18.53515625" style="12" customWidth="1"/>
    <col min="3" max="3" width="17.15234375" style="2" customWidth="1"/>
    <col min="4" max="4" width="9.4609375" style="8" customWidth="1"/>
    <col min="5" max="5" width="9.4609375" style="2" hidden="1" customWidth="1"/>
    <col min="6" max="7" width="7.23046875" style="9" customWidth="1"/>
    <col min="8" max="11" width="7.23046875" style="9" hidden="1" customWidth="1"/>
    <col min="12" max="12" width="7.23046875" style="129" customWidth="1"/>
    <col min="13" max="13" width="7.23046875" style="9" customWidth="1"/>
    <col min="14" max="14" width="7.23046875" style="129" customWidth="1"/>
    <col min="15" max="15" width="7.23046875" style="9" customWidth="1"/>
    <col min="16" max="16" width="7.23046875" style="129" customWidth="1"/>
    <col min="17" max="17" width="7.23046875" style="9" customWidth="1"/>
    <col min="18" max="18" width="7.23046875" style="129" customWidth="1"/>
    <col min="19" max="19" width="7.23046875" style="9" customWidth="1"/>
    <col min="20" max="20" width="7.23046875" style="129" customWidth="1"/>
    <col min="21" max="23" width="7.23046875" style="9" customWidth="1"/>
    <col min="24" max="24" width="7.23046875" style="129" customWidth="1"/>
    <col min="25" max="25" width="7.23046875" style="9" customWidth="1"/>
    <col min="26" max="26" width="7.23046875" style="129" customWidth="1"/>
    <col min="27" max="27" width="7.23046875" style="9" customWidth="1"/>
    <col min="28" max="28" width="7.23046875" style="129" customWidth="1"/>
    <col min="29" max="29" width="7.23046875" style="9" customWidth="1"/>
    <col min="30" max="30" width="7.3828125" style="9" hidden="1" customWidth="1"/>
    <col min="31" max="31" width="10.61328125" style="9" hidden="1" customWidth="1"/>
    <col min="32" max="32" width="5.61328125" style="9" hidden="1" customWidth="1"/>
    <col min="33" max="33" width="10.61328125" style="9" hidden="1" customWidth="1"/>
    <col min="34" max="16384" width="8.84375" style="55"/>
  </cols>
  <sheetData>
    <row r="1" spans="1:33" ht="47.05" customHeight="1" thickBot="1" x14ac:dyDescent="0.4">
      <c r="B1" s="372" t="s">
        <v>314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</row>
    <row r="2" spans="1:33" ht="14.5" customHeight="1" x14ac:dyDescent="0.35">
      <c r="B2" s="373" t="s">
        <v>25</v>
      </c>
      <c r="C2" s="375" t="s">
        <v>1</v>
      </c>
      <c r="D2" s="384" t="s">
        <v>0</v>
      </c>
      <c r="E2" s="65"/>
      <c r="F2" s="377" t="s">
        <v>157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9"/>
    </row>
    <row r="3" spans="1:33" ht="15" customHeight="1" thickBot="1" x14ac:dyDescent="0.4">
      <c r="B3" s="374"/>
      <c r="C3" s="376"/>
      <c r="D3" s="385"/>
      <c r="E3" s="83"/>
      <c r="F3" s="380" t="s">
        <v>37</v>
      </c>
      <c r="G3" s="381"/>
      <c r="H3" s="382" t="s">
        <v>79</v>
      </c>
      <c r="I3" s="381"/>
      <c r="J3" s="382" t="s">
        <v>88</v>
      </c>
      <c r="K3" s="381"/>
      <c r="L3" s="382" t="s">
        <v>200</v>
      </c>
      <c r="M3" s="381"/>
      <c r="N3" s="382" t="s">
        <v>206</v>
      </c>
      <c r="O3" s="381"/>
      <c r="P3" s="382" t="s">
        <v>205</v>
      </c>
      <c r="Q3" s="381"/>
      <c r="R3" s="382" t="s">
        <v>81</v>
      </c>
      <c r="S3" s="381"/>
      <c r="T3" s="382" t="s">
        <v>82</v>
      </c>
      <c r="U3" s="381"/>
      <c r="V3" s="382" t="s">
        <v>89</v>
      </c>
      <c r="W3" s="381"/>
      <c r="X3" s="382" t="s">
        <v>85</v>
      </c>
      <c r="Y3" s="381"/>
      <c r="Z3" s="382" t="s">
        <v>84</v>
      </c>
      <c r="AA3" s="381"/>
      <c r="AB3" s="382" t="s">
        <v>83</v>
      </c>
      <c r="AC3" s="383"/>
      <c r="AD3" s="389" t="s">
        <v>86</v>
      </c>
      <c r="AE3" s="381"/>
      <c r="AF3" s="382" t="s">
        <v>87</v>
      </c>
      <c r="AG3" s="383"/>
    </row>
    <row r="4" spans="1:33" ht="15" customHeight="1" x14ac:dyDescent="0.35">
      <c r="B4" s="189"/>
      <c r="C4" s="66"/>
      <c r="D4" s="207"/>
      <c r="E4" s="83"/>
      <c r="F4" s="54"/>
      <c r="G4" s="84"/>
      <c r="H4" s="386">
        <v>44999</v>
      </c>
      <c r="I4" s="387"/>
      <c r="J4" s="386"/>
      <c r="K4" s="387"/>
      <c r="L4" s="386">
        <v>45405</v>
      </c>
      <c r="M4" s="387"/>
      <c r="N4" s="386">
        <v>45397</v>
      </c>
      <c r="O4" s="387"/>
      <c r="P4" s="386">
        <v>45404</v>
      </c>
      <c r="Q4" s="387"/>
      <c r="R4" s="386">
        <v>45414</v>
      </c>
      <c r="S4" s="387"/>
      <c r="T4" s="386">
        <v>45413</v>
      </c>
      <c r="U4" s="387"/>
      <c r="V4" s="386">
        <v>45415</v>
      </c>
      <c r="W4" s="387"/>
      <c r="X4" s="386">
        <v>45418</v>
      </c>
      <c r="Y4" s="387"/>
      <c r="Z4" s="386">
        <v>45422</v>
      </c>
      <c r="AA4" s="394"/>
      <c r="AB4" s="386">
        <v>45442</v>
      </c>
      <c r="AC4" s="387"/>
      <c r="AD4" s="388">
        <v>44977</v>
      </c>
      <c r="AE4" s="387"/>
      <c r="AF4" s="386"/>
      <c r="AG4" s="394"/>
    </row>
    <row r="5" spans="1:33" ht="15" thickBot="1" x14ac:dyDescent="0.45">
      <c r="A5" t="s">
        <v>162</v>
      </c>
      <c r="B5" s="308" t="str">
        <f t="shared" ref="B5:B24" si="0">VLOOKUP(A5,VL_CCVT,4,FALSE)</f>
        <v>Driller</v>
      </c>
      <c r="C5" s="311" t="str">
        <f t="shared" ref="C5:C24" si="1">VLOOKUP(A5,VL_CCVT,3,FALSE)</f>
        <v>radish, daikon</v>
      </c>
      <c r="D5" s="291" t="str">
        <f t="shared" ref="D5:D24" si="2">VLOOKUP(A5,VL_CCVT,2,FALSE)</f>
        <v>Brassica</v>
      </c>
      <c r="E5" s="292">
        <f t="shared" ref="E5:E24" si="3">AVERAGE(H5,J5,L5,N5,R5,T5,V5,X5,Z5,AB5,AD5,AF5)</f>
        <v>12.694172225879976</v>
      </c>
      <c r="F5" s="349"/>
      <c r="G5" s="357"/>
      <c r="H5" s="349"/>
      <c r="I5" s="357"/>
      <c r="J5" s="349"/>
      <c r="K5" s="358"/>
      <c r="L5" s="349">
        <v>11.51333333333333</v>
      </c>
      <c r="M5" s="357" t="s">
        <v>48</v>
      </c>
      <c r="N5" s="349">
        <v>12.426666666666666</v>
      </c>
      <c r="O5" s="357" t="s">
        <v>48</v>
      </c>
      <c r="P5" s="349">
        <v>11.459999999999997</v>
      </c>
      <c r="Q5" s="357" t="s">
        <v>48</v>
      </c>
      <c r="R5" s="349"/>
      <c r="S5" s="357"/>
      <c r="T5" s="349">
        <v>12.917538914493171</v>
      </c>
      <c r="U5" s="357" t="s">
        <v>48</v>
      </c>
      <c r="V5" s="349">
        <v>13.109999999999998</v>
      </c>
      <c r="W5" s="357" t="s">
        <v>48</v>
      </c>
      <c r="X5" s="349">
        <v>13.883333333333333</v>
      </c>
      <c r="Y5" s="357" t="s">
        <v>48</v>
      </c>
      <c r="Z5" s="349">
        <v>10.303333333333324</v>
      </c>
      <c r="AA5" s="357" t="s">
        <v>48</v>
      </c>
      <c r="AB5" s="349">
        <v>14.705</v>
      </c>
      <c r="AC5" s="359" t="s">
        <v>48</v>
      </c>
      <c r="AD5" s="215"/>
      <c r="AE5" s="110"/>
      <c r="AF5" s="215"/>
      <c r="AG5" s="112"/>
    </row>
    <row r="6" spans="1:33" ht="15" thickTop="1" x14ac:dyDescent="0.4">
      <c r="A6" t="s">
        <v>75</v>
      </c>
      <c r="B6" s="191" t="str">
        <f t="shared" si="0"/>
        <v>FL405</v>
      </c>
      <c r="C6" s="30" t="str">
        <f t="shared" si="1"/>
        <v>cereal rye</v>
      </c>
      <c r="D6" s="199" t="str">
        <f t="shared" si="2"/>
        <v>Cereal</v>
      </c>
      <c r="E6" s="56">
        <f t="shared" si="3"/>
        <v>7.7280256976449753</v>
      </c>
      <c r="F6" s="220">
        <v>7.7903703703703719</v>
      </c>
      <c r="G6" s="135" t="s">
        <v>51</v>
      </c>
      <c r="H6" s="220"/>
      <c r="I6" s="135"/>
      <c r="J6" s="220"/>
      <c r="K6" s="135"/>
      <c r="L6" s="220">
        <v>8.2199999999999953</v>
      </c>
      <c r="M6" s="135" t="s">
        <v>237</v>
      </c>
      <c r="N6" s="220">
        <v>7.9666666666666615</v>
      </c>
      <c r="O6" s="135" t="s">
        <v>63</v>
      </c>
      <c r="P6" s="220">
        <v>8.2866666666666617</v>
      </c>
      <c r="Q6" s="135" t="s">
        <v>57</v>
      </c>
      <c r="R6" s="220">
        <v>5.5833333333333268</v>
      </c>
      <c r="S6" s="135" t="s">
        <v>53</v>
      </c>
      <c r="T6" s="220">
        <v>9.0425389144931714</v>
      </c>
      <c r="U6" s="135" t="s">
        <v>46</v>
      </c>
      <c r="V6" s="220">
        <v>8.486666666666661</v>
      </c>
      <c r="W6" s="135" t="s">
        <v>63</v>
      </c>
      <c r="X6" s="220">
        <v>7.3933333333333326</v>
      </c>
      <c r="Y6" s="135" t="s">
        <v>233</v>
      </c>
      <c r="Z6" s="220">
        <v>7.9766666666666657</v>
      </c>
      <c r="AA6" s="135" t="s">
        <v>49</v>
      </c>
      <c r="AB6" s="220">
        <v>7.154999999999994</v>
      </c>
      <c r="AC6" s="227" t="s">
        <v>242</v>
      </c>
      <c r="AD6" s="215"/>
      <c r="AE6" s="111"/>
      <c r="AF6" s="215"/>
      <c r="AG6" s="113"/>
    </row>
    <row r="7" spans="1:33" ht="14.6" x14ac:dyDescent="0.4">
      <c r="A7" t="s">
        <v>76</v>
      </c>
      <c r="B7" s="191" t="str">
        <f t="shared" si="0"/>
        <v>FL406</v>
      </c>
      <c r="C7" s="30" t="str">
        <f t="shared" si="1"/>
        <v>cereal rye</v>
      </c>
      <c r="D7" s="199" t="str">
        <f t="shared" si="2"/>
        <v>Cereal</v>
      </c>
      <c r="E7" s="56">
        <f t="shared" si="3"/>
        <v>7.5424999999999951</v>
      </c>
      <c r="F7" s="220">
        <v>7.5944444444444441</v>
      </c>
      <c r="G7" s="135" t="s">
        <v>68</v>
      </c>
      <c r="H7" s="220"/>
      <c r="I7" s="135"/>
      <c r="J7" s="220"/>
      <c r="K7" s="135"/>
      <c r="L7" s="220">
        <v>7.7999999999999954</v>
      </c>
      <c r="M7" s="135" t="s">
        <v>235</v>
      </c>
      <c r="N7" s="220">
        <v>7.4666666666666632</v>
      </c>
      <c r="O7" s="135" t="s">
        <v>68</v>
      </c>
      <c r="P7" s="220">
        <v>8.009999999999998</v>
      </c>
      <c r="Q7" s="135" t="s">
        <v>51</v>
      </c>
      <c r="R7" s="220">
        <v>5.64333333333333</v>
      </c>
      <c r="S7" s="135" t="s">
        <v>61</v>
      </c>
      <c r="T7" s="220">
        <v>8.206666666666667</v>
      </c>
      <c r="U7" s="135" t="s">
        <v>64</v>
      </c>
      <c r="V7" s="220">
        <v>7.7066666666666626</v>
      </c>
      <c r="W7" s="135" t="s">
        <v>68</v>
      </c>
      <c r="X7" s="220">
        <v>7.3199999999999985</v>
      </c>
      <c r="Y7" s="135" t="s">
        <v>233</v>
      </c>
      <c r="Z7" s="220">
        <v>8.1299999999999795</v>
      </c>
      <c r="AA7" s="135" t="s">
        <v>49</v>
      </c>
      <c r="AB7" s="220">
        <v>8.0666666666666629</v>
      </c>
      <c r="AC7" s="227" t="s">
        <v>245</v>
      </c>
      <c r="AD7" s="215"/>
      <c r="AE7" s="111"/>
      <c r="AF7" s="215"/>
      <c r="AG7" s="113"/>
    </row>
    <row r="8" spans="1:33" ht="14.6" x14ac:dyDescent="0.4">
      <c r="A8" t="s">
        <v>170</v>
      </c>
      <c r="B8" s="190" t="str">
        <f t="shared" si="0"/>
        <v>AGS NC EXP TRT</v>
      </c>
      <c r="C8" s="23" t="str">
        <f t="shared" si="1"/>
        <v>oat</v>
      </c>
      <c r="D8" s="199" t="str">
        <f t="shared" si="2"/>
        <v>Cereal</v>
      </c>
      <c r="E8" s="56">
        <f t="shared" si="3"/>
        <v>6.0081249999999953</v>
      </c>
      <c r="F8" s="220">
        <v>6.0553703703703725</v>
      </c>
      <c r="G8" s="134" t="s">
        <v>229</v>
      </c>
      <c r="H8" s="220"/>
      <c r="I8" s="134"/>
      <c r="J8" s="220"/>
      <c r="K8" s="134"/>
      <c r="L8" s="220">
        <v>6.2466666666666617</v>
      </c>
      <c r="M8" s="134" t="s">
        <v>261</v>
      </c>
      <c r="N8" s="220">
        <v>6.0366666666666626</v>
      </c>
      <c r="O8" s="134" t="s">
        <v>233</v>
      </c>
      <c r="P8" s="220">
        <v>6.43333333333333</v>
      </c>
      <c r="Q8" s="134" t="s">
        <v>53</v>
      </c>
      <c r="R8" s="220">
        <v>5.0349999999999939</v>
      </c>
      <c r="S8" s="134" t="s">
        <v>67</v>
      </c>
      <c r="T8" s="220">
        <v>5.953333333333334</v>
      </c>
      <c r="U8" s="134" t="s">
        <v>65</v>
      </c>
      <c r="V8" s="220">
        <v>6.8766666666666634</v>
      </c>
      <c r="W8" s="134" t="s">
        <v>61</v>
      </c>
      <c r="X8" s="220">
        <v>5.88</v>
      </c>
      <c r="Y8" s="134" t="s">
        <v>229</v>
      </c>
      <c r="Z8" s="220">
        <v>5.9666666666666544</v>
      </c>
      <c r="AA8" s="134" t="s">
        <v>66</v>
      </c>
      <c r="AB8" s="220">
        <v>6.069999999999995</v>
      </c>
      <c r="AC8" s="226" t="s">
        <v>234</v>
      </c>
      <c r="AD8" s="215"/>
      <c r="AE8" s="110"/>
      <c r="AF8" s="215"/>
      <c r="AG8" s="112"/>
    </row>
    <row r="9" spans="1:33" ht="14.6" x14ac:dyDescent="0.4">
      <c r="A9" t="s">
        <v>185</v>
      </c>
      <c r="B9" s="191" t="str">
        <f t="shared" si="0"/>
        <v>FL-5</v>
      </c>
      <c r="C9" s="30" t="str">
        <f t="shared" si="1"/>
        <v>oat</v>
      </c>
      <c r="D9" s="199" t="str">
        <f t="shared" si="2"/>
        <v>Cereal</v>
      </c>
      <c r="E9" s="56">
        <f t="shared" si="3"/>
        <v>6.1420833333333942</v>
      </c>
      <c r="F9" s="220">
        <v>6.1359259259260082</v>
      </c>
      <c r="G9" s="134" t="s">
        <v>229</v>
      </c>
      <c r="H9" s="220"/>
      <c r="I9" s="134"/>
      <c r="J9" s="220"/>
      <c r="K9" s="134"/>
      <c r="L9" s="220">
        <v>7.2266666666666843</v>
      </c>
      <c r="M9" s="134" t="s">
        <v>239</v>
      </c>
      <c r="N9" s="220">
        <v>5.89333333333333</v>
      </c>
      <c r="O9" s="134" t="s">
        <v>233</v>
      </c>
      <c r="P9" s="220">
        <v>6.0866666666666012</v>
      </c>
      <c r="Q9" s="134" t="s">
        <v>233</v>
      </c>
      <c r="R9" s="220">
        <v>4.1333333333333364</v>
      </c>
      <c r="S9" s="134" t="s">
        <v>229</v>
      </c>
      <c r="T9" s="220">
        <v>5.8999999999999968</v>
      </c>
      <c r="U9" s="134" t="s">
        <v>65</v>
      </c>
      <c r="V9" s="220">
        <v>6.1633333333333402</v>
      </c>
      <c r="W9" s="134" t="s">
        <v>60</v>
      </c>
      <c r="X9" s="220">
        <v>5.8799999999999928</v>
      </c>
      <c r="Y9" s="134" t="s">
        <v>229</v>
      </c>
      <c r="Z9" s="220">
        <v>6.5733333333337898</v>
      </c>
      <c r="AA9" s="134" t="s">
        <v>237</v>
      </c>
      <c r="AB9" s="220">
        <v>7.3666666666666778</v>
      </c>
      <c r="AC9" s="226" t="s">
        <v>242</v>
      </c>
      <c r="AD9" s="215"/>
      <c r="AE9" s="110"/>
      <c r="AF9" s="215"/>
      <c r="AG9" s="112"/>
    </row>
    <row r="10" spans="1:33" ht="14.6" x14ac:dyDescent="0.4">
      <c r="A10" t="s">
        <v>174</v>
      </c>
      <c r="B10" s="190" t="str">
        <f t="shared" si="0"/>
        <v>Horizon 214</v>
      </c>
      <c r="C10" s="23" t="str">
        <f t="shared" si="1"/>
        <v>oat</v>
      </c>
      <c r="D10" s="199" t="str">
        <f t="shared" si="2"/>
        <v>Cereal</v>
      </c>
      <c r="E10" s="56">
        <f t="shared" si="3"/>
        <v>6.2647916666666621</v>
      </c>
      <c r="F10" s="220">
        <v>6.2231481481481499</v>
      </c>
      <c r="G10" s="134" t="s">
        <v>231</v>
      </c>
      <c r="H10" s="220"/>
      <c r="I10" s="134"/>
      <c r="J10" s="220"/>
      <c r="K10" s="134"/>
      <c r="L10" s="220">
        <v>7.1649999999999938</v>
      </c>
      <c r="M10" s="134" t="s">
        <v>270</v>
      </c>
      <c r="N10" s="220">
        <v>5.6433333333333282</v>
      </c>
      <c r="O10" s="134" t="s">
        <v>67</v>
      </c>
      <c r="P10" s="220">
        <v>5.8899999999999952</v>
      </c>
      <c r="Q10" s="134" t="s">
        <v>67</v>
      </c>
      <c r="R10" s="220">
        <v>4.9099999999999939</v>
      </c>
      <c r="S10" s="134" t="s">
        <v>230</v>
      </c>
      <c r="T10" s="220">
        <v>6.1433333333333344</v>
      </c>
      <c r="U10" s="134" t="s">
        <v>66</v>
      </c>
      <c r="V10" s="220">
        <v>6.9866666666666628</v>
      </c>
      <c r="W10" s="134" t="s">
        <v>61</v>
      </c>
      <c r="X10" s="220">
        <v>6.3099999999999987</v>
      </c>
      <c r="Y10" s="134" t="s">
        <v>231</v>
      </c>
      <c r="Z10" s="220">
        <v>6.1799999999999873</v>
      </c>
      <c r="AA10" s="134" t="s">
        <v>53</v>
      </c>
      <c r="AB10" s="220">
        <v>6.779999999999994</v>
      </c>
      <c r="AC10" s="226" t="s">
        <v>241</v>
      </c>
      <c r="AD10" s="215"/>
      <c r="AE10" s="110"/>
      <c r="AF10" s="215"/>
      <c r="AG10" s="112"/>
    </row>
    <row r="11" spans="1:33" ht="14.6" x14ac:dyDescent="0.4">
      <c r="A11" t="s">
        <v>176</v>
      </c>
      <c r="B11" s="191" t="str">
        <f t="shared" si="0"/>
        <v>Horizon 306</v>
      </c>
      <c r="C11" s="30" t="str">
        <f t="shared" si="1"/>
        <v>oat</v>
      </c>
      <c r="D11" s="199" t="str">
        <f t="shared" si="2"/>
        <v>Cereal</v>
      </c>
      <c r="E11" s="56">
        <f t="shared" si="3"/>
        <v>6.2370426320019519</v>
      </c>
      <c r="F11" s="220">
        <v>6.1533333333333333</v>
      </c>
      <c r="G11" s="134" t="s">
        <v>229</v>
      </c>
      <c r="H11" s="220"/>
      <c r="I11" s="134"/>
      <c r="J11" s="220"/>
      <c r="K11" s="134"/>
      <c r="L11" s="220">
        <v>6.7199999999999953</v>
      </c>
      <c r="M11" s="134" t="s">
        <v>268</v>
      </c>
      <c r="N11" s="220">
        <v>5.4833333333333281</v>
      </c>
      <c r="O11" s="134" t="s">
        <v>67</v>
      </c>
      <c r="P11" s="220">
        <v>5.406666666666661</v>
      </c>
      <c r="Q11" s="134" t="s">
        <v>230</v>
      </c>
      <c r="R11" s="220">
        <v>5.7066666666666617</v>
      </c>
      <c r="S11" s="134" t="s">
        <v>61</v>
      </c>
      <c r="T11" s="220">
        <v>6.6800000000000006</v>
      </c>
      <c r="U11" s="134" t="s">
        <v>53</v>
      </c>
      <c r="V11" s="220">
        <v>6.2499999999999956</v>
      </c>
      <c r="W11" s="134" t="s">
        <v>60</v>
      </c>
      <c r="X11" s="220">
        <v>5.7580077226823025</v>
      </c>
      <c r="Y11" s="134" t="s">
        <v>229</v>
      </c>
      <c r="Z11" s="220">
        <v>6.2433333333333394</v>
      </c>
      <c r="AA11" s="134" t="s">
        <v>53</v>
      </c>
      <c r="AB11" s="220">
        <v>7.0549999999999935</v>
      </c>
      <c r="AC11" s="226" t="s">
        <v>242</v>
      </c>
      <c r="AD11" s="215"/>
      <c r="AE11" s="110"/>
      <c r="AF11" s="215"/>
      <c r="AG11" s="112"/>
    </row>
    <row r="12" spans="1:33" ht="14.6" x14ac:dyDescent="0.4">
      <c r="A12" t="s">
        <v>178</v>
      </c>
      <c r="B12" s="191" t="str">
        <f t="shared" si="0"/>
        <v>Horizon 578</v>
      </c>
      <c r="C12" s="30" t="str">
        <f t="shared" si="1"/>
        <v>oat</v>
      </c>
      <c r="D12" s="199" t="str">
        <f t="shared" si="2"/>
        <v>Cereal</v>
      </c>
      <c r="E12" s="56">
        <f t="shared" si="3"/>
        <v>6.05833333333333</v>
      </c>
      <c r="F12" s="220">
        <v>6.0103703703703735</v>
      </c>
      <c r="G12" s="134" t="s">
        <v>229</v>
      </c>
      <c r="H12" s="220"/>
      <c r="I12" s="134"/>
      <c r="J12" s="220"/>
      <c r="K12" s="134"/>
      <c r="L12" s="220">
        <v>6.5999999999999952</v>
      </c>
      <c r="M12" s="134" t="s">
        <v>269</v>
      </c>
      <c r="N12" s="220">
        <v>5.229999999999996</v>
      </c>
      <c r="O12" s="134" t="s">
        <v>230</v>
      </c>
      <c r="P12" s="220">
        <v>5.6266666666666625</v>
      </c>
      <c r="Q12" s="134" t="s">
        <v>67</v>
      </c>
      <c r="R12" s="220">
        <v>5.6266666666666598</v>
      </c>
      <c r="S12" s="134" t="s">
        <v>61</v>
      </c>
      <c r="T12" s="220">
        <v>6.1900000000000013</v>
      </c>
      <c r="U12" s="134" t="s">
        <v>66</v>
      </c>
      <c r="V12" s="220">
        <v>6.1533333333333289</v>
      </c>
      <c r="W12" s="134" t="s">
        <v>60</v>
      </c>
      <c r="X12" s="220">
        <v>5.876666666666666</v>
      </c>
      <c r="Y12" s="134" t="s">
        <v>229</v>
      </c>
      <c r="Z12" s="220">
        <v>6.3200000000000029</v>
      </c>
      <c r="AA12" s="134" t="s">
        <v>237</v>
      </c>
      <c r="AB12" s="220">
        <v>6.4699999999999953</v>
      </c>
      <c r="AC12" s="226" t="s">
        <v>234</v>
      </c>
      <c r="AD12" s="215"/>
      <c r="AE12" s="110"/>
      <c r="AF12" s="215"/>
      <c r="AG12" s="112"/>
    </row>
    <row r="13" spans="1:33" ht="14.6" x14ac:dyDescent="0.4">
      <c r="A13" t="s">
        <v>180</v>
      </c>
      <c r="B13" s="191" t="str">
        <f t="shared" si="0"/>
        <v>Horizon 720</v>
      </c>
      <c r="C13" s="30" t="str">
        <f t="shared" si="1"/>
        <v>oat</v>
      </c>
      <c r="D13" s="199" t="str">
        <f t="shared" si="2"/>
        <v>Cereal</v>
      </c>
      <c r="E13" s="56">
        <f t="shared" si="3"/>
        <v>6.7654166666666624</v>
      </c>
      <c r="F13" s="220">
        <v>6.7355555555555569</v>
      </c>
      <c r="G13" s="134" t="s">
        <v>65</v>
      </c>
      <c r="H13" s="220"/>
      <c r="I13" s="134"/>
      <c r="J13" s="220"/>
      <c r="K13" s="134"/>
      <c r="L13" s="220">
        <v>8.1166666666666618</v>
      </c>
      <c r="M13" s="134" t="s">
        <v>53</v>
      </c>
      <c r="N13" s="220">
        <v>6.4333333333333274</v>
      </c>
      <c r="O13" s="134" t="s">
        <v>53</v>
      </c>
      <c r="P13" s="220">
        <v>6.4966666666666608</v>
      </c>
      <c r="Q13" s="134" t="s">
        <v>53</v>
      </c>
      <c r="R13" s="220">
        <v>5.209999999999992</v>
      </c>
      <c r="S13" s="134" t="s">
        <v>233</v>
      </c>
      <c r="T13" s="220">
        <v>6.370000000000001</v>
      </c>
      <c r="U13" s="134" t="s">
        <v>53</v>
      </c>
      <c r="V13" s="220">
        <v>7.0166666666666604</v>
      </c>
      <c r="W13" s="134" t="s">
        <v>61</v>
      </c>
      <c r="X13" s="220">
        <v>6.6833333333333327</v>
      </c>
      <c r="Y13" s="134" t="s">
        <v>245</v>
      </c>
      <c r="Z13" s="220">
        <v>6.9833333333333245</v>
      </c>
      <c r="AA13" s="134" t="s">
        <v>68</v>
      </c>
      <c r="AB13" s="220">
        <v>7.3099999999999943</v>
      </c>
      <c r="AC13" s="226" t="s">
        <v>242</v>
      </c>
      <c r="AD13" s="215"/>
      <c r="AE13" s="110"/>
      <c r="AF13" s="215"/>
      <c r="AG13" s="112"/>
    </row>
    <row r="14" spans="1:33" ht="15" thickBot="1" x14ac:dyDescent="0.45">
      <c r="A14" t="s">
        <v>74</v>
      </c>
      <c r="B14" s="191" t="str">
        <f t="shared" si="0"/>
        <v>FL08128</v>
      </c>
      <c r="C14" s="30" t="str">
        <f t="shared" si="1"/>
        <v>triticale</v>
      </c>
      <c r="D14" s="199" t="str">
        <f t="shared" si="2"/>
        <v>Cereal</v>
      </c>
      <c r="E14" s="56">
        <f t="shared" si="3"/>
        <v>6.4527083333333302</v>
      </c>
      <c r="F14" s="220">
        <v>6.5190740740740774</v>
      </c>
      <c r="G14" s="135" t="s">
        <v>67</v>
      </c>
      <c r="H14" s="220"/>
      <c r="I14" s="135"/>
      <c r="J14" s="220"/>
      <c r="K14" s="135"/>
      <c r="L14" s="220">
        <v>5.8966666666666603</v>
      </c>
      <c r="M14" s="135" t="s">
        <v>260</v>
      </c>
      <c r="N14" s="220">
        <v>7.2449999999999957</v>
      </c>
      <c r="O14" s="135" t="s">
        <v>62</v>
      </c>
      <c r="P14" s="220">
        <v>7.0499999999999945</v>
      </c>
      <c r="Q14" s="135" t="s">
        <v>62</v>
      </c>
      <c r="R14" s="220">
        <v>4.7699999999999934</v>
      </c>
      <c r="S14" s="135" t="s">
        <v>230</v>
      </c>
      <c r="T14" s="220">
        <v>8.19</v>
      </c>
      <c r="U14" s="135" t="s">
        <v>64</v>
      </c>
      <c r="V14" s="220">
        <v>6.8433333333333275</v>
      </c>
      <c r="W14" s="135" t="s">
        <v>61</v>
      </c>
      <c r="X14" s="220">
        <v>5.6466666666666656</v>
      </c>
      <c r="Y14" s="135" t="s">
        <v>229</v>
      </c>
      <c r="Z14" s="220">
        <v>5.7733333333333388</v>
      </c>
      <c r="AA14" s="135" t="s">
        <v>65</v>
      </c>
      <c r="AB14" s="220">
        <v>7.2566666666666606</v>
      </c>
      <c r="AC14" s="227" t="s">
        <v>242</v>
      </c>
      <c r="AD14" s="215"/>
      <c r="AE14" s="111"/>
      <c r="AF14" s="215"/>
      <c r="AG14" s="113"/>
    </row>
    <row r="15" spans="1:33" ht="15" thickTop="1" x14ac:dyDescent="0.4">
      <c r="A15" t="s">
        <v>165</v>
      </c>
      <c r="B15" s="297" t="str">
        <f t="shared" si="0"/>
        <v>FIXatioN</v>
      </c>
      <c r="C15" s="298" t="str">
        <f t="shared" si="1"/>
        <v>clover, balansa</v>
      </c>
      <c r="D15" s="299" t="str">
        <f t="shared" si="2"/>
        <v>Legume</v>
      </c>
      <c r="E15" s="300">
        <f t="shared" si="3"/>
        <v>7.9827083333333277</v>
      </c>
      <c r="F15" s="350">
        <v>7.6927777777777768</v>
      </c>
      <c r="G15" s="361" t="s">
        <v>51</v>
      </c>
      <c r="H15" s="350"/>
      <c r="I15" s="361"/>
      <c r="J15" s="350"/>
      <c r="K15" s="361"/>
      <c r="L15" s="350">
        <v>7.7899999999999947</v>
      </c>
      <c r="M15" s="361" t="s">
        <v>238</v>
      </c>
      <c r="N15" s="350">
        <v>6.3666666666666636</v>
      </c>
      <c r="O15" s="361" t="s">
        <v>235</v>
      </c>
      <c r="P15" s="350">
        <v>5.3733333333333277</v>
      </c>
      <c r="Q15" s="361" t="s">
        <v>230</v>
      </c>
      <c r="R15" s="350">
        <v>5.9999999999999947</v>
      </c>
      <c r="S15" s="361" t="s">
        <v>47</v>
      </c>
      <c r="T15" s="350">
        <v>7.2433333333333341</v>
      </c>
      <c r="U15" s="361" t="s">
        <v>62</v>
      </c>
      <c r="V15" s="350">
        <v>9.7599999999999945</v>
      </c>
      <c r="W15" s="361" t="s">
        <v>49</v>
      </c>
      <c r="X15" s="350">
        <v>7.7866666666666653</v>
      </c>
      <c r="Y15" s="361" t="s">
        <v>53</v>
      </c>
      <c r="Z15" s="350">
        <v>8.5199999999999818</v>
      </c>
      <c r="AA15" s="361" t="s">
        <v>46</v>
      </c>
      <c r="AB15" s="350">
        <v>10.394999999999992</v>
      </c>
      <c r="AC15" s="362" t="s">
        <v>232</v>
      </c>
      <c r="AD15" s="215"/>
      <c r="AE15" s="110"/>
      <c r="AF15" s="215"/>
      <c r="AG15" s="112"/>
    </row>
    <row r="16" spans="1:33" ht="14.6" x14ac:dyDescent="0.4">
      <c r="A16" t="s">
        <v>7</v>
      </c>
      <c r="B16" s="190" t="str">
        <f t="shared" si="0"/>
        <v>Frosty</v>
      </c>
      <c r="C16" s="23" t="str">
        <f t="shared" si="1"/>
        <v>clover, berseem</v>
      </c>
      <c r="D16" s="199" t="str">
        <f t="shared" si="2"/>
        <v>Legume</v>
      </c>
      <c r="E16" s="56">
        <f t="shared" si="3"/>
        <v>9.8285416666666645</v>
      </c>
      <c r="F16" s="220">
        <v>9.6857407407407461</v>
      </c>
      <c r="G16" s="134" t="s">
        <v>52</v>
      </c>
      <c r="H16" s="220"/>
      <c r="I16" s="134"/>
      <c r="J16" s="220"/>
      <c r="K16" s="135"/>
      <c r="L16" s="220">
        <v>10.34666666666666</v>
      </c>
      <c r="M16" s="134" t="s">
        <v>52</v>
      </c>
      <c r="N16" s="220">
        <v>10.289999999999996</v>
      </c>
      <c r="O16" s="134" t="s">
        <v>46</v>
      </c>
      <c r="P16" s="220">
        <v>8.5433333333333294</v>
      </c>
      <c r="Q16" s="134" t="s">
        <v>57</v>
      </c>
      <c r="R16" s="220">
        <v>8.8933333333333309</v>
      </c>
      <c r="S16" s="134" t="s">
        <v>48</v>
      </c>
      <c r="T16" s="220">
        <v>8.8333333333333321</v>
      </c>
      <c r="U16" s="134" t="s">
        <v>54</v>
      </c>
      <c r="V16" s="220">
        <v>10.274999999999997</v>
      </c>
      <c r="W16" s="134" t="s">
        <v>46</v>
      </c>
      <c r="X16" s="220">
        <v>10.256666666666666</v>
      </c>
      <c r="Y16" s="134" t="s">
        <v>49</v>
      </c>
      <c r="Z16" s="220">
        <v>8.5600000000000041</v>
      </c>
      <c r="AA16" s="134" t="s">
        <v>46</v>
      </c>
      <c r="AB16" s="220">
        <v>11.173333333333328</v>
      </c>
      <c r="AC16" s="226" t="s">
        <v>64</v>
      </c>
      <c r="AD16" s="215"/>
      <c r="AE16" s="110"/>
      <c r="AF16" s="215"/>
      <c r="AG16" s="112"/>
    </row>
    <row r="17" spans="1:33" ht="14.5" customHeight="1" x14ac:dyDescent="0.4">
      <c r="A17" t="s">
        <v>77</v>
      </c>
      <c r="B17" s="191" t="str">
        <f t="shared" si="0"/>
        <v>AU Robin</v>
      </c>
      <c r="C17" s="30" t="str">
        <f t="shared" si="1"/>
        <v>clover, crimson</v>
      </c>
      <c r="D17" s="199" t="str">
        <f t="shared" si="2"/>
        <v>Legume</v>
      </c>
      <c r="E17" s="56">
        <f t="shared" si="3"/>
        <v>10.249125965335287</v>
      </c>
      <c r="F17" s="220">
        <v>10.189629629629632</v>
      </c>
      <c r="G17" s="135" t="s">
        <v>48</v>
      </c>
      <c r="H17" s="220"/>
      <c r="I17" s="135"/>
      <c r="J17" s="220"/>
      <c r="K17" s="135"/>
      <c r="L17" s="220">
        <v>10.536666666666658</v>
      </c>
      <c r="M17" s="135" t="s">
        <v>52</v>
      </c>
      <c r="N17" s="220">
        <v>9.6199999999999921</v>
      </c>
      <c r="O17" s="135" t="s">
        <v>54</v>
      </c>
      <c r="P17" s="220">
        <v>9.6366666666666614</v>
      </c>
      <c r="Q17" s="135" t="s">
        <v>70</v>
      </c>
      <c r="R17" s="220">
        <v>6.7933333333333259</v>
      </c>
      <c r="S17" s="135" t="s">
        <v>46</v>
      </c>
      <c r="T17" s="220">
        <v>9.8099999999999987</v>
      </c>
      <c r="U17" s="135" t="s">
        <v>52</v>
      </c>
      <c r="V17" s="220">
        <v>10.833333333333325</v>
      </c>
      <c r="W17" s="135" t="s">
        <v>46</v>
      </c>
      <c r="X17" s="220">
        <v>11.743007722682304</v>
      </c>
      <c r="Y17" s="135" t="s">
        <v>52</v>
      </c>
      <c r="Z17" s="220">
        <v>9.3866666666666863</v>
      </c>
      <c r="AA17" s="135" t="s">
        <v>50</v>
      </c>
      <c r="AB17" s="220">
        <v>13.269999999999992</v>
      </c>
      <c r="AC17" s="227" t="s">
        <v>50</v>
      </c>
      <c r="AD17" s="215"/>
      <c r="AE17" s="111"/>
      <c r="AF17" s="215"/>
      <c r="AG17" s="113"/>
    </row>
    <row r="18" spans="1:33" ht="14.5" customHeight="1" x14ac:dyDescent="0.4">
      <c r="A18" t="s">
        <v>182</v>
      </c>
      <c r="B18" s="191" t="str">
        <f t="shared" si="0"/>
        <v>AU Sunrise</v>
      </c>
      <c r="C18" s="30" t="str">
        <f t="shared" si="1"/>
        <v>clover, crimson</v>
      </c>
      <c r="D18" s="199" t="str">
        <f t="shared" si="2"/>
        <v>Legume</v>
      </c>
      <c r="E18" s="56">
        <f t="shared" si="3"/>
        <v>10.209999999999997</v>
      </c>
      <c r="F18" s="220">
        <v>10.197407407407411</v>
      </c>
      <c r="G18" s="134" t="s">
        <v>48</v>
      </c>
      <c r="H18" s="220"/>
      <c r="I18" s="134"/>
      <c r="J18" s="220"/>
      <c r="K18" s="134"/>
      <c r="L18" s="220">
        <v>10.353333333333325</v>
      </c>
      <c r="M18" s="134" t="s">
        <v>52</v>
      </c>
      <c r="N18" s="220">
        <v>9.6633333333333287</v>
      </c>
      <c r="O18" s="134" t="s">
        <v>54</v>
      </c>
      <c r="P18" s="220">
        <v>10.096666666666659</v>
      </c>
      <c r="Q18" s="134" t="s">
        <v>46</v>
      </c>
      <c r="R18" s="220">
        <v>6.9733333333333274</v>
      </c>
      <c r="S18" s="134" t="s">
        <v>52</v>
      </c>
      <c r="T18" s="220">
        <v>9.9533333333333331</v>
      </c>
      <c r="U18" s="134" t="s">
        <v>52</v>
      </c>
      <c r="V18" s="220">
        <v>11.279999999999996</v>
      </c>
      <c r="W18" s="134" t="s">
        <v>52</v>
      </c>
      <c r="X18" s="220">
        <v>11.239999999999998</v>
      </c>
      <c r="Y18" s="134" t="s">
        <v>46</v>
      </c>
      <c r="Z18" s="220">
        <v>9.7766666666666655</v>
      </c>
      <c r="AA18" s="134" t="s">
        <v>48</v>
      </c>
      <c r="AB18" s="220">
        <v>12.439999999999994</v>
      </c>
      <c r="AC18" s="226" t="s">
        <v>46</v>
      </c>
      <c r="AD18" s="215"/>
      <c r="AE18" s="110"/>
      <c r="AF18" s="215"/>
      <c r="AG18" s="112"/>
    </row>
    <row r="19" spans="1:33" ht="14.5" customHeight="1" x14ac:dyDescent="0.4">
      <c r="A19" t="s">
        <v>8</v>
      </c>
      <c r="B19" s="191" t="str">
        <f t="shared" si="0"/>
        <v>Kentucky Pride</v>
      </c>
      <c r="C19" s="30" t="str">
        <f t="shared" si="1"/>
        <v>clover, crimson</v>
      </c>
      <c r="D19" s="199" t="str">
        <f t="shared" si="2"/>
        <v>Legume</v>
      </c>
      <c r="E19" s="56">
        <f t="shared" si="3"/>
        <v>9.4245833333333255</v>
      </c>
      <c r="F19" s="220">
        <v>9.4381481481481515</v>
      </c>
      <c r="G19" s="134" t="s">
        <v>52</v>
      </c>
      <c r="H19" s="220"/>
      <c r="I19" s="134"/>
      <c r="J19" s="220"/>
      <c r="K19" s="134"/>
      <c r="L19" s="220">
        <v>9.4899999999999896</v>
      </c>
      <c r="M19" s="134" t="s">
        <v>46</v>
      </c>
      <c r="N19" s="220">
        <v>8.4833333333333272</v>
      </c>
      <c r="O19" s="134" t="s">
        <v>51</v>
      </c>
      <c r="P19" s="220">
        <v>9.5466666666666598</v>
      </c>
      <c r="Q19" s="134" t="s">
        <v>70</v>
      </c>
      <c r="R19" s="220">
        <v>6.2599999999999945</v>
      </c>
      <c r="S19" s="134" t="s">
        <v>51</v>
      </c>
      <c r="T19" s="220">
        <v>9.65</v>
      </c>
      <c r="U19" s="134" t="s">
        <v>52</v>
      </c>
      <c r="V19" s="220">
        <v>10.12666666666666</v>
      </c>
      <c r="W19" s="134" t="s">
        <v>70</v>
      </c>
      <c r="X19" s="220">
        <v>9.81</v>
      </c>
      <c r="Y19" s="134" t="s">
        <v>51</v>
      </c>
      <c r="Z19" s="220">
        <v>9.5766666666666502</v>
      </c>
      <c r="AA19" s="134" t="s">
        <v>48</v>
      </c>
      <c r="AB19" s="220">
        <v>11.999999999999991</v>
      </c>
      <c r="AC19" s="226" t="s">
        <v>54</v>
      </c>
      <c r="AD19" s="215"/>
      <c r="AE19" s="110"/>
      <c r="AF19" s="215"/>
      <c r="AG19" s="112"/>
    </row>
    <row r="20" spans="1:33" ht="14.5" customHeight="1" x14ac:dyDescent="0.4">
      <c r="A20" t="s">
        <v>35</v>
      </c>
      <c r="B20" s="191" t="str">
        <f t="shared" si="0"/>
        <v>eNhance</v>
      </c>
      <c r="C20" s="30" t="str">
        <f t="shared" si="1"/>
        <v>clover, Persian</v>
      </c>
      <c r="D20" s="199" t="str">
        <f t="shared" si="2"/>
        <v>Legume</v>
      </c>
      <c r="E20" s="56">
        <f t="shared" si="3"/>
        <v>7.2652083333333302</v>
      </c>
      <c r="F20" s="220">
        <v>7.1198148148148164</v>
      </c>
      <c r="G20" s="134" t="s">
        <v>60</v>
      </c>
      <c r="H20" s="220"/>
      <c r="I20" s="134"/>
      <c r="J20" s="220"/>
      <c r="K20" s="134"/>
      <c r="L20" s="220">
        <v>8.289999999999992</v>
      </c>
      <c r="M20" s="134" t="s">
        <v>232</v>
      </c>
      <c r="N20" s="220">
        <v>6.3166666666666611</v>
      </c>
      <c r="O20" s="134" t="s">
        <v>235</v>
      </c>
      <c r="P20" s="220">
        <v>5.956666666666659</v>
      </c>
      <c r="Q20" s="134" t="s">
        <v>67</v>
      </c>
      <c r="R20" s="220">
        <v>5.8899999999999935</v>
      </c>
      <c r="S20" s="134" t="s">
        <v>68</v>
      </c>
      <c r="T20" s="220">
        <v>6.61</v>
      </c>
      <c r="U20" s="134" t="s">
        <v>53</v>
      </c>
      <c r="V20" s="220">
        <v>7.7149999999999936</v>
      </c>
      <c r="W20" s="134" t="s">
        <v>68</v>
      </c>
      <c r="X20" s="220">
        <v>6.6099999999999994</v>
      </c>
      <c r="Y20" s="134" t="s">
        <v>231</v>
      </c>
      <c r="Z20" s="220">
        <v>6.4199999999999982</v>
      </c>
      <c r="AA20" s="134" t="s">
        <v>237</v>
      </c>
      <c r="AB20" s="220">
        <v>10.269999999999992</v>
      </c>
      <c r="AC20" s="226" t="s">
        <v>68</v>
      </c>
      <c r="AD20" s="215"/>
      <c r="AE20" s="110"/>
      <c r="AF20" s="215"/>
      <c r="AG20" s="112"/>
    </row>
    <row r="21" spans="1:33" ht="14.5" customHeight="1" x14ac:dyDescent="0.4">
      <c r="A21" t="s">
        <v>168</v>
      </c>
      <c r="B21" s="191" t="str">
        <f t="shared" si="0"/>
        <v>Dynamite</v>
      </c>
      <c r="C21" s="30" t="str">
        <f t="shared" si="1"/>
        <v>clover, red</v>
      </c>
      <c r="D21" s="199" t="str">
        <f t="shared" si="2"/>
        <v>Legume</v>
      </c>
      <c r="E21" s="56">
        <f t="shared" si="3"/>
        <v>7.9141666666666595</v>
      </c>
      <c r="F21" s="220">
        <v>7.9885185185185179</v>
      </c>
      <c r="G21" s="135" t="s">
        <v>57</v>
      </c>
      <c r="H21" s="220"/>
      <c r="I21" s="135"/>
      <c r="J21" s="220"/>
      <c r="K21" s="135"/>
      <c r="L21" s="220">
        <v>8.4899999999999913</v>
      </c>
      <c r="M21" s="135" t="s">
        <v>56</v>
      </c>
      <c r="N21" s="220">
        <v>9.5733333333333253</v>
      </c>
      <c r="O21" s="135" t="s">
        <v>54</v>
      </c>
      <c r="P21" s="220">
        <v>8.5833333333333286</v>
      </c>
      <c r="Q21" s="135" t="s">
        <v>57</v>
      </c>
      <c r="R21" s="220">
        <v>6.4499999999999957</v>
      </c>
      <c r="S21" s="135" t="s">
        <v>49</v>
      </c>
      <c r="T21" s="220">
        <v>6.9066666666666672</v>
      </c>
      <c r="U21" s="135" t="s">
        <v>53</v>
      </c>
      <c r="V21" s="220">
        <v>8.6199999999999921</v>
      </c>
      <c r="W21" s="135" t="s">
        <v>51</v>
      </c>
      <c r="X21" s="220">
        <v>7.8033333333333328</v>
      </c>
      <c r="Y21" s="135" t="s">
        <v>61</v>
      </c>
      <c r="Z21" s="220">
        <v>6.5533333333333115</v>
      </c>
      <c r="AA21" s="135" t="s">
        <v>237</v>
      </c>
      <c r="AB21" s="220">
        <v>8.9166666666666607</v>
      </c>
      <c r="AC21" s="227" t="s">
        <v>66</v>
      </c>
      <c r="AD21" s="215"/>
      <c r="AE21" s="111"/>
      <c r="AF21" s="215"/>
      <c r="AG21" s="113"/>
    </row>
    <row r="22" spans="1:33" ht="14.5" customHeight="1" x14ac:dyDescent="0.4">
      <c r="A22" t="s">
        <v>36</v>
      </c>
      <c r="B22" s="190" t="str">
        <f t="shared" si="0"/>
        <v>Q</v>
      </c>
      <c r="C22" s="23" t="str">
        <f t="shared" si="1"/>
        <v>clover, red</v>
      </c>
      <c r="D22" s="199" t="str">
        <f t="shared" si="2"/>
        <v>Legume</v>
      </c>
      <c r="E22" s="56">
        <f t="shared" si="3"/>
        <v>8.51145833333333</v>
      </c>
      <c r="F22" s="221">
        <v>8.4935185185185205</v>
      </c>
      <c r="G22" s="134" t="s">
        <v>70</v>
      </c>
      <c r="H22" s="221"/>
      <c r="I22" s="134"/>
      <c r="J22" s="221"/>
      <c r="K22" s="134"/>
      <c r="L22" s="221">
        <v>9.323333333333327</v>
      </c>
      <c r="M22" s="134" t="s">
        <v>49</v>
      </c>
      <c r="N22" s="221">
        <v>9.4899999999999949</v>
      </c>
      <c r="O22" s="134" t="s">
        <v>49</v>
      </c>
      <c r="P22" s="221">
        <v>8.3499999999999943</v>
      </c>
      <c r="Q22" s="134" t="s">
        <v>57</v>
      </c>
      <c r="R22" s="221">
        <v>6.4799999999999969</v>
      </c>
      <c r="S22" s="134" t="s">
        <v>54</v>
      </c>
      <c r="T22" s="221">
        <v>8.3833333333333329</v>
      </c>
      <c r="U22" s="134" t="s">
        <v>64</v>
      </c>
      <c r="V22" s="221">
        <v>9.7733333333333299</v>
      </c>
      <c r="W22" s="134" t="s">
        <v>49</v>
      </c>
      <c r="X22" s="221">
        <v>8.1766666666666659</v>
      </c>
      <c r="Y22" s="134" t="s">
        <v>61</v>
      </c>
      <c r="Z22" s="221">
        <v>7.2799999999999985</v>
      </c>
      <c r="AA22" s="134" t="s">
        <v>51</v>
      </c>
      <c r="AB22" s="221">
        <v>9.1849999999999952</v>
      </c>
      <c r="AC22" s="226" t="s">
        <v>53</v>
      </c>
      <c r="AD22" s="216"/>
      <c r="AE22" s="110"/>
      <c r="AF22" s="216"/>
      <c r="AG22" s="112"/>
    </row>
    <row r="23" spans="1:33" ht="14.5" customHeight="1" x14ac:dyDescent="0.4">
      <c r="A23" t="s">
        <v>73</v>
      </c>
      <c r="B23" s="191" t="str">
        <f t="shared" si="0"/>
        <v>Cahaba</v>
      </c>
      <c r="C23" s="23" t="str">
        <f t="shared" si="1"/>
        <v>vetch, common</v>
      </c>
      <c r="D23" s="199" t="str">
        <f t="shared" si="2"/>
        <v>Legume</v>
      </c>
      <c r="E23" s="56">
        <f t="shared" si="3"/>
        <v>7.3230782786660518</v>
      </c>
      <c r="F23" s="220">
        <v>7.2951851851851863</v>
      </c>
      <c r="G23" s="135" t="s">
        <v>61</v>
      </c>
      <c r="H23" s="220"/>
      <c r="I23" s="135"/>
      <c r="J23" s="220"/>
      <c r="K23" s="135"/>
      <c r="L23" s="220">
        <v>7.0066666666666597</v>
      </c>
      <c r="M23" s="135" t="s">
        <v>264</v>
      </c>
      <c r="N23" s="220">
        <v>8.1399999999999935</v>
      </c>
      <c r="O23" s="135" t="s">
        <v>63</v>
      </c>
      <c r="P23" s="220">
        <v>7.0699999999999932</v>
      </c>
      <c r="Q23" s="135" t="s">
        <v>69</v>
      </c>
      <c r="R23" s="220">
        <v>5.9899999999999922</v>
      </c>
      <c r="S23" s="135" t="s">
        <v>47</v>
      </c>
      <c r="T23" s="220">
        <v>7.5629595626617974</v>
      </c>
      <c r="U23" s="135" t="s">
        <v>47</v>
      </c>
      <c r="V23" s="220">
        <v>8.3533333333333264</v>
      </c>
      <c r="W23" s="135" t="s">
        <v>63</v>
      </c>
      <c r="X23" s="220">
        <v>6.5833333333333321</v>
      </c>
      <c r="Y23" s="135" t="s">
        <v>231</v>
      </c>
      <c r="Z23" s="220">
        <v>6.4833333333333272</v>
      </c>
      <c r="AA23" s="135" t="s">
        <v>237</v>
      </c>
      <c r="AB23" s="220">
        <v>8.464999999999991</v>
      </c>
      <c r="AC23" s="227" t="s">
        <v>67</v>
      </c>
      <c r="AD23" s="215"/>
      <c r="AE23" s="111"/>
      <c r="AF23" s="215"/>
      <c r="AG23" s="113"/>
    </row>
    <row r="24" spans="1:33" ht="14.5" customHeight="1" x14ac:dyDescent="0.4">
      <c r="A24" t="s">
        <v>78</v>
      </c>
      <c r="B24" s="190" t="str">
        <f t="shared" si="0"/>
        <v>AU Early Cover</v>
      </c>
      <c r="C24" s="23" t="str">
        <f t="shared" si="1"/>
        <v>vetch, hairy</v>
      </c>
      <c r="D24" s="199" t="str">
        <f t="shared" si="2"/>
        <v>Legume</v>
      </c>
      <c r="E24" s="56">
        <f t="shared" si="3"/>
        <v>8.5968669549444083</v>
      </c>
      <c r="F24" s="220">
        <v>8.829074074074077</v>
      </c>
      <c r="G24" s="134" t="s">
        <v>70</v>
      </c>
      <c r="H24" s="220"/>
      <c r="I24" s="134"/>
      <c r="J24" s="220"/>
      <c r="K24" s="134"/>
      <c r="L24" s="220">
        <v>9.0799999999999947</v>
      </c>
      <c r="M24" s="134" t="s">
        <v>64</v>
      </c>
      <c r="N24" s="220">
        <v>10.706666666666663</v>
      </c>
      <c r="O24" s="134" t="s">
        <v>52</v>
      </c>
      <c r="P24" s="220">
        <v>10.753333333333329</v>
      </c>
      <c r="Q24" s="134" t="s">
        <v>50</v>
      </c>
      <c r="R24" s="220">
        <v>6.4233333333333285</v>
      </c>
      <c r="S24" s="134" t="s">
        <v>49</v>
      </c>
      <c r="T24" s="220">
        <v>8.4166666666666643</v>
      </c>
      <c r="U24" s="134" t="s">
        <v>49</v>
      </c>
      <c r="V24" s="220">
        <v>8.3699999999999939</v>
      </c>
      <c r="W24" s="134" t="s">
        <v>63</v>
      </c>
      <c r="X24" s="220">
        <v>8.7616023062219632</v>
      </c>
      <c r="Y24" s="134" t="s">
        <v>68</v>
      </c>
      <c r="Z24" s="220">
        <v>6.7833333333333412</v>
      </c>
      <c r="AA24" s="134" t="s">
        <v>62</v>
      </c>
      <c r="AB24" s="220">
        <v>10.233333333333327</v>
      </c>
      <c r="AC24" s="226" t="s">
        <v>62</v>
      </c>
      <c r="AD24" s="215"/>
      <c r="AE24" s="110"/>
      <c r="AF24" s="215"/>
      <c r="AG24" s="112"/>
    </row>
    <row r="25" spans="1:33" ht="15" customHeight="1" x14ac:dyDescent="0.35">
      <c r="B25" s="189" t="s">
        <v>41</v>
      </c>
      <c r="C25" s="52"/>
      <c r="D25" s="208"/>
      <c r="E25" s="83"/>
      <c r="F25" s="174"/>
      <c r="G25" s="222"/>
      <c r="H25" s="222"/>
      <c r="I25" s="222"/>
      <c r="J25" s="223"/>
      <c r="K25" s="223"/>
      <c r="L25" s="222"/>
      <c r="M25" s="222"/>
      <c r="N25" s="222"/>
      <c r="O25" s="222"/>
      <c r="P25" s="222"/>
      <c r="Q25" s="222"/>
      <c r="R25" s="222"/>
      <c r="S25" s="175"/>
      <c r="T25" s="176"/>
      <c r="U25" s="222"/>
      <c r="V25" s="223"/>
      <c r="W25" s="223"/>
      <c r="X25" s="222"/>
      <c r="Y25" s="222"/>
      <c r="Z25" s="222"/>
      <c r="AA25" s="222"/>
      <c r="AB25" s="222"/>
      <c r="AC25" s="228"/>
      <c r="AD25" s="211"/>
      <c r="AE25" s="67"/>
      <c r="AF25" s="217"/>
      <c r="AG25" s="218"/>
    </row>
    <row r="26" spans="1:33" s="57" customFormat="1" x14ac:dyDescent="0.35">
      <c r="A26" s="58"/>
      <c r="B26" s="192" t="s">
        <v>26</v>
      </c>
      <c r="C26" s="31"/>
      <c r="D26" s="32"/>
      <c r="E26" s="31"/>
      <c r="F26" s="140">
        <f>AVERAGE(F5:F24)</f>
        <v>7.6919688109161832</v>
      </c>
      <c r="G26" s="141"/>
      <c r="H26" s="142" t="e">
        <f>AVERAGE(H5:H24)</f>
        <v>#DIV/0!</v>
      </c>
      <c r="I26" s="141"/>
      <c r="J26" s="143"/>
      <c r="K26" s="141"/>
      <c r="L26" s="142">
        <f>AVERAGE(L5:L24)</f>
        <v>8.3105833333333283</v>
      </c>
      <c r="M26" s="141"/>
      <c r="N26" s="142">
        <f>AVERAGE(N5:N24)</f>
        <v>7.923749999999993</v>
      </c>
      <c r="O26" s="141"/>
      <c r="P26" s="142">
        <f>AVERAGE(P5:P24)</f>
        <v>7.7328333333333248</v>
      </c>
      <c r="Q26" s="141"/>
      <c r="R26" s="142">
        <f>AVERAGE(R5:R24)</f>
        <v>5.9353508771929766</v>
      </c>
      <c r="S26" s="141"/>
      <c r="T26" s="142">
        <f>AVERAGE(T5:T24)</f>
        <v>7.948151869582408</v>
      </c>
      <c r="U26" s="141"/>
      <c r="V26" s="142">
        <f>AVERAGE(V5:V24)</f>
        <v>8.5349999999999984</v>
      </c>
      <c r="W26" s="141"/>
      <c r="X26" s="142">
        <f>AVERAGE(X5:X24)</f>
        <v>7.9701308875793284</v>
      </c>
      <c r="Y26" s="141"/>
      <c r="Z26" s="142">
        <f>AVERAGE(Z5:Z24)</f>
        <v>7.4895000000000183</v>
      </c>
      <c r="AA26" s="141"/>
      <c r="AB26" s="142">
        <f>AVERAGE(AB5:AB24)</f>
        <v>9.2291666666666607</v>
      </c>
      <c r="AC26" s="229"/>
      <c r="AD26" s="99" t="e">
        <f>AVERAGE(AD5:AD24)</f>
        <v>#DIV/0!</v>
      </c>
      <c r="AE26" s="97"/>
      <c r="AF26" s="98"/>
      <c r="AG26" s="114"/>
    </row>
    <row r="27" spans="1:33" s="57" customFormat="1" x14ac:dyDescent="0.35">
      <c r="A27" s="58"/>
      <c r="B27" s="193" t="s">
        <v>30</v>
      </c>
      <c r="C27" s="33"/>
      <c r="D27" s="34"/>
      <c r="E27" s="33"/>
      <c r="F27" s="144">
        <v>0.1</v>
      </c>
      <c r="G27" s="224"/>
      <c r="H27" s="145"/>
      <c r="I27" s="146"/>
      <c r="J27" s="224"/>
      <c r="K27" s="146"/>
      <c r="L27" s="145">
        <v>0.4</v>
      </c>
      <c r="M27" s="224"/>
      <c r="N27" s="145">
        <v>0.4</v>
      </c>
      <c r="O27" s="146"/>
      <c r="P27" s="145">
        <v>0.3</v>
      </c>
      <c r="Q27" s="146"/>
      <c r="R27" s="145">
        <v>0.2</v>
      </c>
      <c r="S27" s="224"/>
      <c r="T27" s="145">
        <v>0.4</v>
      </c>
      <c r="U27" s="146"/>
      <c r="V27" s="145">
        <v>0.4</v>
      </c>
      <c r="W27" s="146"/>
      <c r="X27" s="145">
        <v>0.4</v>
      </c>
      <c r="Y27" s="146"/>
      <c r="Z27" s="145">
        <v>0.3</v>
      </c>
      <c r="AA27" s="224"/>
      <c r="AB27" s="145">
        <v>0.5</v>
      </c>
      <c r="AC27" s="230"/>
      <c r="AD27" s="126">
        <v>305</v>
      </c>
      <c r="AE27" s="102"/>
      <c r="AF27" s="101"/>
      <c r="AG27" s="115"/>
    </row>
    <row r="28" spans="1:33" s="57" customFormat="1" x14ac:dyDescent="0.35">
      <c r="A28" s="58"/>
      <c r="B28" s="194" t="s">
        <v>27</v>
      </c>
      <c r="C28" s="35"/>
      <c r="D28" s="36"/>
      <c r="E28" s="35"/>
      <c r="F28" s="147">
        <f>MIN(F5:F24)</f>
        <v>6.0103703703703735</v>
      </c>
      <c r="G28" s="225"/>
      <c r="H28" s="148">
        <f>MIN(H5:H24)</f>
        <v>0</v>
      </c>
      <c r="I28" s="149"/>
      <c r="J28" s="225"/>
      <c r="K28" s="225"/>
      <c r="L28" s="148">
        <f>MIN(L5:L24)</f>
        <v>5.8966666666666603</v>
      </c>
      <c r="M28" s="149"/>
      <c r="N28" s="148">
        <f>MIN(N5:N24)</f>
        <v>5.229999999999996</v>
      </c>
      <c r="O28" s="225"/>
      <c r="P28" s="148">
        <f>MIN(P5:P24)</f>
        <v>5.3733333333333277</v>
      </c>
      <c r="Q28" s="225"/>
      <c r="R28" s="148">
        <f>MIN(R5:R24)</f>
        <v>4.1333333333333364</v>
      </c>
      <c r="S28" s="149"/>
      <c r="T28" s="148">
        <f>MIN(T5:T24)</f>
        <v>5.8999999999999968</v>
      </c>
      <c r="U28" s="225"/>
      <c r="V28" s="148">
        <f>MIN(V5:V24)</f>
        <v>6.1533333333333289</v>
      </c>
      <c r="W28" s="225"/>
      <c r="X28" s="148">
        <f>MIN(X5:X24)</f>
        <v>5.6466666666666656</v>
      </c>
      <c r="Y28" s="225"/>
      <c r="Z28" s="148">
        <f>MIN(Z5:Z24)</f>
        <v>5.7733333333333388</v>
      </c>
      <c r="AA28" s="149"/>
      <c r="AB28" s="148">
        <f>MIN(AB5:AB24)</f>
        <v>6.069999999999995</v>
      </c>
      <c r="AC28" s="231"/>
      <c r="AD28" s="127">
        <f>MIN(AD5:AD24)</f>
        <v>0</v>
      </c>
      <c r="AE28" s="105"/>
      <c r="AF28" s="104"/>
      <c r="AG28" s="116"/>
    </row>
    <row r="29" spans="1:33" s="57" customFormat="1" x14ac:dyDescent="0.35">
      <c r="A29" s="58"/>
      <c r="B29" s="193" t="s">
        <v>28</v>
      </c>
      <c r="C29" s="33"/>
      <c r="D29" s="34"/>
      <c r="E29" s="33"/>
      <c r="F29" s="144">
        <f>MAX(F5:F24)</f>
        <v>10.197407407407411</v>
      </c>
      <c r="G29" s="224"/>
      <c r="H29" s="145">
        <f>MAX(H5:H24)</f>
        <v>0</v>
      </c>
      <c r="I29" s="146"/>
      <c r="J29" s="224"/>
      <c r="K29" s="224"/>
      <c r="L29" s="145">
        <f>MAX(L5:L24)</f>
        <v>11.51333333333333</v>
      </c>
      <c r="M29" s="146"/>
      <c r="N29" s="145">
        <f>MAX(N5:N24)</f>
        <v>12.426666666666666</v>
      </c>
      <c r="O29" s="224"/>
      <c r="P29" s="145">
        <f>MAX(P5:P24)</f>
        <v>11.459999999999997</v>
      </c>
      <c r="Q29" s="224"/>
      <c r="R29" s="145">
        <f>MAX(R5:R24)</f>
        <v>8.8933333333333309</v>
      </c>
      <c r="S29" s="146"/>
      <c r="T29" s="145">
        <f>MAX(T5:T24)</f>
        <v>12.917538914493171</v>
      </c>
      <c r="U29" s="224"/>
      <c r="V29" s="145">
        <f>MAX(V5:V24)</f>
        <v>13.109999999999998</v>
      </c>
      <c r="W29" s="224"/>
      <c r="X29" s="145">
        <f>MAX(X5:X24)</f>
        <v>13.883333333333333</v>
      </c>
      <c r="Y29" s="224"/>
      <c r="Z29" s="145">
        <f>MAX(Z5:Z24)</f>
        <v>10.303333333333324</v>
      </c>
      <c r="AA29" s="146"/>
      <c r="AB29" s="145">
        <f>MAX(AB5:AB24)</f>
        <v>14.705</v>
      </c>
      <c r="AC29" s="230"/>
      <c r="AD29" s="126">
        <f>MAX(AD5:AD24)</f>
        <v>0</v>
      </c>
      <c r="AE29" s="102"/>
      <c r="AF29" s="101"/>
      <c r="AG29" s="115"/>
    </row>
    <row r="30" spans="1:33" s="57" customFormat="1" ht="14.6" thickBot="1" x14ac:dyDescent="0.4">
      <c r="A30" s="58"/>
      <c r="B30" s="195" t="s">
        <v>29</v>
      </c>
      <c r="C30" s="37"/>
      <c r="D30" s="38"/>
      <c r="E30" s="37"/>
      <c r="F30" s="150">
        <f>F29-F28</f>
        <v>4.1870370370370376</v>
      </c>
      <c r="G30" s="151"/>
      <c r="H30" s="152">
        <f>H29-H28</f>
        <v>0</v>
      </c>
      <c r="I30" s="153"/>
      <c r="J30" s="151"/>
      <c r="K30" s="151"/>
      <c r="L30" s="152">
        <f>L29-L28</f>
        <v>5.6166666666666698</v>
      </c>
      <c r="M30" s="153"/>
      <c r="N30" s="152">
        <f>N29-N28</f>
        <v>7.1966666666666699</v>
      </c>
      <c r="O30" s="151"/>
      <c r="P30" s="152">
        <f>P29-P28</f>
        <v>6.0866666666666696</v>
      </c>
      <c r="Q30" s="151"/>
      <c r="R30" s="152">
        <f>R29-R28</f>
        <v>4.7599999999999945</v>
      </c>
      <c r="S30" s="153"/>
      <c r="T30" s="152">
        <f>T29-T28</f>
        <v>7.0175389144931746</v>
      </c>
      <c r="U30" s="151"/>
      <c r="V30" s="152">
        <f>V29-V28</f>
        <v>6.9566666666666688</v>
      </c>
      <c r="W30" s="151"/>
      <c r="X30" s="152">
        <f>X29-X28</f>
        <v>8.2366666666666681</v>
      </c>
      <c r="Y30" s="151"/>
      <c r="Z30" s="152">
        <f>Z29-Z28</f>
        <v>4.5299999999999851</v>
      </c>
      <c r="AA30" s="153"/>
      <c r="AB30" s="152">
        <f>AB29-AB28</f>
        <v>8.6350000000000051</v>
      </c>
      <c r="AC30" s="232"/>
      <c r="AD30" s="107">
        <f>AD29-AD28</f>
        <v>0</v>
      </c>
      <c r="AE30" s="109"/>
      <c r="AF30" s="108"/>
      <c r="AG30" s="117"/>
    </row>
    <row r="31" spans="1:33" x14ac:dyDescent="0.35">
      <c r="B31" s="196" t="s">
        <v>31</v>
      </c>
      <c r="C31" s="39"/>
      <c r="D31" s="40"/>
      <c r="E31" s="39"/>
      <c r="F31" s="24"/>
      <c r="G31" s="17"/>
      <c r="H31" s="17"/>
      <c r="I31" s="17"/>
      <c r="J31" s="17"/>
      <c r="K31" s="17"/>
      <c r="L31" s="128"/>
      <c r="M31" s="17"/>
      <c r="N31" s="128"/>
      <c r="O31" s="17"/>
      <c r="P31" s="128"/>
      <c r="Q31" s="17"/>
      <c r="R31" s="128"/>
      <c r="S31" s="68"/>
      <c r="T31" s="130"/>
      <c r="U31" s="17"/>
      <c r="V31" s="130"/>
      <c r="W31" s="17"/>
      <c r="X31" s="128"/>
      <c r="Y31" s="17"/>
      <c r="Z31" s="128"/>
      <c r="AA31" s="17"/>
      <c r="AB31" s="128"/>
      <c r="AC31" s="25"/>
      <c r="AD31" s="17"/>
      <c r="AE31" s="68"/>
      <c r="AF31" s="70"/>
      <c r="AG31" s="25"/>
    </row>
    <row r="32" spans="1:33" x14ac:dyDescent="0.35">
      <c r="B32" s="197" t="s">
        <v>32</v>
      </c>
      <c r="C32" s="41"/>
      <c r="D32" s="42"/>
      <c r="E32" s="41"/>
      <c r="F32" s="390" t="s">
        <v>71</v>
      </c>
      <c r="G32" s="391"/>
      <c r="H32" s="367" t="s">
        <v>71</v>
      </c>
      <c r="I32" s="367"/>
      <c r="J32" s="367"/>
      <c r="K32" s="367"/>
      <c r="L32" s="367" t="s">
        <v>71</v>
      </c>
      <c r="M32" s="367"/>
      <c r="N32" s="367" t="s">
        <v>71</v>
      </c>
      <c r="O32" s="367"/>
      <c r="P32" s="367" t="s">
        <v>71</v>
      </c>
      <c r="Q32" s="367"/>
      <c r="R32" s="367" t="s">
        <v>71</v>
      </c>
      <c r="S32" s="367"/>
      <c r="T32" s="392" t="s">
        <v>71</v>
      </c>
      <c r="U32" s="391"/>
      <c r="V32" s="392" t="s">
        <v>71</v>
      </c>
      <c r="W32" s="391"/>
      <c r="X32" s="367" t="s">
        <v>71</v>
      </c>
      <c r="Y32" s="367"/>
      <c r="Z32" s="392" t="s">
        <v>71</v>
      </c>
      <c r="AA32" s="391"/>
      <c r="AB32" s="367" t="s">
        <v>71</v>
      </c>
      <c r="AC32" s="402"/>
      <c r="AD32" s="391" t="s">
        <v>71</v>
      </c>
      <c r="AE32" s="367"/>
      <c r="AF32" s="367"/>
      <c r="AG32" s="402"/>
    </row>
    <row r="33" spans="2:33" x14ac:dyDescent="0.35">
      <c r="B33" s="197" t="s">
        <v>33</v>
      </c>
      <c r="C33" s="41"/>
      <c r="D33" s="42"/>
      <c r="E33" s="41"/>
      <c r="F33" s="395" t="s">
        <v>71</v>
      </c>
      <c r="G33" s="369"/>
      <c r="H33" s="368"/>
      <c r="I33" s="369"/>
      <c r="J33" s="368"/>
      <c r="K33" s="369"/>
      <c r="L33" s="368"/>
      <c r="M33" s="369"/>
      <c r="N33" s="368"/>
      <c r="O33" s="369"/>
      <c r="P33" s="368"/>
      <c r="Q33" s="369"/>
      <c r="R33" s="368"/>
      <c r="S33" s="369"/>
      <c r="T33" s="368"/>
      <c r="U33" s="369"/>
      <c r="V33" s="368"/>
      <c r="W33" s="369"/>
      <c r="X33" s="368"/>
      <c r="Y33" s="369"/>
      <c r="Z33" s="368"/>
      <c r="AA33" s="369"/>
      <c r="AB33" s="368"/>
      <c r="AC33" s="396"/>
      <c r="AD33" s="398"/>
      <c r="AE33" s="369"/>
      <c r="AF33" s="368"/>
      <c r="AG33" s="396"/>
    </row>
    <row r="34" spans="2:33" ht="14.6" thickBot="1" x14ac:dyDescent="0.4">
      <c r="B34" s="198" t="s">
        <v>34</v>
      </c>
      <c r="C34" s="43"/>
      <c r="D34" s="44"/>
      <c r="E34" s="43"/>
      <c r="F34" s="397" t="s">
        <v>71</v>
      </c>
      <c r="G34" s="371"/>
      <c r="H34" s="370"/>
      <c r="I34" s="371"/>
      <c r="J34" s="370"/>
      <c r="K34" s="371"/>
      <c r="L34" s="370"/>
      <c r="M34" s="371"/>
      <c r="N34" s="370"/>
      <c r="O34" s="371"/>
      <c r="P34" s="370"/>
      <c r="Q34" s="371"/>
      <c r="R34" s="370"/>
      <c r="S34" s="371"/>
      <c r="T34" s="370"/>
      <c r="U34" s="371"/>
      <c r="V34" s="370"/>
      <c r="W34" s="371"/>
      <c r="X34" s="370"/>
      <c r="Y34" s="371"/>
      <c r="Z34" s="370"/>
      <c r="AA34" s="371"/>
      <c r="AB34" s="370"/>
      <c r="AC34" s="400"/>
      <c r="AD34" s="399"/>
      <c r="AE34" s="371"/>
      <c r="AF34" s="370"/>
      <c r="AG34" s="400"/>
    </row>
    <row r="35" spans="2:33" s="2" customFormat="1" ht="37.5" customHeight="1" x14ac:dyDescent="0.3">
      <c r="B35" s="401" t="s">
        <v>277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131"/>
      <c r="U35" s="62"/>
      <c r="V35" s="62"/>
      <c r="W35" s="62"/>
      <c r="X35" s="131"/>
      <c r="Y35" s="62"/>
      <c r="Z35" s="131"/>
      <c r="AA35" s="62"/>
      <c r="AB35" s="131"/>
      <c r="AC35" s="62"/>
      <c r="AD35" s="62"/>
      <c r="AE35" s="62"/>
      <c r="AF35" s="62"/>
      <c r="AG35" s="62"/>
    </row>
    <row r="36" spans="2:33" x14ac:dyDescent="0.35">
      <c r="D36" s="2"/>
    </row>
    <row r="37" spans="2:33" x14ac:dyDescent="0.35">
      <c r="D37" s="2"/>
    </row>
    <row r="38" spans="2:33" x14ac:dyDescent="0.35">
      <c r="D38" s="2"/>
    </row>
    <row r="39" spans="2:33" x14ac:dyDescent="0.35">
      <c r="D39" s="2"/>
    </row>
    <row r="40" spans="2:33" x14ac:dyDescent="0.35">
      <c r="D40" s="2"/>
    </row>
    <row r="41" spans="2:33" x14ac:dyDescent="0.35">
      <c r="D41" s="2"/>
    </row>
    <row r="42" spans="2:33" x14ac:dyDescent="0.35">
      <c r="D42" s="2"/>
    </row>
    <row r="43" spans="2:33" x14ac:dyDescent="0.35">
      <c r="D43" s="2"/>
    </row>
  </sheetData>
  <sortState xmlns:xlrd2="http://schemas.microsoft.com/office/spreadsheetml/2017/richdata2" ref="A5:AG24">
    <sortCondition ref="D5:D24"/>
    <sortCondition ref="C5:C24"/>
    <sortCondition ref="B5:B24"/>
  </sortState>
  <mergeCells count="75">
    <mergeCell ref="Z34:AA34"/>
    <mergeCell ref="AB34:AC34"/>
    <mergeCell ref="AD34:AE34"/>
    <mergeCell ref="AF34:AG34"/>
    <mergeCell ref="B35:S35"/>
    <mergeCell ref="AF33:AG33"/>
    <mergeCell ref="F34:G34"/>
    <mergeCell ref="H34:I34"/>
    <mergeCell ref="J34:K34"/>
    <mergeCell ref="L34:M34"/>
    <mergeCell ref="N34:O34"/>
    <mergeCell ref="R34:S34"/>
    <mergeCell ref="T34:U34"/>
    <mergeCell ref="V34:W34"/>
    <mergeCell ref="X34:Y34"/>
    <mergeCell ref="T33:U33"/>
    <mergeCell ref="V33:W33"/>
    <mergeCell ref="X33:Y33"/>
    <mergeCell ref="Z33:AA33"/>
    <mergeCell ref="AB33:AC33"/>
    <mergeCell ref="AD33:AE33"/>
    <mergeCell ref="F33:G33"/>
    <mergeCell ref="H33:I33"/>
    <mergeCell ref="J33:K33"/>
    <mergeCell ref="L33:M33"/>
    <mergeCell ref="N33:O33"/>
    <mergeCell ref="R33:S33"/>
    <mergeCell ref="V32:W32"/>
    <mergeCell ref="X32:Y32"/>
    <mergeCell ref="Z32:AA32"/>
    <mergeCell ref="AB32:AC32"/>
    <mergeCell ref="R32:S32"/>
    <mergeCell ref="T32:U32"/>
    <mergeCell ref="AD32:AE32"/>
    <mergeCell ref="AF32:AG32"/>
    <mergeCell ref="AB4:AC4"/>
    <mergeCell ref="AD4:AE4"/>
    <mergeCell ref="AF4:AG4"/>
    <mergeCell ref="F32:G32"/>
    <mergeCell ref="H32:I32"/>
    <mergeCell ref="J32:K32"/>
    <mergeCell ref="L32:M32"/>
    <mergeCell ref="N32:O32"/>
    <mergeCell ref="Z4:AA4"/>
    <mergeCell ref="T3:U3"/>
    <mergeCell ref="V3:W3"/>
    <mergeCell ref="X3:Y3"/>
    <mergeCell ref="Z3:AA3"/>
    <mergeCell ref="R4:S4"/>
    <mergeCell ref="P4:Q4"/>
    <mergeCell ref="T4:U4"/>
    <mergeCell ref="V4:W4"/>
    <mergeCell ref="X4:Y4"/>
    <mergeCell ref="D2:D3"/>
    <mergeCell ref="P3:Q3"/>
    <mergeCell ref="H4:I4"/>
    <mergeCell ref="J4:K4"/>
    <mergeCell ref="L4:M4"/>
    <mergeCell ref="N4:O4"/>
    <mergeCell ref="P32:Q32"/>
    <mergeCell ref="P33:Q33"/>
    <mergeCell ref="P34:Q34"/>
    <mergeCell ref="B1:AG1"/>
    <mergeCell ref="B2:B3"/>
    <mergeCell ref="C2:C3"/>
    <mergeCell ref="F2:AG2"/>
    <mergeCell ref="F3:G3"/>
    <mergeCell ref="H3:I3"/>
    <mergeCell ref="J3:K3"/>
    <mergeCell ref="L3:M3"/>
    <mergeCell ref="N3:O3"/>
    <mergeCell ref="R3:S3"/>
    <mergeCell ref="AF3:AG3"/>
    <mergeCell ref="AB3:AC3"/>
    <mergeCell ref="AD3:AE3"/>
  </mergeCells>
  <conditionalFormatting sqref="B5:AC24">
    <cfRule type="expression" dxfId="3" priority="27">
      <formula>MOD(ROW(),2)=0</formula>
    </cfRule>
  </conditionalFormatting>
  <conditionalFormatting sqref="F5:F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2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2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2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V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2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:AB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24">
    <cfRule type="top10" dxfId="2" priority="25" stopIfTrue="1" percent="1" rank="25"/>
  </conditionalFormatting>
  <conditionalFormatting sqref="AE5:AE24 AG5:AG24">
    <cfRule type="containsText" priority="12" stopIfTrue="1" operator="containsText" text="AA">
      <formula>NOT(ISERROR(SEARCH("AA",AE5)))</formula>
    </cfRule>
    <cfRule type="containsText" dxfId="1" priority="13" operator="containsText" text="A">
      <formula>NOT(ISERROR(SEARCH("A",AE5)))</formula>
    </cfRule>
  </conditionalFormatting>
  <conditionalFormatting sqref="AF5:AF24">
    <cfRule type="top10" dxfId="0" priority="26" stopIfTrue="1" percent="1" rank="25"/>
  </conditionalFormatting>
  <pageMargins left="0.25" right="0.25" top="0.75" bottom="0.75" header="0.3" footer="0.3"/>
  <pageSetup scale="70" orientation="landscape" horizontalDpi="1200" verticalDpi="1200" r:id="rId1"/>
  <headerFooter differentFirst="1" scaleWithDoc="0"/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CC4704475C34092B8DB587E3AD04D" ma:contentTypeVersion="16" ma:contentTypeDescription="Create a new document." ma:contentTypeScope="" ma:versionID="a07a8bc2340a820d7aa8b33d818a3518">
  <xsd:schema xmlns:xsd="http://www.w3.org/2001/XMLSchema" xmlns:xs="http://www.w3.org/2001/XMLSchema" xmlns:p="http://schemas.microsoft.com/office/2006/metadata/properties" xmlns:ns3="07b31f68-5196-40e2-ba8b-033c5f3717f5" xmlns:ns4="5f803d70-3c8f-4bcc-b1ae-dcbbe483775e" targetNamespace="http://schemas.microsoft.com/office/2006/metadata/properties" ma:root="true" ma:fieldsID="fb92a476b74420f93ace53298bc1f12f" ns3:_="" ns4:_="">
    <xsd:import namespace="07b31f68-5196-40e2-ba8b-033c5f3717f5"/>
    <xsd:import namespace="5f803d70-3c8f-4bcc-b1ae-dcbbe483775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31f68-5196-40e2-ba8b-033c5f3717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3d70-3c8f-4bcc-b1ae-dcbbe4837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803d70-3c8f-4bcc-b1ae-dcbbe483775e" xsi:nil="true"/>
  </documentManagement>
</p:properties>
</file>

<file path=customXml/itemProps1.xml><?xml version="1.0" encoding="utf-8"?>
<ds:datastoreItem xmlns:ds="http://schemas.openxmlformats.org/officeDocument/2006/customXml" ds:itemID="{A5100A12-3AE1-4DB8-A9E8-F859E3987C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40D071-72D0-413A-867E-9A59E564B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31f68-5196-40e2-ba8b-033c5f3717f5"/>
    <ds:schemaRef ds:uri="5f803d70-3c8f-4bcc-b1ae-dcbbe48377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BD9EB-C163-408A-92E7-BBD0793FCB4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CD4D2F9-6D4D-4CBE-B3D2-DAAFF3B8DC32}">
  <ds:schemaRefs>
    <ds:schemaRef ds:uri="http://purl.org/dc/dcmitype/"/>
    <ds:schemaRef ds:uri="http://purl.org/dc/terms/"/>
    <ds:schemaRef ds:uri="http://schemas.openxmlformats.org/package/2006/metadata/core-properties"/>
    <ds:schemaRef ds:uri="07b31f68-5196-40e2-ba8b-033c5f3717f5"/>
    <ds:schemaRef ds:uri="http://schemas.microsoft.com/office/2006/metadata/properties"/>
    <ds:schemaRef ds:uri="5f803d70-3c8f-4bcc-b1ae-dcbbe483775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61</vt:i4>
      </vt:variant>
    </vt:vector>
  </HeadingPairs>
  <TitlesOfParts>
    <vt:vector size="91" baseType="lpstr">
      <vt:lpstr>Treatments</vt:lpstr>
      <vt:lpstr>Contact Info</vt:lpstr>
      <vt:lpstr>Location Info</vt:lpstr>
      <vt:lpstr>Establishment</vt:lpstr>
      <vt:lpstr>Fall Cover Crop Cover</vt:lpstr>
      <vt:lpstr>Fall Weed Cover</vt:lpstr>
      <vt:lpstr>Winter Cover Crop Cover</vt:lpstr>
      <vt:lpstr>Winter Weed Cover</vt:lpstr>
      <vt:lpstr>Pre-Corn Cover Crop Biomass</vt:lpstr>
      <vt:lpstr>Pre-Corn Cover Crop Cover</vt:lpstr>
      <vt:lpstr>Pre-Corn Weed Cover</vt:lpstr>
      <vt:lpstr>Pre-Corn CC Height</vt:lpstr>
      <vt:lpstr>Pre-Corn CC N Release</vt:lpstr>
      <vt:lpstr>Pre-Corn CC N Percent</vt:lpstr>
      <vt:lpstr>Pre-Corn CC IVTDMD48</vt:lpstr>
      <vt:lpstr>Pre-Corn CC CP</vt:lpstr>
      <vt:lpstr>Pre-Corn CC ADF</vt:lpstr>
      <vt:lpstr>Pre-Corn CC NDF</vt:lpstr>
      <vt:lpstr>Pre-Corn CC Lignin</vt:lpstr>
      <vt:lpstr>Pre-soy Cover Crop Biomass</vt:lpstr>
      <vt:lpstr>Pre-Soy Cover Crop Cover</vt:lpstr>
      <vt:lpstr>Pre-Soy Weed Cover</vt:lpstr>
      <vt:lpstr>Pre-Soy CC Height</vt:lpstr>
      <vt:lpstr>Pre-Soy CC N Release</vt:lpstr>
      <vt:lpstr>Pre-Soy CC N Percent</vt:lpstr>
      <vt:lpstr>Pre-Soy CC IVTDMD48</vt:lpstr>
      <vt:lpstr>Pre-Soy CC CP</vt:lpstr>
      <vt:lpstr>Pre-Soy CC ADF</vt:lpstr>
      <vt:lpstr>Pre-Soy CC NDF</vt:lpstr>
      <vt:lpstr>Pre-Soy CC Lignin</vt:lpstr>
      <vt:lpstr>cc19trt</vt:lpstr>
      <vt:lpstr>'Contact Info'!Print_Area</vt:lpstr>
      <vt:lpstr>Establishment!Print_Area</vt:lpstr>
      <vt:lpstr>'Fall Cover Crop Cover'!Print_Area</vt:lpstr>
      <vt:lpstr>'Fall Weed Cover'!Print_Area</vt:lpstr>
      <vt:lpstr>'Location Info'!Print_Area</vt:lpstr>
      <vt:lpstr>'Pre-Corn CC ADF'!Print_Area</vt:lpstr>
      <vt:lpstr>'Pre-Corn CC CP'!Print_Area</vt:lpstr>
      <vt:lpstr>'Pre-Corn CC Height'!Print_Area</vt:lpstr>
      <vt:lpstr>'Pre-Corn CC IVTDMD48'!Print_Area</vt:lpstr>
      <vt:lpstr>'Pre-Corn CC Lignin'!Print_Area</vt:lpstr>
      <vt:lpstr>'Pre-Corn CC N Percent'!Print_Area</vt:lpstr>
      <vt:lpstr>'Pre-Corn CC N Release'!Print_Area</vt:lpstr>
      <vt:lpstr>'Pre-Corn CC NDF'!Print_Area</vt:lpstr>
      <vt:lpstr>'Pre-Corn Cover Crop Biomass'!Print_Area</vt:lpstr>
      <vt:lpstr>'Pre-Corn Cover Crop Cover'!Print_Area</vt:lpstr>
      <vt:lpstr>'Pre-Corn Weed Cover'!Print_Area</vt:lpstr>
      <vt:lpstr>'Pre-Soy CC ADF'!Print_Area</vt:lpstr>
      <vt:lpstr>'Pre-Soy CC CP'!Print_Area</vt:lpstr>
      <vt:lpstr>'Pre-Soy CC Height'!Print_Area</vt:lpstr>
      <vt:lpstr>'Pre-Soy CC IVTDMD48'!Print_Area</vt:lpstr>
      <vt:lpstr>'Pre-Soy CC Lignin'!Print_Area</vt:lpstr>
      <vt:lpstr>'Pre-Soy CC N Percent'!Print_Area</vt:lpstr>
      <vt:lpstr>'Pre-Soy CC N Release'!Print_Area</vt:lpstr>
      <vt:lpstr>'Pre-Soy CC NDF'!Print_Area</vt:lpstr>
      <vt:lpstr>'Pre-soy Cover Crop Biomass'!Print_Area</vt:lpstr>
      <vt:lpstr>'Pre-Soy Cover Crop Cover'!Print_Area</vt:lpstr>
      <vt:lpstr>'Pre-Soy Weed Cover'!Print_Area</vt:lpstr>
      <vt:lpstr>Treatments!Print_Area</vt:lpstr>
      <vt:lpstr>'Winter Cover Crop Cover'!Print_Area</vt:lpstr>
      <vt:lpstr>'Winter Weed Cover'!Print_Area</vt:lpstr>
      <vt:lpstr>Establishment!Print_Titles</vt:lpstr>
      <vt:lpstr>'Fall Cover Crop Cover'!Print_Titles</vt:lpstr>
      <vt:lpstr>'Fall Weed Cover'!Print_Titles</vt:lpstr>
      <vt:lpstr>'Pre-Corn CC ADF'!Print_Titles</vt:lpstr>
      <vt:lpstr>'Pre-Corn CC CP'!Print_Titles</vt:lpstr>
      <vt:lpstr>'Pre-Corn CC Height'!Print_Titles</vt:lpstr>
      <vt:lpstr>'Pre-Corn CC IVTDMD48'!Print_Titles</vt:lpstr>
      <vt:lpstr>'Pre-Corn CC Lignin'!Print_Titles</vt:lpstr>
      <vt:lpstr>'Pre-Corn CC N Percent'!Print_Titles</vt:lpstr>
      <vt:lpstr>'Pre-Corn CC N Release'!Print_Titles</vt:lpstr>
      <vt:lpstr>'Pre-Corn CC NDF'!Print_Titles</vt:lpstr>
      <vt:lpstr>'Pre-Corn Cover Crop Biomass'!Print_Titles</vt:lpstr>
      <vt:lpstr>'Pre-Corn Cover Crop Cover'!Print_Titles</vt:lpstr>
      <vt:lpstr>'Pre-Corn Weed Cover'!Print_Titles</vt:lpstr>
      <vt:lpstr>'Pre-Soy CC ADF'!Print_Titles</vt:lpstr>
      <vt:lpstr>'Pre-Soy CC CP'!Print_Titles</vt:lpstr>
      <vt:lpstr>'Pre-Soy CC Height'!Print_Titles</vt:lpstr>
      <vt:lpstr>'Pre-Soy CC IVTDMD48'!Print_Titles</vt:lpstr>
      <vt:lpstr>'Pre-Soy CC Lignin'!Print_Titles</vt:lpstr>
      <vt:lpstr>'Pre-Soy CC N Percent'!Print_Titles</vt:lpstr>
      <vt:lpstr>'Pre-Soy CC N Release'!Print_Titles</vt:lpstr>
      <vt:lpstr>'Pre-Soy CC NDF'!Print_Titles</vt:lpstr>
      <vt:lpstr>'Pre-soy Cover Crop Biomass'!Print_Titles</vt:lpstr>
      <vt:lpstr>'Pre-Soy Cover Crop Cover'!Print_Titles</vt:lpstr>
      <vt:lpstr>'Pre-Soy Weed Cover'!Print_Titles</vt:lpstr>
      <vt:lpstr>Treatments!Print_Titles</vt:lpstr>
      <vt:lpstr>'Winter Cover Crop Cover'!Print_Titles</vt:lpstr>
      <vt:lpstr>'Winter Weed Cover'!Print_Titles</vt:lpstr>
      <vt:lpstr>VL_CCVT</vt:lpstr>
      <vt:lpstr>VL_TRT22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Sykes, Virginia Roseanna</dc:creator>
  <cp:keywords/>
  <dc:description/>
  <cp:lastModifiedBy>Sykes, Virginia Roseanna</cp:lastModifiedBy>
  <cp:revision/>
  <cp:lastPrinted>2024-09-13T19:20:42Z</cp:lastPrinted>
  <dcterms:created xsi:type="dcterms:W3CDTF">2020-06-19T18:27:21Z</dcterms:created>
  <dcterms:modified xsi:type="dcterms:W3CDTF">2024-09-13T19:35:30Z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0x01010011DCC4704475C34092B8DB587E3AD04D</vt:lpwstr>
  </property>
</Properties>
</file>