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sykes\OneDrive - University of Tennessee\SVT\Soybeans\2018\Soybean Report Files\"/>
    </mc:Choice>
  </mc:AlternateContent>
  <bookViews>
    <workbookView xWindow="0" yWindow="0" windowWidth="20160" windowHeight="9210" tabRatio="858"/>
  </bookViews>
  <sheets>
    <sheet name="TOC" sheetId="238" r:id="rId1"/>
    <sheet name="2018 REC Location Info" sheetId="123" r:id="rId2"/>
    <sheet name="2018 County Location Info" sheetId="165" r:id="rId3"/>
    <sheet name="2018 MG-3 Ag" sheetId="170" r:id="rId4"/>
    <sheet name="2018 MG-3 Loc" sheetId="124" r:id="rId5"/>
    <sheet name="2018 MG-3 County" sheetId="166" r:id="rId6"/>
    <sheet name="2018 MG-3 vs Strip Trials" sheetId="138" r:id="rId7"/>
    <sheet name="2018 RR3 Disease" sheetId="232" r:id="rId8"/>
    <sheet name="2018 MG-4E Ag" sheetId="223" r:id="rId9"/>
    <sheet name="2018 MG-4E Loc" sheetId="224" r:id="rId10"/>
    <sheet name="2018 MG-4E County RR" sheetId="192" r:id="rId11"/>
    <sheet name="2018 MG-4E County LL" sheetId="194" r:id="rId12"/>
    <sheet name="2018 MG-4E vs Strip Trials" sheetId="193" r:id="rId13"/>
    <sheet name="2018 RR4E Disease" sheetId="233" r:id="rId14"/>
    <sheet name="2018 LL4E Disease" sheetId="234" r:id="rId15"/>
    <sheet name="2018 MG-4L Ag" sheetId="225" r:id="rId16"/>
    <sheet name="2018 MG-4L Loc" sheetId="226" r:id="rId17"/>
    <sheet name="2018 MG-4L County RR" sheetId="199" r:id="rId18"/>
    <sheet name="2018 MG-4L County LL" sheetId="200" r:id="rId19"/>
    <sheet name="2018 MG-4L vs Strip Trials" sheetId="201" r:id="rId20"/>
    <sheet name="2018 RR4L Disease" sheetId="235" r:id="rId21"/>
    <sheet name="2018 LL4L Disease" sheetId="236" r:id="rId22"/>
    <sheet name="2018 MG-5E Ag" sheetId="204" r:id="rId23"/>
    <sheet name="2018 MG-5E Loc" sheetId="205" r:id="rId24"/>
    <sheet name="2018 MG-5E County RR" sheetId="206" r:id="rId25"/>
    <sheet name="2018 MG-5E vs Strip Trials" sheetId="208" r:id="rId26"/>
    <sheet name="2017 RR5E Disease" sheetId="237" r:id="rId27"/>
    <sheet name="2018 MG-5L Ag" sheetId="219" r:id="rId28"/>
    <sheet name="2018 MG-5L Loc" sheetId="220" r:id="rId29"/>
    <sheet name="2018 Soybean Traits &amp; Entries" sheetId="130" r:id="rId30"/>
    <sheet name="2018 Soybean Company Contacts" sheetId="131" r:id="rId31"/>
    <sheet name="2018 Soybean Trait Abbr" sheetId="142" r:id="rId32"/>
  </sheets>
  <definedNames>
    <definedName name="_xlnm._FilterDatabase" localSheetId="3" hidden="1">'2018 MG-3 Ag'!$A$5:$K$32</definedName>
    <definedName name="_xlnm._FilterDatabase" localSheetId="4" hidden="1">'2018 MG-3 Loc'!$A$5:$M$30</definedName>
    <definedName name="_xlnm._FilterDatabase" localSheetId="8" hidden="1">'2018 MG-4E Ag'!$A$5:$O$71</definedName>
    <definedName name="_xlnm._FilterDatabase" localSheetId="9" hidden="1">'2018 MG-4E Loc'!$A$5:$R$69</definedName>
    <definedName name="_xlnm._FilterDatabase" localSheetId="15" hidden="1">'2018 MG-4L Ag'!$A$5:$O$102</definedName>
    <definedName name="_xlnm._FilterDatabase" localSheetId="16" hidden="1">'2018 MG-4L Loc'!$A$5:$R$100</definedName>
    <definedName name="_xlnm._FilterDatabase" localSheetId="22" hidden="1">'2018 MG-5E Ag'!$A$5:$O$64</definedName>
    <definedName name="_xlnm._FilterDatabase" localSheetId="23" hidden="1">'2018 MG-5E Loc'!$A$5:$R$62</definedName>
    <definedName name="_xlnm._FilterDatabase" localSheetId="27" hidden="1">'2018 MG-5L Ag'!$A$5:$O$30</definedName>
    <definedName name="_xlnm._FilterDatabase" localSheetId="28" hidden="1">'2018 MG-5L Loc'!$A$5:$R$28</definedName>
    <definedName name="_xlnm.Print_Area" localSheetId="2">'2018 County Location Info'!$A$1:$D$67</definedName>
    <definedName name="_xlnm.Print_Area" localSheetId="3">'2018 MG-3 Ag'!$A$1:$R$26</definedName>
    <definedName name="_xlnm.Print_Area" localSheetId="5">'2018 MG-3 County'!$A$1:$M$18</definedName>
    <definedName name="_xlnm.Print_Area" localSheetId="4">'2018 MG-3 Loc'!$A$1:$R$24</definedName>
    <definedName name="_xlnm.Print_Area" localSheetId="6">'2018 MG-3 vs Strip Trials'!$A$1:$J$16</definedName>
    <definedName name="_xlnm.Print_Area" localSheetId="8">'2018 MG-4E Ag'!$A$1:$Z$64</definedName>
    <definedName name="_xlnm.Print_Area" localSheetId="11">'2018 MG-4E County LL'!$A$1:$H$22</definedName>
    <definedName name="_xlnm.Print_Area" localSheetId="10">'2018 MG-4E County RR'!$A$1:$O$34</definedName>
    <definedName name="_xlnm.Print_Area" localSheetId="9">'2018 MG-4E Loc'!$A$1:$AC$63</definedName>
    <definedName name="_xlnm.Print_Area" localSheetId="12">'2018 MG-4E vs Strip Trials'!$A$1:$J$29</definedName>
    <definedName name="_xlnm.Print_Area" localSheetId="15">'2018 MG-4L Ag'!$A$1:$Z$95</definedName>
    <definedName name="_xlnm.Print_Area" localSheetId="18">'2018 MG-4L County LL'!$A$1:$K$29</definedName>
    <definedName name="_xlnm.Print_Area" localSheetId="17">'2018 MG-4L County RR'!$A$1:$P$37</definedName>
    <definedName name="_xlnm.Print_Area" localSheetId="16">'2018 MG-4L Loc'!$A$1:$AC$94</definedName>
    <definedName name="_xlnm.Print_Area" localSheetId="19">'2018 MG-4L vs Strip Trials'!$A$1:$J$39</definedName>
    <definedName name="_xlnm.Print_Area" localSheetId="22">'2018 MG-5E Ag'!$A$1:$Z$58</definedName>
    <definedName name="_xlnm.Print_Area" localSheetId="24">'2018 MG-5E County RR'!$A$1:$I$25</definedName>
    <definedName name="_xlnm.Print_Area" localSheetId="23">'2018 MG-5E Loc'!$A$1:$AC$56</definedName>
    <definedName name="_xlnm.Print_Area" localSheetId="25">'2018 MG-5E vs Strip Trials'!$A$1:$J$21</definedName>
    <definedName name="_xlnm.Print_Area" localSheetId="27">'2018 MG-5L Ag'!$A$1:$Z$23</definedName>
    <definedName name="_xlnm.Print_Area" localSheetId="28">'2018 MG-5L Loc'!$A$1:$Z$22</definedName>
    <definedName name="_xlnm.Print_Area" localSheetId="1">'2018 REC Location Info'!$A$1:$G$56</definedName>
    <definedName name="_xlnm.Print_Area" localSheetId="30">'2018 Soybean Company Contacts'!$A$1:$E$29</definedName>
    <definedName name="_xlnm.Print_Area" localSheetId="31">'2018 Soybean Trait Abbr'!$A$1:$C$9</definedName>
    <definedName name="_xlnm.Print_Area" localSheetId="29">'2018 Soybean Traits &amp; Entries'!$A$1:$J$208</definedName>
  </definedNames>
  <calcPr calcId="162913"/>
</workbook>
</file>

<file path=xl/calcChain.xml><?xml version="1.0" encoding="utf-8"?>
<calcChain xmlns="http://schemas.openxmlformats.org/spreadsheetml/2006/main">
  <c r="AQ18" i="219" l="1"/>
  <c r="AO18" i="219"/>
  <c r="AM18" i="219"/>
  <c r="AK18" i="219"/>
  <c r="AI18" i="219"/>
  <c r="AG18" i="219"/>
  <c r="AE18" i="219"/>
  <c r="AC18" i="219"/>
  <c r="AA18" i="219"/>
  <c r="AQ14" i="219"/>
  <c r="AO14" i="219"/>
  <c r="AM14" i="219"/>
  <c r="AK14" i="219"/>
  <c r="AI14" i="219"/>
  <c r="AG14" i="219"/>
  <c r="AE14" i="219"/>
  <c r="AC14" i="219"/>
  <c r="AA14" i="219"/>
  <c r="AE52" i="204"/>
  <c r="AC52" i="204"/>
  <c r="AA52" i="204"/>
  <c r="AQ48" i="204"/>
  <c r="AO48" i="204"/>
  <c r="AM48" i="204"/>
  <c r="AK48" i="204"/>
  <c r="AI48" i="204"/>
  <c r="AG48" i="204"/>
  <c r="AE48" i="204"/>
  <c r="AC48" i="204"/>
  <c r="AA48" i="204"/>
  <c r="C86" i="225"/>
  <c r="AM90" i="225"/>
  <c r="AG90" i="225"/>
  <c r="AE90" i="225"/>
  <c r="AC90" i="225"/>
  <c r="AA90" i="225"/>
  <c r="AM86" i="225"/>
  <c r="AG86" i="225"/>
  <c r="AE86" i="225"/>
  <c r="AC86" i="225"/>
  <c r="AA86" i="225"/>
  <c r="AG59" i="223"/>
  <c r="AE59" i="223"/>
  <c r="AC59" i="223"/>
  <c r="AA59" i="223"/>
  <c r="AO55" i="223"/>
  <c r="AM55" i="223"/>
  <c r="AI55" i="223"/>
  <c r="AG55" i="223"/>
  <c r="AE55" i="223"/>
  <c r="AC55" i="223"/>
  <c r="AA55" i="223"/>
  <c r="AC20" i="170"/>
  <c r="AA20" i="170"/>
  <c r="Y20" i="170"/>
  <c r="W20" i="170"/>
  <c r="U20" i="170"/>
  <c r="S20" i="170"/>
  <c r="AC16" i="170"/>
  <c r="AA16" i="170"/>
  <c r="Y16" i="170"/>
  <c r="W16" i="170"/>
  <c r="U16" i="170"/>
  <c r="S16" i="170"/>
  <c r="J21" i="237" l="1"/>
  <c r="I21" i="237"/>
  <c r="E21" i="237"/>
  <c r="D21" i="237"/>
  <c r="C21" i="237"/>
  <c r="L24" i="236"/>
  <c r="K24" i="236"/>
  <c r="J24" i="236"/>
  <c r="I24" i="236"/>
  <c r="E24" i="236"/>
  <c r="D24" i="236"/>
  <c r="C24" i="236"/>
  <c r="L33" i="235"/>
  <c r="K33" i="235"/>
  <c r="J33" i="235"/>
  <c r="I33" i="235"/>
  <c r="E33" i="235"/>
  <c r="D33" i="235"/>
  <c r="C33" i="235"/>
  <c r="J18" i="234"/>
  <c r="I18" i="234"/>
  <c r="E18" i="234"/>
  <c r="D18" i="234"/>
  <c r="C18" i="234"/>
  <c r="J30" i="233"/>
  <c r="I30" i="233"/>
  <c r="E30" i="233"/>
  <c r="D30" i="233"/>
  <c r="C30" i="233"/>
  <c r="J14" i="232"/>
  <c r="I14" i="232"/>
  <c r="E14" i="232"/>
  <c r="D14" i="232"/>
  <c r="C14" i="232"/>
  <c r="D35" i="201" l="1"/>
  <c r="C35" i="201"/>
  <c r="D34" i="201"/>
  <c r="C34" i="201"/>
  <c r="J36" i="201"/>
  <c r="I36" i="201"/>
  <c r="G36" i="201"/>
  <c r="F36" i="201"/>
  <c r="J18" i="208"/>
  <c r="I18" i="208"/>
  <c r="G18" i="208"/>
  <c r="F18" i="208"/>
  <c r="D15" i="208"/>
  <c r="C15" i="208"/>
  <c r="D14" i="208"/>
  <c r="C14" i="208"/>
  <c r="D13" i="208"/>
  <c r="C13" i="208"/>
  <c r="D12" i="208"/>
  <c r="C12" i="208"/>
  <c r="D16" i="208"/>
  <c r="C16" i="208"/>
  <c r="D11" i="208"/>
  <c r="C11" i="208"/>
  <c r="D10" i="208"/>
  <c r="C10" i="208"/>
  <c r="J13" i="138"/>
  <c r="I13" i="138"/>
  <c r="G13" i="138"/>
  <c r="F13" i="138"/>
  <c r="J26" i="193"/>
  <c r="I26" i="193"/>
  <c r="G26" i="193"/>
  <c r="F26" i="193"/>
  <c r="D29" i="201"/>
  <c r="C29" i="201"/>
  <c r="D28" i="201"/>
  <c r="C28" i="201"/>
  <c r="D27" i="201"/>
  <c r="C27" i="201"/>
  <c r="D26" i="201"/>
  <c r="C26" i="201"/>
  <c r="D25" i="201"/>
  <c r="C25" i="201"/>
  <c r="D24" i="201"/>
  <c r="C24" i="201"/>
  <c r="D23" i="201"/>
  <c r="C23" i="201"/>
  <c r="D22" i="201"/>
  <c r="C22" i="201"/>
  <c r="D21" i="201"/>
  <c r="C21" i="201"/>
  <c r="D20" i="201"/>
  <c r="C20" i="201"/>
  <c r="D19" i="201"/>
  <c r="C19" i="201"/>
  <c r="D18" i="201"/>
  <c r="C18" i="201"/>
  <c r="D33" i="201"/>
  <c r="C33" i="201"/>
  <c r="D32" i="201"/>
  <c r="C32" i="201"/>
  <c r="D31" i="201"/>
  <c r="C31" i="201"/>
  <c r="D30" i="201"/>
  <c r="C30" i="201"/>
  <c r="D17" i="201"/>
  <c r="C17" i="201"/>
  <c r="D16" i="201"/>
  <c r="C16" i="201"/>
  <c r="D15" i="201"/>
  <c r="C15" i="201"/>
  <c r="D14" i="201"/>
  <c r="C14" i="201"/>
  <c r="D13" i="201"/>
  <c r="C13" i="201"/>
  <c r="D12" i="201"/>
  <c r="C12" i="201"/>
  <c r="D11" i="201"/>
  <c r="C11" i="201"/>
  <c r="D25" i="193"/>
  <c r="C25" i="193"/>
  <c r="D24" i="193"/>
  <c r="C24" i="193"/>
  <c r="D23" i="193"/>
  <c r="C23" i="193"/>
  <c r="D22" i="193"/>
  <c r="C22" i="193"/>
  <c r="D21" i="193"/>
  <c r="C21" i="193"/>
  <c r="D18" i="193"/>
  <c r="C18" i="193"/>
  <c r="D20" i="193"/>
  <c r="C20" i="193"/>
  <c r="D19" i="193"/>
  <c r="C19" i="193"/>
  <c r="D8" i="193"/>
  <c r="C8" i="193"/>
  <c r="D6" i="193"/>
  <c r="C6" i="193"/>
  <c r="D17" i="193"/>
  <c r="C17" i="193"/>
  <c r="D16" i="193"/>
  <c r="C16" i="193"/>
  <c r="D15" i="193"/>
  <c r="C15" i="193"/>
  <c r="D14" i="193"/>
  <c r="C14" i="193"/>
  <c r="D13" i="193"/>
  <c r="C13" i="193"/>
  <c r="D12" i="138"/>
  <c r="C12" i="138"/>
  <c r="D11" i="138"/>
  <c r="C11" i="138"/>
  <c r="M16" i="124" l="1"/>
  <c r="Y90" i="225" l="1"/>
  <c r="C14" i="219" l="1"/>
  <c r="Y52" i="204"/>
  <c r="W52" i="204"/>
  <c r="U52" i="204"/>
  <c r="S52" i="204"/>
  <c r="Q52" i="204"/>
  <c r="O52" i="204"/>
  <c r="M52" i="204"/>
  <c r="K52" i="204"/>
  <c r="I52" i="204"/>
  <c r="G52" i="204"/>
  <c r="E52" i="204"/>
  <c r="C52" i="204"/>
  <c r="G52" i="205"/>
  <c r="E52" i="205"/>
  <c r="C52" i="205"/>
  <c r="Y48" i="204"/>
  <c r="W48" i="204"/>
  <c r="U48" i="204"/>
  <c r="C48" i="204"/>
  <c r="C48" i="205"/>
  <c r="X90" i="226" l="1"/>
  <c r="U90" i="226"/>
  <c r="R90" i="226"/>
  <c r="O90" i="226"/>
  <c r="L90" i="226"/>
  <c r="W90" i="225"/>
  <c r="U90" i="225"/>
  <c r="S90" i="225"/>
  <c r="Q90" i="225"/>
  <c r="O90" i="225"/>
  <c r="G90" i="226"/>
  <c r="E90" i="226"/>
  <c r="C90" i="226"/>
  <c r="Y59" i="223"/>
  <c r="W59" i="223"/>
  <c r="U59" i="223"/>
  <c r="S59" i="223"/>
  <c r="Q59" i="223"/>
  <c r="O59" i="223"/>
  <c r="M59" i="223"/>
  <c r="K59" i="223"/>
  <c r="I59" i="223"/>
  <c r="G59" i="223"/>
  <c r="E59" i="223"/>
  <c r="C59" i="223"/>
  <c r="G59" i="224"/>
  <c r="E59" i="224"/>
  <c r="C59" i="224"/>
  <c r="C86" i="226" l="1"/>
  <c r="AB86" i="226"/>
  <c r="AA86" i="226"/>
  <c r="Z86" i="226"/>
  <c r="Y86" i="226"/>
  <c r="X86" i="226"/>
  <c r="W86" i="226"/>
  <c r="V86" i="226"/>
  <c r="U86" i="226"/>
  <c r="T86" i="226"/>
  <c r="S86" i="226"/>
  <c r="R86" i="226"/>
  <c r="Q86" i="226"/>
  <c r="P86" i="226"/>
  <c r="O86" i="226"/>
  <c r="N86" i="226"/>
  <c r="M86" i="226"/>
  <c r="L86" i="226"/>
  <c r="I86" i="226"/>
  <c r="G86" i="226"/>
  <c r="E86" i="226"/>
  <c r="Y86" i="225"/>
  <c r="W86" i="225"/>
  <c r="U86" i="225"/>
  <c r="S86" i="225"/>
  <c r="Q86" i="225"/>
  <c r="O86" i="225"/>
  <c r="M86" i="225"/>
  <c r="K86" i="225"/>
  <c r="I86" i="225"/>
  <c r="G86" i="225"/>
  <c r="E86" i="225"/>
  <c r="C55" i="224" l="1"/>
  <c r="I55" i="224"/>
  <c r="J55" i="224"/>
  <c r="L55" i="224"/>
  <c r="M55" i="224"/>
  <c r="N55" i="224"/>
  <c r="O55" i="224"/>
  <c r="P55" i="224"/>
  <c r="Q55" i="224"/>
  <c r="R55" i="224"/>
  <c r="S55" i="224"/>
  <c r="T55" i="224"/>
  <c r="U55" i="224"/>
  <c r="V55" i="224"/>
  <c r="W55" i="224"/>
  <c r="X55" i="224"/>
  <c r="Y55" i="224"/>
  <c r="Z55" i="224"/>
  <c r="AB55" i="224" l="1"/>
  <c r="AA55" i="224"/>
  <c r="G55" i="224"/>
  <c r="E55" i="224"/>
  <c r="Y55" i="223"/>
  <c r="W55" i="223"/>
  <c r="U55" i="223"/>
  <c r="S55" i="223"/>
  <c r="Q55" i="223"/>
  <c r="O55" i="223"/>
  <c r="M55" i="223"/>
  <c r="K55" i="223"/>
  <c r="I55" i="223"/>
  <c r="G55" i="223"/>
  <c r="E55" i="223"/>
  <c r="C55" i="223"/>
  <c r="G16" i="124"/>
  <c r="H16" i="124"/>
  <c r="I16" i="124"/>
  <c r="J16" i="124"/>
  <c r="K16" i="124"/>
  <c r="L16" i="124"/>
  <c r="O16" i="124"/>
  <c r="P16" i="124"/>
  <c r="N16" i="124"/>
  <c r="Q16" i="124"/>
  <c r="R16" i="124"/>
  <c r="Z18" i="220" l="1"/>
  <c r="Y18" i="220"/>
  <c r="X18" i="220"/>
  <c r="W18" i="220"/>
  <c r="V18" i="220"/>
  <c r="U18" i="220"/>
  <c r="T18" i="220"/>
  <c r="S18" i="220"/>
  <c r="R18" i="220"/>
  <c r="Q18" i="220"/>
  <c r="P18" i="220"/>
  <c r="O18" i="220"/>
  <c r="N18" i="220"/>
  <c r="M18" i="220"/>
  <c r="L18" i="220"/>
  <c r="K18" i="220"/>
  <c r="J18" i="220"/>
  <c r="I18" i="220"/>
  <c r="G18" i="220"/>
  <c r="E18" i="220"/>
  <c r="C18" i="220"/>
  <c r="C14" i="220" l="1"/>
  <c r="Y18" i="219"/>
  <c r="W18" i="219"/>
  <c r="U18" i="219"/>
  <c r="S18" i="219"/>
  <c r="Q18" i="219"/>
  <c r="O18" i="219"/>
  <c r="M18" i="219"/>
  <c r="K18" i="219"/>
  <c r="I18" i="219"/>
  <c r="G18" i="219"/>
  <c r="E18" i="219"/>
  <c r="C18" i="219"/>
  <c r="Z14" i="220"/>
  <c r="Y14" i="220"/>
  <c r="X14" i="220"/>
  <c r="W14" i="220"/>
  <c r="V14" i="220"/>
  <c r="U14" i="220"/>
  <c r="T14" i="220"/>
  <c r="S14" i="220"/>
  <c r="R14" i="220"/>
  <c r="Q14" i="220"/>
  <c r="P14" i="220"/>
  <c r="O14" i="220"/>
  <c r="N14" i="220"/>
  <c r="M14" i="220"/>
  <c r="L14" i="220"/>
  <c r="K14" i="220"/>
  <c r="J14" i="220"/>
  <c r="I14" i="220"/>
  <c r="G14" i="220"/>
  <c r="E14" i="220"/>
  <c r="Y14" i="219"/>
  <c r="W14" i="219"/>
  <c r="U14" i="219"/>
  <c r="S14" i="219"/>
  <c r="Q14" i="219"/>
  <c r="O14" i="219"/>
  <c r="M14" i="219"/>
  <c r="K14" i="219"/>
  <c r="I14" i="219"/>
  <c r="G14" i="219"/>
  <c r="E14" i="219"/>
  <c r="R20" i="124" l="1"/>
  <c r="Q20" i="124"/>
  <c r="N20" i="124"/>
  <c r="M20" i="124"/>
  <c r="P20" i="124"/>
  <c r="O20" i="124"/>
  <c r="L20" i="124"/>
  <c r="K20" i="124"/>
  <c r="J20" i="124"/>
  <c r="I20" i="124"/>
  <c r="H20" i="124"/>
  <c r="G20" i="124"/>
  <c r="Q20" i="170" l="1"/>
  <c r="O20" i="170"/>
  <c r="M20" i="170"/>
  <c r="K20" i="170"/>
  <c r="I20" i="170"/>
  <c r="G20" i="170"/>
  <c r="E20" i="170"/>
  <c r="C20" i="170"/>
  <c r="E16" i="124"/>
  <c r="C16" i="124"/>
  <c r="D17" i="208" l="1"/>
  <c r="C17" i="208"/>
  <c r="D9" i="208"/>
  <c r="C9" i="208"/>
  <c r="D8" i="208"/>
  <c r="C8" i="208"/>
  <c r="D7" i="208"/>
  <c r="C7" i="208"/>
  <c r="D6" i="208"/>
  <c r="C6" i="208"/>
  <c r="D5" i="208"/>
  <c r="D18" i="208" s="1"/>
  <c r="C5" i="208"/>
  <c r="AC48" i="205"/>
  <c r="AB48" i="205"/>
  <c r="AA48" i="205"/>
  <c r="Z48" i="205"/>
  <c r="Y48" i="205"/>
  <c r="X48" i="205"/>
  <c r="W48" i="205"/>
  <c r="V48" i="205"/>
  <c r="U48" i="205"/>
  <c r="T48" i="205"/>
  <c r="S48" i="205"/>
  <c r="R48" i="205"/>
  <c r="Q48" i="205"/>
  <c r="P48" i="205"/>
  <c r="O48" i="205"/>
  <c r="N48" i="205"/>
  <c r="M48" i="205"/>
  <c r="L48" i="205"/>
  <c r="K48" i="205"/>
  <c r="J48" i="205"/>
  <c r="I48" i="205"/>
  <c r="G48" i="205"/>
  <c r="E48" i="205"/>
  <c r="S48" i="204"/>
  <c r="Q48" i="204"/>
  <c r="O48" i="204"/>
  <c r="M48" i="204"/>
  <c r="K48" i="204"/>
  <c r="I48" i="204"/>
  <c r="G48" i="204"/>
  <c r="E48" i="204"/>
  <c r="D10" i="201"/>
  <c r="C10" i="201"/>
  <c r="D9" i="201"/>
  <c r="C9" i="201"/>
  <c r="D8" i="201"/>
  <c r="C8" i="201"/>
  <c r="D7" i="201"/>
  <c r="C7" i="201"/>
  <c r="D6" i="201"/>
  <c r="C6" i="201"/>
  <c r="D5" i="201"/>
  <c r="C5" i="201"/>
  <c r="D12" i="193"/>
  <c r="C12" i="193"/>
  <c r="D11" i="193"/>
  <c r="C11" i="193"/>
  <c r="D10" i="193"/>
  <c r="C10" i="193"/>
  <c r="D9" i="193"/>
  <c r="C9" i="193"/>
  <c r="D7" i="193"/>
  <c r="C7" i="193"/>
  <c r="D5" i="193"/>
  <c r="C5" i="193"/>
  <c r="C36" i="201" l="1"/>
  <c r="D36" i="201"/>
  <c r="C18" i="208"/>
  <c r="C26" i="193"/>
  <c r="D26" i="193"/>
  <c r="C7" i="138" l="1"/>
  <c r="D7" i="138"/>
  <c r="C8" i="138"/>
  <c r="D8" i="138"/>
  <c r="D9" i="138" l="1"/>
  <c r="C9" i="138"/>
  <c r="Q16" i="170" l="1"/>
  <c r="O16" i="170"/>
  <c r="M16" i="170"/>
  <c r="K16" i="170"/>
  <c r="I16" i="170"/>
  <c r="G16" i="170"/>
  <c r="E16" i="170"/>
  <c r="C16" i="170"/>
  <c r="C10" i="138" l="1"/>
  <c r="D10" i="138"/>
  <c r="C5" i="138"/>
  <c r="D5" i="138"/>
  <c r="C6" i="138"/>
  <c r="D6" i="138"/>
  <c r="D13" i="138" l="1"/>
  <c r="C13" i="138"/>
</calcChain>
</file>

<file path=xl/connections.xml><?xml version="1.0" encoding="utf-8"?>
<connections xmlns="http://schemas.openxmlformats.org/spreadsheetml/2006/main">
  <connection id="1" name="Connection3" type="4" refreshedVersion="5" background="1" saveData="1">
    <webPr sourceData="1" parsePre="1" consecutive="1" xl2000="1" url="file://C:\Users\Ryan Blair\AppData\Local\Temp\SAS Temporary Files\_TD8104_EXTENSION-PC_\danda\sashtml2.htm#IDX20" htmlTables="1">
      <tables count="1">
        <x v="30"/>
      </tables>
    </webPr>
  </connection>
</connections>
</file>

<file path=xl/sharedStrings.xml><?xml version="1.0" encoding="utf-8"?>
<sst xmlns="http://schemas.openxmlformats.org/spreadsheetml/2006/main" count="11909" uniqueCount="1336">
  <si>
    <t>Milan</t>
  </si>
  <si>
    <t>Springfield</t>
  </si>
  <si>
    <t>Knoxville</t>
  </si>
  <si>
    <t>Location</t>
  </si>
  <si>
    <t>Planting Date</t>
  </si>
  <si>
    <t>Harvest Date</t>
  </si>
  <si>
    <t>Soil Type</t>
  </si>
  <si>
    <t>Grenada Silt Loam</t>
  </si>
  <si>
    <t>R</t>
  </si>
  <si>
    <t>RR</t>
  </si>
  <si>
    <t>RR2</t>
  </si>
  <si>
    <t>East Tennessee</t>
  </si>
  <si>
    <t>Average</t>
  </si>
  <si>
    <t>Company</t>
  </si>
  <si>
    <t>Phone</t>
  </si>
  <si>
    <t>Email</t>
  </si>
  <si>
    <t>Contact</t>
  </si>
  <si>
    <t>www.agrigold.com</t>
  </si>
  <si>
    <t>Lanny Warren</t>
  </si>
  <si>
    <t>731-234-2921</t>
  </si>
  <si>
    <t>lanny.warren@charter.net</t>
  </si>
  <si>
    <t>www.dynagroseed.com</t>
  </si>
  <si>
    <t>University of Tennessee</t>
  </si>
  <si>
    <t>www.terralseed.com</t>
  </si>
  <si>
    <t>Web site</t>
  </si>
  <si>
    <t>REC Tests</t>
  </si>
  <si>
    <t>CST Tests</t>
  </si>
  <si>
    <t>Avg. of CST and REC Tests</t>
  </si>
  <si>
    <t>Caverndale Farms</t>
  </si>
  <si>
    <t>NK Brand (Syngenta)</t>
  </si>
  <si>
    <t>Armor Seed</t>
  </si>
  <si>
    <t>www.armorseed.com</t>
  </si>
  <si>
    <t>901-326-7140</t>
  </si>
  <si>
    <t>larry.w.ganann@monsanto.com</t>
  </si>
  <si>
    <t>Warren Seed</t>
  </si>
  <si>
    <t xml:space="preserve"> </t>
  </si>
  <si>
    <t>Dickson Silt Loam</t>
  </si>
  <si>
    <t>Hillary Spain</t>
  </si>
  <si>
    <t>870-208-6032</t>
  </si>
  <si>
    <t>hillary@progenyag.com</t>
  </si>
  <si>
    <t>LG Seeds</t>
  </si>
  <si>
    <t>www.caverndalefarms.com</t>
  </si>
  <si>
    <t>Abbreviation</t>
  </si>
  <si>
    <t>Name</t>
  </si>
  <si>
    <t>Characteristic</t>
  </si>
  <si>
    <t>LL</t>
  </si>
  <si>
    <t>Lane Dill</t>
  </si>
  <si>
    <t>901-233-0274</t>
  </si>
  <si>
    <t>lanedill@armorseed.com</t>
  </si>
  <si>
    <t>Caleb Robertson</t>
  </si>
  <si>
    <t>clrobertson@landolakes.com</t>
  </si>
  <si>
    <t>901-355-2463</t>
  </si>
  <si>
    <t>rdavis@terralseed.com</t>
  </si>
  <si>
    <t>Lake</t>
  </si>
  <si>
    <t>West Tennessee</t>
  </si>
  <si>
    <t>Jackson</t>
  </si>
  <si>
    <t>Memphis</t>
  </si>
  <si>
    <t>Irrigation</t>
  </si>
  <si>
    <t>Irrigated</t>
  </si>
  <si>
    <t>Agricenter International</t>
  </si>
  <si>
    <t>Shady Loam</t>
  </si>
  <si>
    <t>Hybrid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</si>
  <si>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</si>
  <si>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</si>
  <si>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</si>
  <si>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Column3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</si>
  <si>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</si>
  <si>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Column4</t>
  </si>
  <si>
    <t>Column5</t>
  </si>
  <si>
    <t>Column6</t>
  </si>
  <si>
    <t>Column7</t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</si>
  <si>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</si>
  <si>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</si>
  <si>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</si>
  <si>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</si>
  <si>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MS† 
Avg. 
Yield</t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</si>
  <si>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</si>
  <si>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</si>
  <si>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</si>
  <si>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W</t>
  </si>
  <si>
    <t>Seed Treatment</t>
  </si>
  <si>
    <t>731-819-6713</t>
  </si>
  <si>
    <t>jonathan.fant@cpsagu.com</t>
  </si>
  <si>
    <t>Chuck Leonard</t>
  </si>
  <si>
    <t>270-519-9600</t>
  </si>
  <si>
    <t>chuck.leonard@syngenta.com</t>
  </si>
  <si>
    <t>County</t>
  </si>
  <si>
    <t>Cooperator</t>
  </si>
  <si>
    <t>Agent</t>
  </si>
  <si>
    <t>Coffee</t>
  </si>
  <si>
    <t>Steve Harris</t>
  </si>
  <si>
    <t>Crockett</t>
  </si>
  <si>
    <t>Richard Buntin</t>
  </si>
  <si>
    <t>Fulton, KY</t>
  </si>
  <si>
    <t>Ben Rudy</t>
  </si>
  <si>
    <t xml:space="preserve">Gibson  </t>
  </si>
  <si>
    <t>Denton Parkins</t>
  </si>
  <si>
    <t xml:space="preserve">Philip Shelby </t>
  </si>
  <si>
    <t>Hickman</t>
  </si>
  <si>
    <t>Claude Callicott</t>
  </si>
  <si>
    <t>Troy Dugger</t>
  </si>
  <si>
    <t>Madison</t>
  </si>
  <si>
    <t xml:space="preserve">Jake Mallard </t>
  </si>
  <si>
    <t>Weakley</t>
  </si>
  <si>
    <t xml:space="preserve">Jeff Lannom </t>
  </si>
  <si>
    <t>Tim Lax</t>
  </si>
  <si>
    <t>Gibson</t>
  </si>
  <si>
    <t>Philip Shelby</t>
  </si>
  <si>
    <t>Haywood</t>
  </si>
  <si>
    <t>Ranson Goodman</t>
  </si>
  <si>
    <t>Jake Mallard</t>
  </si>
  <si>
    <t>Table of Contents</t>
  </si>
  <si>
    <t>Location Information</t>
  </si>
  <si>
    <t>Standard Error</t>
  </si>
  <si>
    <t>C.V.</t>
  </si>
  <si>
    <t>Plots per entry (reps x locs.)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</si>
  <si>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</si>
  <si>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t>1 yr</t>
  </si>
  <si>
    <t>2 yr</t>
  </si>
  <si>
    <t>3 yr</t>
  </si>
  <si>
    <t>Barry Gilmore</t>
  </si>
  <si>
    <t>573-359-0765</t>
  </si>
  <si>
    <t>barry.gilmore@heftyseed.com</t>
  </si>
  <si>
    <t>www.heftyseed.com</t>
  </si>
  <si>
    <t>www.lgseeds.com</t>
  </si>
  <si>
    <t>GT</t>
  </si>
  <si>
    <t>Additional Trial Information</t>
  </si>
  <si>
    <r>
      <t xml:space="preserve">          </t>
    </r>
    <r>
      <rPr>
        <sz val="12"/>
        <rFont val="Times New Roman"/>
        <family val="1"/>
      </rPr>
      <t xml:space="preserve">Table 2. </t>
    </r>
    <r>
      <rPr>
        <b/>
        <sz val="12"/>
        <rFont val="Times New Roman"/>
        <family val="1"/>
      </rPr>
      <t xml:space="preserve">2018 </t>
    </r>
    <r>
      <rPr>
        <sz val="12"/>
        <rFont val="Times New Roman"/>
        <family val="1"/>
      </rPr>
      <t>County Standard Test (CST) location information</t>
    </r>
  </si>
  <si>
    <r>
      <t xml:space="preserve">          Table 1. </t>
    </r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AgResearch and Education Center (REC) location information</t>
    </r>
  </si>
  <si>
    <t xml:space="preserve">Highland Rim </t>
  </si>
  <si>
    <t>AgResearch and Education Center</t>
  </si>
  <si>
    <t>Avg. Yield§ 
(bu/ac)
1 yr</t>
  </si>
  <si>
    <t>Avg. Yield§ 
(bu/ac)
2 yr</t>
  </si>
  <si>
    <t>Avg. Yield§ 
(bu/ac)
3 yr</t>
  </si>
  <si>
    <t>MS 
Avg. Yield§ 
1 yr</t>
  </si>
  <si>
    <t>MS 
Avg. Yield§ 
2 yr</t>
  </si>
  <si>
    <t>MS 
Avg. Yield§ 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</si>
  <si>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</si>
  <si>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</si>
  <si>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</si>
  <si>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</si>
  <si>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</si>
  <si>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</si>
  <si>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</si>
  <si>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Lodging¶
(%)
2 yr</t>
  </si>
  <si>
    <t>Lodging¶
(%)
3 yr</t>
  </si>
  <si>
    <t>Knoxville 
Irr.
(bu/acre)
1 yr</t>
  </si>
  <si>
    <t>Knoxville 
Irr.
(bu/acre)
2 yr</t>
  </si>
  <si>
    <t>Knoxville 
Irr.
(bu/acre)
3 yr</t>
  </si>
  <si>
    <t>Springfield 
Irr.
(bu/acre)
1 yr</t>
  </si>
  <si>
    <t>Springfield 
Irr.
(bu/acre)
2 yr</t>
  </si>
  <si>
    <t>Springfield 
Irr.
(bu/acre)
3 yr</t>
  </si>
  <si>
    <t>Springfield 
Non-Irr.
(bu/acre)
1 yr</t>
  </si>
  <si>
    <t>Springfield 
Non-Irr.
(bu/acre)
2 yr</t>
  </si>
  <si>
    <t>Springfield 
Non-Irr.
(bu/acre)
3 yr</t>
  </si>
  <si>
    <t>Milan
 Irr.
(bu/acre)
1 yr</t>
  </si>
  <si>
    <t>Milan
 Irr.
(bu/acre)
2 yr</t>
  </si>
  <si>
    <t>Milan
 Irr.
(bu/acre)
3 yr</t>
  </si>
  <si>
    <t>Milan 
Non-Irr.
(bu/acre)
1 yr</t>
  </si>
  <si>
    <t>Milan 
Non-Irr.
(bu/acre)
2 yr</t>
  </si>
  <si>
    <t>Milan 
Non-Irr.
(bu/acre)
3 yr</t>
  </si>
  <si>
    <t>Jackson 
Irr.
(bu/acre)
1 yr</t>
  </si>
  <si>
    <t>Jackson 
Irr.
(bu/acre)
2 yr</t>
  </si>
  <si>
    <t>Jackson 
Irr.
(bu/acre)
3 yr</t>
  </si>
  <si>
    <t>Memphis 
Irr.
(bu/acre)
1 yr</t>
  </si>
  <si>
    <t>Memphis 
Irr.
(bu/acre)
2 yr</t>
  </si>
  <si>
    <t>Memphis 
Irr.
(bu/acre)
3 yr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</si>
  <si>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</si>
  <si>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</si>
  <si>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</si>
  <si>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</si>
  <si>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</si>
  <si>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</si>
  <si>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t>L</t>
  </si>
  <si>
    <t>Percent of locs. with yield above loc. avg.</t>
  </si>
  <si>
    <t>Lauderdale</t>
  </si>
  <si>
    <t>Jefferson</t>
  </si>
  <si>
    <t>Steve Huff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</si>
  <si>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</si>
  <si>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</si>
  <si>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</si>
  <si>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</si>
  <si>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</si>
  <si>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</si>
  <si>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Maturity 
(DAP)
1 yr</t>
  </si>
  <si>
    <t>MS 
Maturity 
1 yr</t>
  </si>
  <si>
    <t>Maturity 
(DAP)
2 yr</t>
  </si>
  <si>
    <t>MS 
Maturity 
2 yr</t>
  </si>
  <si>
    <t>Soybean Variety Tests in Tennessee 2018</t>
  </si>
  <si>
    <t>Maturity Group III</t>
  </si>
  <si>
    <r>
      <t xml:space="preserve">          Table 3. </t>
    </r>
    <r>
      <rPr>
        <b/>
        <sz val="12"/>
        <rFont val="Times New Roman"/>
        <family val="1"/>
      </rPr>
      <t xml:space="preserve">2018 MG-3 </t>
    </r>
    <r>
      <rPr>
        <sz val="12"/>
        <rFont val="Times New Roman"/>
        <family val="1"/>
      </rPr>
      <t xml:space="preserve">Yield, Agronomic, and Quality Data across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Locations (1yr, 2yr, 3yr)</t>
    </r>
  </si>
  <si>
    <r>
      <t xml:space="preserve">          Table 4. </t>
    </r>
    <r>
      <rPr>
        <b/>
        <sz val="12"/>
        <rFont val="Times New Roman"/>
        <family val="1"/>
      </rPr>
      <t xml:space="preserve">2018 MG-3 </t>
    </r>
    <r>
      <rPr>
        <sz val="12"/>
        <rFont val="Times New Roman"/>
        <family val="1"/>
      </rPr>
      <t xml:space="preserve"> Yield Data by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 (1yr, 2yr, 3yr)</t>
    </r>
  </si>
  <si>
    <r>
      <t xml:space="preserve">          Table 7. </t>
    </r>
    <r>
      <rPr>
        <b/>
        <sz val="12"/>
        <rFont val="Times New Roman"/>
        <family val="1"/>
      </rPr>
      <t xml:space="preserve">2018 MG-3 </t>
    </r>
    <r>
      <rPr>
        <sz val="12"/>
        <rFont val="Times New Roman"/>
        <family val="1"/>
      </rPr>
      <t xml:space="preserve">Roundup Ready </t>
    </r>
    <r>
      <rPr>
        <b/>
        <sz val="12"/>
        <rFont val="Times New Roman"/>
        <family val="1"/>
      </rPr>
      <t>Disease</t>
    </r>
    <r>
      <rPr>
        <sz val="12"/>
        <rFont val="Times New Roman"/>
        <family val="1"/>
      </rPr>
      <t xml:space="preserve"> Tests</t>
    </r>
  </si>
  <si>
    <r>
      <t xml:space="preserve">          Table 8. </t>
    </r>
    <r>
      <rPr>
        <b/>
        <sz val="12"/>
        <rFont val="Times New Roman"/>
        <family val="1"/>
      </rPr>
      <t xml:space="preserve">2018 MG-4E </t>
    </r>
    <r>
      <rPr>
        <sz val="12"/>
        <rFont val="Times New Roman"/>
        <family val="1"/>
      </rPr>
      <t xml:space="preserve">Yield, Agronomic, and Quality Data across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Locations (1yr, 2yr, 3yr)</t>
    </r>
  </si>
  <si>
    <r>
      <t xml:space="preserve">          Table 9. </t>
    </r>
    <r>
      <rPr>
        <b/>
        <sz val="12"/>
        <rFont val="Times New Roman"/>
        <family val="1"/>
      </rPr>
      <t xml:space="preserve">2018 MG-4E </t>
    </r>
    <r>
      <rPr>
        <sz val="12"/>
        <rFont val="Times New Roman"/>
        <family val="1"/>
      </rPr>
      <t xml:space="preserve"> Yield Data by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 (1yr, 2yr, 3yr)</t>
    </r>
  </si>
  <si>
    <t>Seeding Rate</t>
  </si>
  <si>
    <t>Non-irrigated</t>
  </si>
  <si>
    <t>Maturity Group Early IV (4.0 - 4.5)</t>
  </si>
  <si>
    <t>Maturity Group Late IV (4.6 - 4.9)</t>
  </si>
  <si>
    <t>Maturity Group Early V (5.0 - 5.5)</t>
  </si>
  <si>
    <t>Maturity Group Late V (5.6 - 5.9)</t>
  </si>
  <si>
    <t xml:space="preserve">  </t>
  </si>
  <si>
    <t>Highland Rim</t>
  </si>
  <si>
    <t>Maturity Group Early IV (4.0 - 4.4)</t>
  </si>
  <si>
    <t>Maturity Group Late IV (4.5-4.9)</t>
  </si>
  <si>
    <t>Maturity Group Early V (5.0 - 5.4)</t>
  </si>
  <si>
    <t>Maturity Group Late V (5.5-5.9)</t>
  </si>
  <si>
    <t>Table 1.  Location information from AgResearch and Education Centers where soybean variety tests were conducted in Tennessee in 2018.</t>
  </si>
  <si>
    <t>Roundup Ready Group III</t>
  </si>
  <si>
    <t>Dyer</t>
  </si>
  <si>
    <t>Jared King</t>
  </si>
  <si>
    <t>Roundup Ready Early IV (4.0 - 4.5)</t>
  </si>
  <si>
    <t xml:space="preserve">Dyer  </t>
  </si>
  <si>
    <t>Lindsay Griffen</t>
  </si>
  <si>
    <t xml:space="preserve">Henry    </t>
  </si>
  <si>
    <t>Brannon Farms</t>
  </si>
  <si>
    <t xml:space="preserve">Ranson Goodman </t>
  </si>
  <si>
    <t>Allen &amp; Chad Lewis</t>
  </si>
  <si>
    <t>J.C. Dupree</t>
  </si>
  <si>
    <t xml:space="preserve">Madison           </t>
  </si>
  <si>
    <t xml:space="preserve">Weakley   </t>
  </si>
  <si>
    <t>Roundup Ready Late IV (4.6 - 4.9)</t>
  </si>
  <si>
    <t xml:space="preserve">Gibson   </t>
  </si>
  <si>
    <t xml:space="preserve">Denton Parkins     </t>
  </si>
  <si>
    <t xml:space="preserve">Kevin Rose </t>
  </si>
  <si>
    <t xml:space="preserve">Madison   </t>
  </si>
  <si>
    <t xml:space="preserve">Matt Griggs    </t>
  </si>
  <si>
    <t xml:space="preserve">Marion   </t>
  </si>
  <si>
    <t xml:space="preserve">Randy &amp; Dewey Gilliam   </t>
  </si>
  <si>
    <t xml:space="preserve">Matthew Deist </t>
  </si>
  <si>
    <t xml:space="preserve">McCracken, KY </t>
  </si>
  <si>
    <t xml:space="preserve">Lester &amp; Tracy Sullivan   </t>
  </si>
  <si>
    <t xml:space="preserve">Bob Middleton </t>
  </si>
  <si>
    <t>Roundup Ready Early V (5.0 - 5.5)</t>
  </si>
  <si>
    <t xml:space="preserve">Phillip Shelby </t>
  </si>
  <si>
    <t>Liberty Link Early IV (4.0 - 4.5)</t>
  </si>
  <si>
    <t>YF&amp;R</t>
  </si>
  <si>
    <t xml:space="preserve">Gibson                      </t>
  </si>
  <si>
    <t>Wilson Farms</t>
  </si>
  <si>
    <t>Gregg Allen</t>
  </si>
  <si>
    <t xml:space="preserve">Madison                    </t>
  </si>
  <si>
    <t>Ward's Grove Farms</t>
  </si>
  <si>
    <t>Liberty Link Late IV (4.6 - 4.9)</t>
  </si>
  <si>
    <t>Table 2. Location information from counties where the soybean variety tests were conducted in 2018.</t>
  </si>
  <si>
    <t xml:space="preserve">Summary from Small Plot Research </t>
  </si>
  <si>
    <t xml:space="preserve">Avg.  </t>
  </si>
  <si>
    <t>Research and Education Center at Milan (RECM)</t>
  </si>
  <si>
    <t>On-farm Location in Jackson (JAX)</t>
  </si>
  <si>
    <t>Yield</t>
  </si>
  <si>
    <t>RECM - YLD</t>
  </si>
  <si>
    <t>Frogeye</t>
  </si>
  <si>
    <t>Target</t>
  </si>
  <si>
    <t>JAX - YLD</t>
  </si>
  <si>
    <t>MS</t>
  </si>
  <si>
    <t>Variety</t>
  </si>
  <si>
    <t>(bu/ac)</t>
  </si>
  <si>
    <t>*Treated</t>
  </si>
  <si>
    <t>Non-treated</t>
  </si>
  <si>
    <t>leaf spot</t>
  </si>
  <si>
    <t>Spot</t>
  </si>
  <si>
    <t>Dyna-Gro S39XT08</t>
  </si>
  <si>
    <t>AgriGold Hybrids</t>
  </si>
  <si>
    <t>Eddie Kahle (Jackson, TN)</t>
  </si>
  <si>
    <t>217-823-1198</t>
  </si>
  <si>
    <t>ed.kahle@agrigold.com</t>
  </si>
  <si>
    <t>Chad Stanfield (Murfreesboro, TN)</t>
  </si>
  <si>
    <t>731-225-6906</t>
  </si>
  <si>
    <t>chad.stanfield@agrigold.com</t>
  </si>
  <si>
    <t>Asgrow (Monsanto)</t>
  </si>
  <si>
    <t>Larry Ganann (Lakeland, TN)</t>
  </si>
  <si>
    <t>www.asgrowanddekalb.com</t>
  </si>
  <si>
    <t>Ag Central Coop</t>
  </si>
  <si>
    <t>423-745-0443</t>
  </si>
  <si>
    <t>Johnson City Chemical Company</t>
  </si>
  <si>
    <t>423-257-5079</t>
  </si>
  <si>
    <t>Credenz (Bayer)</t>
  </si>
  <si>
    <t>Lucas Owen</t>
  </si>
  <si>
    <t>731-793-3530</t>
  </si>
  <si>
    <t>lucas.owen@bayer.com</t>
  </si>
  <si>
    <t>www.cropscience.bayer.us/products/seeds/credenz</t>
  </si>
  <si>
    <t>Croplan (WinField Solutions)</t>
  </si>
  <si>
    <t>731-614-5234</t>
  </si>
  <si>
    <t>http://www.winfield.com/farmer/croplan/</t>
  </si>
  <si>
    <t>Dyna-Gro (Crop Production Services)</t>
  </si>
  <si>
    <t>Jonathan Fant (Union City, TN)</t>
  </si>
  <si>
    <t>Hefty Seed Company</t>
  </si>
  <si>
    <t>University of Missouri</t>
  </si>
  <si>
    <t>Pengyin Chen</t>
  </si>
  <si>
    <t>573-379-5431</t>
  </si>
  <si>
    <t>chenpe@missouri.edu</t>
  </si>
  <si>
    <t>www.missouri.edu</t>
  </si>
  <si>
    <t>www.nk-us.com</t>
  </si>
  <si>
    <t>Petrus Seed &amp; Grain Co., Inc.</t>
  </si>
  <si>
    <t>John Petrus</t>
  </si>
  <si>
    <t>870-255-5001</t>
  </si>
  <si>
    <t>john@petrusseed.com</t>
  </si>
  <si>
    <t>petrusseed.com</t>
  </si>
  <si>
    <t>Progeny Ag</t>
  </si>
  <si>
    <t>www.progenyag.com</t>
  </si>
  <si>
    <t>Stratton Seed Company (AgSouth Genetics &amp; Go Soy)</t>
  </si>
  <si>
    <t>Heath North</t>
  </si>
  <si>
    <t>870-830-5889</t>
  </si>
  <si>
    <t>hnorth@strattonseed.com</t>
  </si>
  <si>
    <t>www.strattonseed.com</t>
  </si>
  <si>
    <t>Vince Pantalone</t>
  </si>
  <si>
    <t>865-974-8801</t>
  </si>
  <si>
    <t>vpantalo@utk.edu</t>
  </si>
  <si>
    <t>Terral Seed Inc</t>
  </si>
  <si>
    <t>UniSouth Genetics, Inc. (USG)</t>
  </si>
  <si>
    <t>Fandrich Supply Co. (Belvidere, TN)</t>
  </si>
  <si>
    <t>931-967-3377</t>
  </si>
  <si>
    <t>www.usgseed.com</t>
  </si>
  <si>
    <t>Huffstetler &amp; Sons Seed Inc. (Greenfield, TN)</t>
  </si>
  <si>
    <t>731-235-2167</t>
  </si>
  <si>
    <t>Hurt Seed Co. Inc. (Halls, TN)</t>
  </si>
  <si>
    <t>731-836-7574</t>
  </si>
  <si>
    <t>Sellers Seed (Obion, TN)</t>
  </si>
  <si>
    <t>731-538-2990</t>
  </si>
  <si>
    <t>Bayer CropScience LibertyLink®</t>
  </si>
  <si>
    <t>Glufosinate tolerance.</t>
  </si>
  <si>
    <t xml:space="preserve">RR </t>
  </si>
  <si>
    <t xml:space="preserve">Monsanto Roundup Ready® </t>
  </si>
  <si>
    <t xml:space="preserve">Glyphosate tolerance. </t>
  </si>
  <si>
    <t>Monsanto Roundup Ready 2®</t>
  </si>
  <si>
    <t>R2X</t>
  </si>
  <si>
    <t>Monsanto Roundup Ready 2 eXtend®</t>
  </si>
  <si>
    <t>Glyphosate tolerance, Dicamba tolerance</t>
  </si>
  <si>
    <t>STS</t>
  </si>
  <si>
    <t>Sulfonylurea tolerance</t>
  </si>
  <si>
    <r>
      <t>Stem Canker</t>
    </r>
    <r>
      <rPr>
        <b/>
        <vertAlign val="superscript"/>
        <sz val="10"/>
        <color theme="0"/>
        <rFont val="Arial"/>
        <family val="2"/>
      </rPr>
      <t xml:space="preserve">‡ </t>
    </r>
  </si>
  <si>
    <r>
      <t>SDS</t>
    </r>
    <r>
      <rPr>
        <b/>
        <vertAlign val="superscript"/>
        <sz val="10"/>
        <color theme="0"/>
        <rFont val="Arial"/>
        <family val="2"/>
      </rPr>
      <t>‡</t>
    </r>
    <r>
      <rPr>
        <b/>
        <sz val="10"/>
        <color theme="0"/>
        <rFont val="Arial"/>
        <family val="2"/>
      </rPr>
      <t xml:space="preserve"> </t>
    </r>
  </si>
  <si>
    <r>
      <t>Frogeye</t>
    </r>
    <r>
      <rPr>
        <b/>
        <vertAlign val="superscript"/>
        <sz val="10"/>
        <color theme="0"/>
        <rFont val="Arial"/>
        <family val="2"/>
      </rPr>
      <t xml:space="preserve">‡ </t>
    </r>
  </si>
  <si>
    <r>
      <t>Flower Color</t>
    </r>
    <r>
      <rPr>
        <b/>
        <vertAlign val="superscript"/>
        <sz val="10"/>
        <color theme="0"/>
        <rFont val="Arial"/>
        <family val="2"/>
      </rPr>
      <t>§</t>
    </r>
  </si>
  <si>
    <t>Column8</t>
  </si>
  <si>
    <t>Column9</t>
  </si>
  <si>
    <t>Column10</t>
  </si>
  <si>
    <t>R3, MR14, PI88</t>
  </si>
  <si>
    <t>S</t>
  </si>
  <si>
    <t>P</t>
  </si>
  <si>
    <t>G</t>
  </si>
  <si>
    <t>AgriShield F+I</t>
  </si>
  <si>
    <t>T</t>
  </si>
  <si>
    <t>AgriGold G4440RX</t>
  </si>
  <si>
    <t>AgriGold G4685RX</t>
  </si>
  <si>
    <t>AgriGold G5000RX</t>
  </si>
  <si>
    <t>3,14</t>
  </si>
  <si>
    <t>MR</t>
  </si>
  <si>
    <t>CruiserMaxx Vibrance</t>
  </si>
  <si>
    <t>AGS GS46X17</t>
  </si>
  <si>
    <t>LT</t>
  </si>
  <si>
    <t>3, 14</t>
  </si>
  <si>
    <t>CONV</t>
  </si>
  <si>
    <t>Asgrow AG36X6 RR2X</t>
  </si>
  <si>
    <t xml:space="preserve">R3 </t>
  </si>
  <si>
    <t>Acceleron I</t>
  </si>
  <si>
    <t>Asgrow AG37X8 RR2X</t>
  </si>
  <si>
    <t>R3</t>
  </si>
  <si>
    <t>Asgrow AG38X8 RR2X</t>
  </si>
  <si>
    <t>Asgrow AG39X7 RR2X/SR</t>
  </si>
  <si>
    <t>Asgrow AG44X6 RR2X</t>
  </si>
  <si>
    <t>Asgrow AG45X8 RR2X/SR</t>
  </si>
  <si>
    <t>Asgrow AG46X6 RR2X</t>
  </si>
  <si>
    <t>R1, R3</t>
  </si>
  <si>
    <t>Asgrow AG55X7 RR2X</t>
  </si>
  <si>
    <t>R3, MR14</t>
  </si>
  <si>
    <t>Caverndale Farms CF 387 HT-GLYn</t>
  </si>
  <si>
    <t>TEN + Vibrance</t>
  </si>
  <si>
    <t>Caverndale Farms CF 427 HT-GLY/STSn</t>
  </si>
  <si>
    <t>RR,STS</t>
  </si>
  <si>
    <t>Caverndale Farms CF 478 RR2Y/STSn</t>
  </si>
  <si>
    <t>RR2,STS</t>
  </si>
  <si>
    <t>3/9</t>
  </si>
  <si>
    <t>4/9</t>
  </si>
  <si>
    <t>Poncho Votivo + ILeVo</t>
  </si>
  <si>
    <t>Credenz CZ 3841 LL</t>
  </si>
  <si>
    <t>2/9</t>
  </si>
  <si>
    <t>Credenz CZ 4044 LL</t>
  </si>
  <si>
    <t>Poncho Votivo +ILeVO</t>
  </si>
  <si>
    <t>Credenz CZ 4105 LL</t>
  </si>
  <si>
    <t>Credenz CZ 4222 LL</t>
  </si>
  <si>
    <t>6/9</t>
  </si>
  <si>
    <t>1/9</t>
  </si>
  <si>
    <t>Poncho Votivo + ILeVO</t>
  </si>
  <si>
    <t>Credenz CZ 4748 LL</t>
  </si>
  <si>
    <t>5/9</t>
  </si>
  <si>
    <t>Credenz CZ 5147 LL</t>
  </si>
  <si>
    <t>Credenz CZ 5150 LL</t>
  </si>
  <si>
    <t>Credenz CZ 5242 LL</t>
  </si>
  <si>
    <t>Credenz HBK LL4953</t>
  </si>
  <si>
    <t>Croplan RX4825</t>
  </si>
  <si>
    <t>Equity VIP</t>
  </si>
  <si>
    <t>Dyna-Gro S41XS98</t>
  </si>
  <si>
    <t>Dyna-Gro S43XS27</t>
  </si>
  <si>
    <t>Dyna-Gro S45XS37</t>
  </si>
  <si>
    <t xml:space="preserve">Dyna-Gro S48XT56 </t>
  </si>
  <si>
    <t xml:space="preserve">Dyna-Gro S49XS76 </t>
  </si>
  <si>
    <t xml:space="preserve">GoSoy 49G16 </t>
  </si>
  <si>
    <t>2,3,5,14</t>
  </si>
  <si>
    <t>GoSoy Ireane</t>
  </si>
  <si>
    <t>2,5</t>
  </si>
  <si>
    <t>GoSoy Leland</t>
  </si>
  <si>
    <t>Hefty H43X8</t>
  </si>
  <si>
    <t>2.3</t>
  </si>
  <si>
    <t>2.0</t>
  </si>
  <si>
    <t>Dominance 2</t>
  </si>
  <si>
    <t>Hefty H46X6</t>
  </si>
  <si>
    <t>MR3, MR14</t>
  </si>
  <si>
    <t>1.9</t>
  </si>
  <si>
    <t>Hefty H49X7S</t>
  </si>
  <si>
    <t>LG Seeds C4710RX</t>
  </si>
  <si>
    <t>LG Seeds C4845RX</t>
  </si>
  <si>
    <t>MO S13-10590C</t>
  </si>
  <si>
    <t>MO S13-1955C</t>
  </si>
  <si>
    <t>MO S13-2743C</t>
  </si>
  <si>
    <t>MO S13-3851C</t>
  </si>
  <si>
    <t>MO S14-9017R</t>
  </si>
  <si>
    <t>MO S14-9051R</t>
  </si>
  <si>
    <t>Petrus Seed 479 GTS</t>
  </si>
  <si>
    <t>MR3, R14</t>
  </si>
  <si>
    <t>Inovate 4.74/cwt</t>
  </si>
  <si>
    <t>Petrus Seed 4916 GT</t>
  </si>
  <si>
    <t>MR - 1,2,3,5,14</t>
  </si>
  <si>
    <t>Progeny 4247LL</t>
  </si>
  <si>
    <t>SEG</t>
  </si>
  <si>
    <t>Poncho 600, Votivo, Trilex 2000</t>
  </si>
  <si>
    <t>Progeny 4255RX</t>
  </si>
  <si>
    <t>MR/MS</t>
  </si>
  <si>
    <t>Progeny 4444RXS</t>
  </si>
  <si>
    <t xml:space="preserve">Progeny 4620RXS </t>
  </si>
  <si>
    <t>Progeny 4757RY</t>
  </si>
  <si>
    <t>Progeny 4799RXS</t>
  </si>
  <si>
    <t xml:space="preserve">Progeny 4816RX </t>
  </si>
  <si>
    <t>Progeny 4851RX</t>
  </si>
  <si>
    <t>Progeny 4930LL</t>
  </si>
  <si>
    <t>MR3</t>
  </si>
  <si>
    <t>Progeny 5016RXS</t>
  </si>
  <si>
    <t>Progeny 5414LLS</t>
  </si>
  <si>
    <t>LL,STS</t>
  </si>
  <si>
    <t>Progeny 5688RX</t>
  </si>
  <si>
    <t>Progeny 5752RY</t>
  </si>
  <si>
    <t>9/3, 9/14</t>
  </si>
  <si>
    <t>Terral REV 4857X</t>
  </si>
  <si>
    <t>9/3, 8/14</t>
  </si>
  <si>
    <t>Terral REV 4927X</t>
  </si>
  <si>
    <t>9/3, 6/14</t>
  </si>
  <si>
    <t>Terral REV 49L88</t>
  </si>
  <si>
    <t>5E</t>
  </si>
  <si>
    <t>TN Exp TN11-5104</t>
  </si>
  <si>
    <t>4L</t>
  </si>
  <si>
    <t>TN Exp TN14-5021</t>
  </si>
  <si>
    <t>2,3,5</t>
  </si>
  <si>
    <t>R3,MR14</t>
  </si>
  <si>
    <t>Ipconazole/Metalaxyl/Imidicloprid</t>
  </si>
  <si>
    <t xml:space="preserve">USG 7487XTS </t>
  </si>
  <si>
    <t>Ipconazole, Metalaxyl, Imidicloprid</t>
  </si>
  <si>
    <t xml:space="preserve">USG 7496XTS </t>
  </si>
  <si>
    <t>USG 74G98L</t>
  </si>
  <si>
    <t>R1,R3</t>
  </si>
  <si>
    <t xml:space="preserve">USG 75B75R </t>
  </si>
  <si>
    <t>USG Ellis</t>
  </si>
  <si>
    <t>Cruiser Maxx</t>
  </si>
  <si>
    <t>Warren Seed BG 4210 RR2X</t>
  </si>
  <si>
    <t>Warren Seed BG 4322 RR2X</t>
  </si>
  <si>
    <t>Warren Seed BG 4510 RR2X</t>
  </si>
  <si>
    <t>Warren Seed BG 4842 RR2X</t>
  </si>
  <si>
    <t>Warren Seed BG 4911 RR2X</t>
  </si>
  <si>
    <r>
      <t xml:space="preserve">          Table 10. </t>
    </r>
    <r>
      <rPr>
        <b/>
        <sz val="12"/>
        <rFont val="Times New Roman"/>
        <family val="1"/>
      </rPr>
      <t xml:space="preserve">2018 MG-4E </t>
    </r>
    <r>
      <rPr>
        <sz val="12"/>
        <rFont val="Times New Roman"/>
        <family val="1"/>
      </rPr>
      <t xml:space="preserve">Roundup Ready across and by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Locations</t>
    </r>
  </si>
  <si>
    <r>
      <t xml:space="preserve">          Table 6. </t>
    </r>
    <r>
      <rPr>
        <b/>
        <sz val="12"/>
        <rFont val="Times New Roman"/>
        <family val="1"/>
      </rPr>
      <t xml:space="preserve">2018 MG-3  </t>
    </r>
    <r>
      <rPr>
        <sz val="12"/>
        <rFont val="Times New Roman"/>
        <family val="1"/>
      </rPr>
      <t xml:space="preserve">Varieties Common to both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Tests</t>
    </r>
  </si>
  <si>
    <t>Vicksburg Silt Loam/Collins Silt Loam</t>
  </si>
  <si>
    <t>Asgrow AG37X9 RR2X</t>
  </si>
  <si>
    <t>Credenz CZ 3601 LL</t>
  </si>
  <si>
    <t>R2X, STS</t>
  </si>
  <si>
    <t>Warren Seed BG 3821 RR2X</t>
  </si>
  <si>
    <t>Maturity 
(DAP)</t>
  </si>
  <si>
    <t>N.S.</t>
  </si>
  <si>
    <t xml:space="preserve">Table 4.  Mean yields across and by location of 11 Maturity Group III (3.0 - 3.9) soybean varieties evaluated in replicated small plot trials at six REC locations in Tennessee during 2018. Analysis included variety performance across a 1 yr (2018), 2 yr (2017-2018), and 3 yr (2016-2018) period. </t>
  </si>
  <si>
    <t>Maturity
(DAP)</t>
  </si>
  <si>
    <t>Plots per entry (reps x locs x years.)</t>
  </si>
  <si>
    <t>Plots per entry (reps x locs. x years)</t>
  </si>
  <si>
    <t>USG 7568XTS</t>
  </si>
  <si>
    <t>VA V12-0045R2</t>
  </si>
  <si>
    <t>USG 5618V</t>
  </si>
  <si>
    <t>TN Exp TN16-5004</t>
  </si>
  <si>
    <t>VA V12-1416</t>
  </si>
  <si>
    <t>VA V14-3983</t>
  </si>
  <si>
    <t>USG 75B75R**</t>
  </si>
  <si>
    <t>Local Seed Company</t>
  </si>
  <si>
    <t>Doug Messersmith</t>
  </si>
  <si>
    <t>570-419-3692</t>
  </si>
  <si>
    <t>doug.messersmith@localseed.com</t>
  </si>
  <si>
    <t>www.localseed.com</t>
  </si>
  <si>
    <t>Mission Seed Solutions</t>
  </si>
  <si>
    <t>Sandrick Howard</t>
  </si>
  <si>
    <t>270-775-3497</t>
  </si>
  <si>
    <t>sandrick.howard@pinnacleag.com</t>
  </si>
  <si>
    <t>www.pinnacleag.com</t>
  </si>
  <si>
    <t>Brad Taylor</t>
  </si>
  <si>
    <t>785-595-3236</t>
  </si>
  <si>
    <t>brad@taylerseedfarms.com</t>
  </si>
  <si>
    <t>www.taylorseedfarms.com</t>
  </si>
  <si>
    <t>Ricky F. Davis</t>
  </si>
  <si>
    <t>Virginia Tech</t>
  </si>
  <si>
    <t>Bo Zhang</t>
  </si>
  <si>
    <t>540-231-3431</t>
  </si>
  <si>
    <t>bozhang@vt.edu</t>
  </si>
  <si>
    <t>cropgenetics.cses.vt.edu/soybean-breeding.html</t>
  </si>
  <si>
    <t>Dyna-Gro S44XS68</t>
  </si>
  <si>
    <t>USG 7447XTS</t>
  </si>
  <si>
    <t>Armor 42-D27</t>
  </si>
  <si>
    <t>Progeny P4570RXS</t>
  </si>
  <si>
    <t>Asgrow AG43X7 RR2X/SR</t>
  </si>
  <si>
    <t>Local Seed Co. LS4565XS</t>
  </si>
  <si>
    <t>Asgrow AG42X9 RR2X</t>
  </si>
  <si>
    <t>Mission Seed A4447NSXR2</t>
  </si>
  <si>
    <t>AgriGold G4190RX</t>
  </si>
  <si>
    <t>LG Seeds  LGS4597RX</t>
  </si>
  <si>
    <t>Credenz CZ 4308 LL</t>
  </si>
  <si>
    <t>Dyna-Gro SX18845XT</t>
  </si>
  <si>
    <t>NK Seed S42-B9XS</t>
  </si>
  <si>
    <t>AgriGold G4579RX</t>
  </si>
  <si>
    <t>Asgrow AG43X8 RR2X</t>
  </si>
  <si>
    <t>Caverndale Farms CF 427</t>
  </si>
  <si>
    <t>GoSoy 43C17S</t>
  </si>
  <si>
    <t>Local Seed Co. LS4583X</t>
  </si>
  <si>
    <t>NK Seed S45-J3X</t>
  </si>
  <si>
    <t>Credenz CZ 4548 LL</t>
  </si>
  <si>
    <t>GoSoy E4510S</t>
  </si>
  <si>
    <t>Local Seed Co. LS4487XS</t>
  </si>
  <si>
    <t>Progeny P4318RX</t>
  </si>
  <si>
    <t>Armor X44-D36</t>
  </si>
  <si>
    <t>MO S13-10592C</t>
  </si>
  <si>
    <t>VA V14-1219</t>
  </si>
  <si>
    <t>a</t>
  </si>
  <si>
    <t/>
  </si>
  <si>
    <t>b-j</t>
  </si>
  <si>
    <t>j-m</t>
  </si>
  <si>
    <t>c-f</t>
  </si>
  <si>
    <t>m-q</t>
  </si>
  <si>
    <t>d-h</t>
  </si>
  <si>
    <t>a-b</t>
  </si>
  <si>
    <t>c-j</t>
  </si>
  <si>
    <t>s-u</t>
  </si>
  <si>
    <t>m-p</t>
  </si>
  <si>
    <t>h-o</t>
  </si>
  <si>
    <t>c-i</t>
  </si>
  <si>
    <t>a-c</t>
  </si>
  <si>
    <t>b-g</t>
  </si>
  <si>
    <t>r-u</t>
  </si>
  <si>
    <t>h-j</t>
  </si>
  <si>
    <t>o-q</t>
  </si>
  <si>
    <t>d-e</t>
  </si>
  <si>
    <t>j-o</t>
  </si>
  <si>
    <t>e-l</t>
  </si>
  <si>
    <t>c-d</t>
  </si>
  <si>
    <t>c-e</t>
  </si>
  <si>
    <t>a-e</t>
  </si>
  <si>
    <t>d-j</t>
  </si>
  <si>
    <t>a-d</t>
  </si>
  <si>
    <t>e-j</t>
  </si>
  <si>
    <t>l-p</t>
  </si>
  <si>
    <t>f-n</t>
  </si>
  <si>
    <t>b-d</t>
  </si>
  <si>
    <t>l-r</t>
  </si>
  <si>
    <t>e-f</t>
  </si>
  <si>
    <t>g-i</t>
  </si>
  <si>
    <t>a-g</t>
  </si>
  <si>
    <t>b-h</t>
  </si>
  <si>
    <t>n-q</t>
  </si>
  <si>
    <t>b-e</t>
  </si>
  <si>
    <t>d-g</t>
  </si>
  <si>
    <t>g-l</t>
  </si>
  <si>
    <t>e</t>
  </si>
  <si>
    <t>i-o</t>
  </si>
  <si>
    <t>f-h</t>
  </si>
  <si>
    <t>o-t</t>
  </si>
  <si>
    <t>d-f</t>
  </si>
  <si>
    <t>f-i</t>
  </si>
  <si>
    <t>a-f</t>
  </si>
  <si>
    <t>f-k</t>
  </si>
  <si>
    <t>h-p</t>
  </si>
  <si>
    <t>e-h</t>
  </si>
  <si>
    <t>g-p</t>
  </si>
  <si>
    <t>a-h</t>
  </si>
  <si>
    <t>c-g</t>
  </si>
  <si>
    <t>a-j</t>
  </si>
  <si>
    <t>b-c</t>
  </si>
  <si>
    <t>g-n</t>
  </si>
  <si>
    <t>a-i</t>
  </si>
  <si>
    <t>b</t>
  </si>
  <si>
    <t>g-o</t>
  </si>
  <si>
    <t>i-q</t>
  </si>
  <si>
    <t>b-l</t>
  </si>
  <si>
    <t>d-k</t>
  </si>
  <si>
    <t>j-r</t>
  </si>
  <si>
    <t>c</t>
  </si>
  <si>
    <t>f-o</t>
  </si>
  <si>
    <t>b-k</t>
  </si>
  <si>
    <t>d-o</t>
  </si>
  <si>
    <t>i-k</t>
  </si>
  <si>
    <t>d</t>
  </si>
  <si>
    <t>o-s</t>
  </si>
  <si>
    <t>f-g</t>
  </si>
  <si>
    <t>q-s</t>
  </si>
  <si>
    <t>k-p</t>
  </si>
  <si>
    <t>h-i</t>
  </si>
  <si>
    <t>t-u</t>
  </si>
  <si>
    <t>g</t>
  </si>
  <si>
    <t>c-l</t>
  </si>
  <si>
    <t>p-t</t>
  </si>
  <si>
    <t>e-m</t>
  </si>
  <si>
    <t>p-u</t>
  </si>
  <si>
    <t>d-n</t>
  </si>
  <si>
    <t>b-i</t>
  </si>
  <si>
    <t>i-l</t>
  </si>
  <si>
    <t>e-n</t>
  </si>
  <si>
    <t>d-m</t>
  </si>
  <si>
    <t>p-r</t>
  </si>
  <si>
    <t>c-h</t>
  </si>
  <si>
    <t>j-q</t>
  </si>
  <si>
    <t>f-j</t>
  </si>
  <si>
    <t>l-s</t>
  </si>
  <si>
    <t>f-p</t>
  </si>
  <si>
    <t>g-k</t>
  </si>
  <si>
    <t>k-n</t>
  </si>
  <si>
    <t>h-l</t>
  </si>
  <si>
    <t>b-f</t>
  </si>
  <si>
    <t>p-q</t>
  </si>
  <si>
    <t>d-l</t>
  </si>
  <si>
    <t>k-r</t>
  </si>
  <si>
    <t>q-t</t>
  </si>
  <si>
    <t>r-t</t>
  </si>
  <si>
    <t>n-t</t>
  </si>
  <si>
    <t>f</t>
  </si>
  <si>
    <t>e-i</t>
  </si>
  <si>
    <t>l-q</t>
  </si>
  <si>
    <t>d-i</t>
  </si>
  <si>
    <t>j-n</t>
  </si>
  <si>
    <t>e-g</t>
  </si>
  <si>
    <t>i-m</t>
  </si>
  <si>
    <t>i</t>
  </si>
  <si>
    <t>v</t>
  </si>
  <si>
    <t>k-q</t>
  </si>
  <si>
    <t>m-s</t>
  </si>
  <si>
    <t>m-r</t>
  </si>
  <si>
    <t>u</t>
  </si>
  <si>
    <t>j</t>
  </si>
  <si>
    <t>s-t</t>
  </si>
  <si>
    <t>n-s</t>
  </si>
  <si>
    <t>h-k</t>
  </si>
  <si>
    <t>q-u</t>
  </si>
  <si>
    <t>n-r</t>
  </si>
  <si>
    <t>k-o</t>
  </si>
  <si>
    <t>i-j</t>
  </si>
  <si>
    <t>h</t>
  </si>
  <si>
    <t>q</t>
  </si>
  <si>
    <t>j-k</t>
  </si>
  <si>
    <t>k</t>
  </si>
  <si>
    <t>Hefty H45X8S</t>
  </si>
  <si>
    <t>Local Seed Co. LS4968XS</t>
  </si>
  <si>
    <t>Asgrow AG48X9 RR2X/SR</t>
  </si>
  <si>
    <t>Asgrow AG49X9 RR2X/SR</t>
  </si>
  <si>
    <t>Asgrow AG47X6 RR2X/SR</t>
  </si>
  <si>
    <t>Local Seed Co. LS4889XS</t>
  </si>
  <si>
    <t>c-m</t>
  </si>
  <si>
    <t>Progeny 4816RX</t>
  </si>
  <si>
    <t>Credenz CZ 4918 LL</t>
  </si>
  <si>
    <t>Progeny 4620RXS</t>
  </si>
  <si>
    <t>d-p</t>
  </si>
  <si>
    <t>Asgrow AG49X6 RR2X</t>
  </si>
  <si>
    <t>Local Seed Co. LS4966X</t>
  </si>
  <si>
    <t>Asgrow AG47X9 RR2X</t>
  </si>
  <si>
    <t>f-r</t>
  </si>
  <si>
    <t>e-k</t>
  </si>
  <si>
    <t>Warren Seed BG 4922 RR2</t>
  </si>
  <si>
    <t>e-q</t>
  </si>
  <si>
    <t>AgriGold G4750RX</t>
  </si>
  <si>
    <t>Croplan RX4810</t>
  </si>
  <si>
    <t>Croplan RX4928</t>
  </si>
  <si>
    <t>Armor X46-D63</t>
  </si>
  <si>
    <t>g-s</t>
  </si>
  <si>
    <t>f-l</t>
  </si>
  <si>
    <t>LG Seeds  LGS4624RX</t>
  </si>
  <si>
    <t>Terral REV 47L38</t>
  </si>
  <si>
    <t>Local Seed Co. LS4689X</t>
  </si>
  <si>
    <t>Mission Seed A4637NSXR2</t>
  </si>
  <si>
    <t>h-m</t>
  </si>
  <si>
    <t>Caverndale Farms CF 478</t>
  </si>
  <si>
    <t>i-u</t>
  </si>
  <si>
    <t>Warren Seed BG 4911 RR2</t>
  </si>
  <si>
    <t>Local Seed Co. AV49W3X</t>
  </si>
  <si>
    <t>h-t</t>
  </si>
  <si>
    <t>Hefty H48X7</t>
  </si>
  <si>
    <t>Terral REV 46L99</t>
  </si>
  <si>
    <t>l-x</t>
  </si>
  <si>
    <t>Credenz CZ 4820 LL</t>
  </si>
  <si>
    <t>Local Seed Co. LS4677X</t>
  </si>
  <si>
    <t>m-y</t>
  </si>
  <si>
    <t>p-z</t>
  </si>
  <si>
    <t>GoSoy 49G16</t>
  </si>
  <si>
    <t>n-z</t>
  </si>
  <si>
    <t>o-z</t>
  </si>
  <si>
    <t>Warren Seed BG 4842 RR2</t>
  </si>
  <si>
    <t>Terral REV 4679X</t>
  </si>
  <si>
    <t>Credenz HBK LL4950</t>
  </si>
  <si>
    <t>t-cc</t>
  </si>
  <si>
    <t>MO S14-15-146R</t>
  </si>
  <si>
    <t>q-z</t>
  </si>
  <si>
    <t>LG Seeds  LGS4989RX</t>
  </si>
  <si>
    <t>r-aa</t>
  </si>
  <si>
    <t>Local Seed Co. AV47W2X</t>
  </si>
  <si>
    <t>s-bb</t>
  </si>
  <si>
    <t>MO S14-15138R</t>
  </si>
  <si>
    <t>u-dd</t>
  </si>
  <si>
    <t>x-gg</t>
  </si>
  <si>
    <t>i-n</t>
  </si>
  <si>
    <t>TN Exp TN15-4009</t>
  </si>
  <si>
    <t>z-hh</t>
  </si>
  <si>
    <t>TN Exp TN16-554R1</t>
  </si>
  <si>
    <t>w-ff</t>
  </si>
  <si>
    <t>AGS GS48X18</t>
  </si>
  <si>
    <t>y-hh</t>
  </si>
  <si>
    <t>Progeny P4955RX</t>
  </si>
  <si>
    <t>Credenz CZ 4938 LL</t>
  </si>
  <si>
    <t>TN Exp TN13-4304</t>
  </si>
  <si>
    <t>cc-ii</t>
  </si>
  <si>
    <t>VA V14-4140</t>
  </si>
  <si>
    <t>Progeny P4994RX</t>
  </si>
  <si>
    <t>ee-ii</t>
  </si>
  <si>
    <t>TN Exp TN16-520R1</t>
  </si>
  <si>
    <t>ff-ii</t>
  </si>
  <si>
    <t>dd-ii</t>
  </si>
  <si>
    <t>q-r</t>
  </si>
  <si>
    <t>hh-ii</t>
  </si>
  <si>
    <t>Local Seed Co. LS4988X</t>
  </si>
  <si>
    <t>gg-ii</t>
  </si>
  <si>
    <t>r</t>
  </si>
  <si>
    <t>VA V13-0113</t>
  </si>
  <si>
    <t>g-v</t>
  </si>
  <si>
    <t>q-y</t>
  </si>
  <si>
    <t>s-dd</t>
  </si>
  <si>
    <t>p-x</t>
  </si>
  <si>
    <t>e-t</t>
  </si>
  <si>
    <t>bb-gg</t>
  </si>
  <si>
    <t>y-cc</t>
  </si>
  <si>
    <t>a-l</t>
  </si>
  <si>
    <t>h-q</t>
  </si>
  <si>
    <t>k-y</t>
  </si>
  <si>
    <t>e-r</t>
  </si>
  <si>
    <t>l-w</t>
  </si>
  <si>
    <t>p-bb</t>
  </si>
  <si>
    <t>o-v</t>
  </si>
  <si>
    <t>z-gg</t>
  </si>
  <si>
    <t>r-bb</t>
  </si>
  <si>
    <t>g-h</t>
  </si>
  <si>
    <t>m-z</t>
  </si>
  <si>
    <t>z-cc</t>
  </si>
  <si>
    <t>m-t</t>
  </si>
  <si>
    <t>a-m</t>
  </si>
  <si>
    <t>x-ff</t>
  </si>
  <si>
    <t>aa-gg</t>
  </si>
  <si>
    <t>v-bb</t>
  </si>
  <si>
    <t>n-u</t>
  </si>
  <si>
    <t>r-cc</t>
  </si>
  <si>
    <t>s-cc</t>
  </si>
  <si>
    <t>v-ff</t>
  </si>
  <si>
    <t>aa-ii</t>
  </si>
  <si>
    <t>j-u</t>
  </si>
  <si>
    <t>u-ee</t>
  </si>
  <si>
    <t>g-j</t>
  </si>
  <si>
    <t>y-gg</t>
  </si>
  <si>
    <t>c-c</t>
  </si>
  <si>
    <t>w-gg</t>
  </si>
  <si>
    <t>d-r</t>
  </si>
  <si>
    <t>w-bb</t>
  </si>
  <si>
    <t>w-ee</t>
  </si>
  <si>
    <t>p-y</t>
  </si>
  <si>
    <t>k-x</t>
  </si>
  <si>
    <t>bb-cc</t>
  </si>
  <si>
    <t>i-s</t>
  </si>
  <si>
    <t>x-cc</t>
  </si>
  <si>
    <t>u-ff</t>
  </si>
  <si>
    <t>g-t</t>
  </si>
  <si>
    <t>n-v</t>
  </si>
  <si>
    <t>d-q</t>
  </si>
  <si>
    <t>a-n</t>
  </si>
  <si>
    <t>i-r</t>
  </si>
  <si>
    <t>q-bb</t>
  </si>
  <si>
    <t>f-s</t>
  </si>
  <si>
    <t>q-cc</t>
  </si>
  <si>
    <t>p-aa</t>
  </si>
  <si>
    <t>c-k</t>
  </si>
  <si>
    <t>ee-gg</t>
  </si>
  <si>
    <t>j-w</t>
  </si>
  <si>
    <t>bb-ii</t>
  </si>
  <si>
    <t>q-aa</t>
  </si>
  <si>
    <t>h-w</t>
  </si>
  <si>
    <t>j-p</t>
  </si>
  <si>
    <t>l-o</t>
  </si>
  <si>
    <t>t-dd</t>
  </si>
  <si>
    <t>m-x</t>
  </si>
  <si>
    <t>f-m</t>
  </si>
  <si>
    <t>i-v</t>
  </si>
  <si>
    <t>i-x</t>
  </si>
  <si>
    <t>aa-cc</t>
  </si>
  <si>
    <t>o-aa</t>
  </si>
  <si>
    <t>t-ee</t>
  </si>
  <si>
    <t>w-dd</t>
  </si>
  <si>
    <t>f-q</t>
  </si>
  <si>
    <t>t-bb</t>
  </si>
  <si>
    <t>j-s</t>
  </si>
  <si>
    <t>l</t>
  </si>
  <si>
    <t>l-v</t>
  </si>
  <si>
    <t>k-l</t>
  </si>
  <si>
    <t>i-t</t>
  </si>
  <si>
    <t>e-v</t>
  </si>
  <si>
    <t>n-w</t>
  </si>
  <si>
    <t>v-dd</t>
  </si>
  <si>
    <t>b-p</t>
  </si>
  <si>
    <t>n-y</t>
  </si>
  <si>
    <t>h-s</t>
  </si>
  <si>
    <t>g-g</t>
  </si>
  <si>
    <t>i-i</t>
  </si>
  <si>
    <t>o-x</t>
  </si>
  <si>
    <t>o-p</t>
  </si>
  <si>
    <t>m</t>
  </si>
  <si>
    <t>p</t>
  </si>
  <si>
    <t>ff-hh</t>
  </si>
  <si>
    <t>n-p</t>
  </si>
  <si>
    <t>y-ii</t>
  </si>
  <si>
    <t>u-bb</t>
  </si>
  <si>
    <t>cc-gg</t>
  </si>
  <si>
    <t>a-k</t>
  </si>
  <si>
    <t>k-u</t>
  </si>
  <si>
    <t>x-bb</t>
  </si>
  <si>
    <t>j-l</t>
  </si>
  <si>
    <t>j-t</t>
  </si>
  <si>
    <t>jj-kk</t>
  </si>
  <si>
    <t>u-gg</t>
  </si>
  <si>
    <t>o-w</t>
  </si>
  <si>
    <t>h-n</t>
  </si>
  <si>
    <t>l-y</t>
  </si>
  <si>
    <t>l-t</t>
  </si>
  <si>
    <t>dd-gg</t>
  </si>
  <si>
    <t>l-m</t>
  </si>
  <si>
    <t>p-s</t>
  </si>
  <si>
    <t>f-t</t>
  </si>
  <si>
    <t>i-p</t>
  </si>
  <si>
    <t>m-n</t>
  </si>
  <si>
    <t>ff-gg</t>
  </si>
  <si>
    <t>c-r</t>
  </si>
  <si>
    <t>m-u</t>
  </si>
  <si>
    <t>gg-hh</t>
  </si>
  <si>
    <t>USG 7496XTS***</t>
  </si>
  <si>
    <t>Hefty H49X7S**</t>
  </si>
  <si>
    <t>Dyna-Gro S49XS76**</t>
  </si>
  <si>
    <t>-</t>
  </si>
  <si>
    <t>w-aa</t>
  </si>
  <si>
    <t>r-w</t>
  </si>
  <si>
    <t>y-bb</t>
  </si>
  <si>
    <t>s-y</t>
  </si>
  <si>
    <t>aa-bb</t>
  </si>
  <si>
    <t>b-b</t>
  </si>
  <si>
    <t>t-aa</t>
  </si>
  <si>
    <t>v-aa</t>
  </si>
  <si>
    <t>u-aa</t>
  </si>
  <si>
    <t>s-z</t>
  </si>
  <si>
    <t>p-v</t>
  </si>
  <si>
    <t>z-bb</t>
  </si>
  <si>
    <t>q-w</t>
  </si>
  <si>
    <t>s-x</t>
  </si>
  <si>
    <t>g-m</t>
  </si>
  <si>
    <t>Dyna-Gro S41XS98**</t>
  </si>
  <si>
    <t>Asgrow AG45X8 RR2X/SR**</t>
  </si>
  <si>
    <t>Warren Seed BG 4510 RR2X**</t>
  </si>
  <si>
    <t>Dyna-Gro S45XS37**</t>
  </si>
  <si>
    <t>Warren Seed BG 4210 RR2X**</t>
  </si>
  <si>
    <t>Warren Seed BG 4322 RR2X**</t>
  </si>
  <si>
    <t>ss-dd</t>
  </si>
  <si>
    <t>b-o</t>
  </si>
  <si>
    <t>j-x</t>
  </si>
  <si>
    <t>k-m</t>
  </si>
  <si>
    <t>w-y</t>
  </si>
  <si>
    <t>c-q</t>
  </si>
  <si>
    <t>d-t</t>
  </si>
  <si>
    <t>v-y</t>
  </si>
  <si>
    <t>o-y</t>
  </si>
  <si>
    <t>u-y</t>
  </si>
  <si>
    <t>t-y</t>
  </si>
  <si>
    <t>f-v</t>
  </si>
  <si>
    <t>d-s</t>
  </si>
  <si>
    <t>y</t>
  </si>
  <si>
    <t>l-n</t>
  </si>
  <si>
    <t>g-w</t>
  </si>
  <si>
    <t>r-y</t>
  </si>
  <si>
    <t>h-x</t>
  </si>
  <si>
    <t>n-o</t>
  </si>
  <si>
    <t>e-u</t>
  </si>
  <si>
    <t>x-ee</t>
  </si>
  <si>
    <t>y-ee</t>
  </si>
  <si>
    <t>z-ee</t>
  </si>
  <si>
    <t>c-p</t>
  </si>
  <si>
    <t>x-y</t>
  </si>
  <si>
    <t>bb-ff</t>
  </si>
  <si>
    <t>cc-ff</t>
  </si>
  <si>
    <t>dd-ff</t>
  </si>
  <si>
    <t>ee-ff</t>
  </si>
  <si>
    <t>f-f</t>
  </si>
  <si>
    <t>Asgrow AG47X6 RR2X/SR***</t>
  </si>
  <si>
    <t>Dyna-Gro S48XT56**</t>
  </si>
  <si>
    <t>Progeny 4757RY**</t>
  </si>
  <si>
    <t>USG 7487XTS**</t>
  </si>
  <si>
    <t>Asgrow AG52X9 RR2X/SR</t>
  </si>
  <si>
    <t>m-o</t>
  </si>
  <si>
    <t>Progeny P5018RX</t>
  </si>
  <si>
    <t>Asgrow AG54X9 RR2X</t>
  </si>
  <si>
    <t>AgriGold G5288RX</t>
  </si>
  <si>
    <t>Credenz CZ 5328 LL</t>
  </si>
  <si>
    <t>Progeny P5554RX</t>
  </si>
  <si>
    <t>GoSoy 51C17</t>
  </si>
  <si>
    <t>GoSoy 53C16</t>
  </si>
  <si>
    <t>Local Seed Co. LS5087X</t>
  </si>
  <si>
    <t>MO S15-10434</t>
  </si>
  <si>
    <t>o</t>
  </si>
  <si>
    <t>Progeny P5279RXS</t>
  </si>
  <si>
    <t>Progeny 5226RYS</t>
  </si>
  <si>
    <t>TN Exp TN16-630R1</t>
  </si>
  <si>
    <t>GoSoy 54G16</t>
  </si>
  <si>
    <t>TN Exp TN16-5858R1</t>
  </si>
  <si>
    <t>GoSoy 50G17</t>
  </si>
  <si>
    <t>MO MO5201D CONV</t>
  </si>
  <si>
    <t>Croplan RX5110</t>
  </si>
  <si>
    <t>Armor X50D13</t>
  </si>
  <si>
    <t>AGS GS51X18S</t>
  </si>
  <si>
    <t>NK Seed S50-G9X</t>
  </si>
  <si>
    <t>MO S11-20242C</t>
  </si>
  <si>
    <t>Credenz CZ 5445 LL</t>
  </si>
  <si>
    <t>Credenz CZ 5225 LL</t>
  </si>
  <si>
    <t>TN Exp TN16-510R1</t>
  </si>
  <si>
    <t>TN Exp TN16-619R1</t>
  </si>
  <si>
    <t>Dyna-Gro S52XT08</t>
  </si>
  <si>
    <t>VA V14-3762</t>
  </si>
  <si>
    <t>Armor X51D77</t>
  </si>
  <si>
    <t>Dyna-Gro SX18652XS</t>
  </si>
  <si>
    <t>Progeny P5252RX</t>
  </si>
  <si>
    <t>Asgrow AG53X9 RR2X</t>
  </si>
  <si>
    <t>Defend Extra</t>
  </si>
  <si>
    <t>Poncho, Votivo, ILeVO</t>
  </si>
  <si>
    <t>Both F&amp;I</t>
  </si>
  <si>
    <t>NA</t>
  </si>
  <si>
    <t>1,2,3,5,14</t>
  </si>
  <si>
    <t>Dominance II</t>
  </si>
  <si>
    <t>AgriShield F+I+Ilevo</t>
  </si>
  <si>
    <t>B?</t>
  </si>
  <si>
    <t>N/A</t>
  </si>
  <si>
    <t>Truis Elite</t>
  </si>
  <si>
    <t>VG</t>
  </si>
  <si>
    <t>YES</t>
  </si>
  <si>
    <t>Revize PBI</t>
  </si>
  <si>
    <t>CruiserMaxx Advanced+Apron XLILEVO+Maxim</t>
  </si>
  <si>
    <t>5</t>
  </si>
  <si>
    <t>1,3,5</t>
  </si>
  <si>
    <t>Clarivia Complete</t>
  </si>
  <si>
    <t>Poncho 600, Votivo, Trilex 2000, iLevo</t>
  </si>
  <si>
    <t>UNKNOWN</t>
  </si>
  <si>
    <t>U</t>
  </si>
  <si>
    <t>Poncho 600, Trilex 2000, Votivo, iLevo</t>
  </si>
  <si>
    <t>Susc</t>
  </si>
  <si>
    <t>R-1, R-3</t>
  </si>
  <si>
    <t>Apron + EvergolEnergy + Gaucho + PPST2030</t>
  </si>
  <si>
    <t>8/3 4/14</t>
  </si>
  <si>
    <t>8/3, 8/14</t>
  </si>
  <si>
    <t>Warden RTA</t>
  </si>
  <si>
    <t>R5</t>
  </si>
  <si>
    <t>Warren RTA</t>
  </si>
  <si>
    <t>Ipconazole/Metalaxy/Imidicloprid</t>
  </si>
  <si>
    <t>MR14</t>
  </si>
  <si>
    <t>Rancona Summitt</t>
  </si>
  <si>
    <t>Apron Maxx (4 oz/100 lb) + Gaucho 600 (3 oz/100 lb)</t>
  </si>
  <si>
    <t>CruiserMaxx</t>
  </si>
  <si>
    <t xml:space="preserve">Credenz CZ 5225 LL </t>
  </si>
  <si>
    <t>Warren Seed BG 4922 RR2X</t>
  </si>
  <si>
    <t>Falaya Silt Loam</t>
  </si>
  <si>
    <t xml:space="preserve">Table 9.  Mean yields across and by location of 50 Maturity Group IV Early (4.0 - 4.4) soybean varieties evaluated in replicated small plot trials at six REC locations in Tennessee during 2018. Analysis included variety performance across a 1 yr (2018), 2 yr (2017-2018), and 3 yr (2016-2018) period. </t>
  </si>
  <si>
    <t xml:space="preserve">Table 16.  Mean yields across and by location of 81 Maturity Group IV Late (4.5 - 4.9) soybean varieties evaluated in replicated small plot trials at six REC locations in Tennessee during 2018. Analysis included variety performance across a 1 yr (2018), 2 yr (2017-2018), and 3 yr (2016-2018) period. </t>
  </si>
  <si>
    <t xml:space="preserve">Table 23.  Mean yields across and by location of 43 Maturity Group V Early (5.0 - 5.4) soybean varieties evaluated in replicated small plot trials at seven REC locations in Tennessee during 2018. Analysis included hybrid performance across a 1 yr (2018), 2 yr (2017-2018), and 3 yr (2016-2018) period. </t>
  </si>
  <si>
    <t xml:space="preserve">Table 28.  Mean yields across and by location of 9 Maturity Group V Late (5.5 - 5.9) soybean varieties evaluated in replicated small plot trials at six REC locations in Tennessee during 2018. Analysis included variety performance across a 1 yr (2018), 2 yr (2017-2018), and 3 yr (2016-2018) period. </t>
  </si>
  <si>
    <t>o-r</t>
  </si>
  <si>
    <t>s</t>
  </si>
  <si>
    <t>USG 7496XTS</t>
  </si>
  <si>
    <t>Dyna-Gro S48XT56</t>
  </si>
  <si>
    <t>Dyna-Gro S49XS76</t>
  </si>
  <si>
    <t>USG 7487XTS</t>
  </si>
  <si>
    <t>c-n</t>
  </si>
  <si>
    <t>c-o</t>
  </si>
  <si>
    <t>a-hh</t>
  </si>
  <si>
    <t>l-u</t>
  </si>
  <si>
    <t>m-w</t>
  </si>
  <si>
    <t>j-j</t>
  </si>
  <si>
    <t>v-ee</t>
  </si>
  <si>
    <t>k-k</t>
  </si>
  <si>
    <t>aa-ff</t>
  </si>
  <si>
    <r>
      <t xml:space="preserve">          Table 11. </t>
    </r>
    <r>
      <rPr>
        <b/>
        <sz val="12"/>
        <rFont val="Times New Roman"/>
        <family val="1"/>
      </rPr>
      <t xml:space="preserve">2018 MG-4E </t>
    </r>
    <r>
      <rPr>
        <sz val="12"/>
        <rFont val="Times New Roman"/>
        <family val="1"/>
      </rPr>
      <t xml:space="preserve">Liberty Link across and by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Locations</t>
    </r>
  </si>
  <si>
    <r>
      <t xml:space="preserve">          Table 13. </t>
    </r>
    <r>
      <rPr>
        <b/>
        <sz val="12"/>
        <rFont val="Times New Roman"/>
        <family val="1"/>
      </rPr>
      <t xml:space="preserve">2018 MG-4E </t>
    </r>
    <r>
      <rPr>
        <sz val="12"/>
        <rFont val="Times New Roman"/>
        <family val="1"/>
      </rPr>
      <t xml:space="preserve">Roundup Ready </t>
    </r>
    <r>
      <rPr>
        <b/>
        <sz val="12"/>
        <rFont val="Times New Roman"/>
        <family val="1"/>
      </rPr>
      <t>Disease</t>
    </r>
    <r>
      <rPr>
        <sz val="12"/>
        <rFont val="Times New Roman"/>
        <family val="1"/>
      </rPr>
      <t xml:space="preserve"> Tests</t>
    </r>
  </si>
  <si>
    <r>
      <t xml:space="preserve">          Table 14. </t>
    </r>
    <r>
      <rPr>
        <b/>
        <sz val="12"/>
        <rFont val="Times New Roman"/>
        <family val="1"/>
      </rPr>
      <t xml:space="preserve">2018 MG-4E </t>
    </r>
    <r>
      <rPr>
        <sz val="12"/>
        <rFont val="Times New Roman"/>
        <family val="1"/>
      </rPr>
      <t xml:space="preserve">Liberty Link </t>
    </r>
    <r>
      <rPr>
        <b/>
        <sz val="12"/>
        <rFont val="Times New Roman"/>
        <family val="1"/>
      </rPr>
      <t>Disease</t>
    </r>
    <r>
      <rPr>
        <sz val="12"/>
        <rFont val="Times New Roman"/>
        <family val="1"/>
      </rPr>
      <t xml:space="preserve"> Tests</t>
    </r>
  </si>
  <si>
    <r>
      <t xml:space="preserve">          Table 15. </t>
    </r>
    <r>
      <rPr>
        <b/>
        <sz val="12"/>
        <rFont val="Times New Roman"/>
        <family val="1"/>
      </rPr>
      <t xml:space="preserve">2018 MG-4L </t>
    </r>
    <r>
      <rPr>
        <sz val="12"/>
        <rFont val="Times New Roman"/>
        <family val="1"/>
      </rPr>
      <t xml:space="preserve">Yield, Agronomic, and Quality Data across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Locations (1yr, 2yr, 3yr)</t>
    </r>
  </si>
  <si>
    <r>
      <t xml:space="preserve">          Table 16. </t>
    </r>
    <r>
      <rPr>
        <b/>
        <sz val="12"/>
        <rFont val="Times New Roman"/>
        <family val="1"/>
      </rPr>
      <t xml:space="preserve">2018 MG-4L </t>
    </r>
    <r>
      <rPr>
        <sz val="12"/>
        <rFont val="Times New Roman"/>
        <family val="1"/>
      </rPr>
      <t xml:space="preserve">Yield Data by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 (1yr, 2yr, 3yr)</t>
    </r>
  </si>
  <si>
    <r>
      <t xml:space="preserve">          Table 17. </t>
    </r>
    <r>
      <rPr>
        <b/>
        <sz val="12"/>
        <rFont val="Times New Roman"/>
        <family val="1"/>
      </rPr>
      <t xml:space="preserve">2018 MG-4L </t>
    </r>
    <r>
      <rPr>
        <sz val="12"/>
        <rFont val="Times New Roman"/>
        <family val="1"/>
      </rPr>
      <t xml:space="preserve">Roundup Ready across and by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Locations</t>
    </r>
  </si>
  <si>
    <r>
      <t xml:space="preserve">          Table 18. </t>
    </r>
    <r>
      <rPr>
        <b/>
        <sz val="12"/>
        <rFont val="Times New Roman"/>
        <family val="1"/>
      </rPr>
      <t xml:space="preserve">2018 MG-4L </t>
    </r>
    <r>
      <rPr>
        <sz val="12"/>
        <rFont val="Times New Roman"/>
        <family val="1"/>
      </rPr>
      <t xml:space="preserve">Liberty Link across and by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Locations</t>
    </r>
  </si>
  <si>
    <r>
      <t xml:space="preserve">          Table 19. </t>
    </r>
    <r>
      <rPr>
        <b/>
        <sz val="12"/>
        <rFont val="Times New Roman"/>
        <family val="1"/>
      </rPr>
      <t xml:space="preserve">2018 MG-4L </t>
    </r>
    <r>
      <rPr>
        <sz val="12"/>
        <rFont val="Times New Roman"/>
        <family val="1"/>
      </rPr>
      <t xml:space="preserve">Varieties Common to both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Tests</t>
    </r>
  </si>
  <si>
    <r>
      <t xml:space="preserve">          Table 20. </t>
    </r>
    <r>
      <rPr>
        <b/>
        <sz val="12"/>
        <rFont val="Times New Roman"/>
        <family val="1"/>
      </rPr>
      <t xml:space="preserve">2018 MG-4L </t>
    </r>
    <r>
      <rPr>
        <sz val="12"/>
        <rFont val="Times New Roman"/>
        <family val="1"/>
      </rPr>
      <t xml:space="preserve">Roundup Ready </t>
    </r>
    <r>
      <rPr>
        <b/>
        <sz val="12"/>
        <rFont val="Times New Roman"/>
        <family val="1"/>
      </rPr>
      <t>Disease</t>
    </r>
    <r>
      <rPr>
        <sz val="12"/>
        <rFont val="Times New Roman"/>
        <family val="1"/>
      </rPr>
      <t xml:space="preserve"> Tests</t>
    </r>
  </si>
  <si>
    <r>
      <t xml:space="preserve">          Table 21. </t>
    </r>
    <r>
      <rPr>
        <b/>
        <sz val="12"/>
        <rFont val="Times New Roman"/>
        <family val="1"/>
      </rPr>
      <t xml:space="preserve">2018 MG-4L </t>
    </r>
    <r>
      <rPr>
        <sz val="12"/>
        <rFont val="Times New Roman"/>
        <family val="1"/>
      </rPr>
      <t xml:space="preserve">Liberty Link </t>
    </r>
    <r>
      <rPr>
        <b/>
        <sz val="12"/>
        <rFont val="Times New Roman"/>
        <family val="1"/>
      </rPr>
      <t>Disease</t>
    </r>
    <r>
      <rPr>
        <sz val="12"/>
        <rFont val="Times New Roman"/>
        <family val="1"/>
      </rPr>
      <t xml:space="preserve"> Tests</t>
    </r>
  </si>
  <si>
    <r>
      <t xml:space="preserve">          Table 22. </t>
    </r>
    <r>
      <rPr>
        <b/>
        <sz val="12"/>
        <rFont val="Times New Roman"/>
        <family val="1"/>
      </rPr>
      <t xml:space="preserve">2018 MG-5E </t>
    </r>
    <r>
      <rPr>
        <sz val="12"/>
        <rFont val="Times New Roman"/>
        <family val="1"/>
      </rPr>
      <t xml:space="preserve">Yield, Agronomic, and Quality Data across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Locations (1yr, 2yr, 3yr)</t>
    </r>
  </si>
  <si>
    <r>
      <t xml:space="preserve">          Table 23. </t>
    </r>
    <r>
      <rPr>
        <b/>
        <sz val="12"/>
        <rFont val="Times New Roman"/>
        <family val="1"/>
      </rPr>
      <t xml:space="preserve">2018 MG-5E </t>
    </r>
    <r>
      <rPr>
        <sz val="12"/>
        <rFont val="Times New Roman"/>
        <family val="1"/>
      </rPr>
      <t xml:space="preserve">Yield Data by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 (1yr, 2yr, 3yr)</t>
    </r>
  </si>
  <si>
    <r>
      <t xml:space="preserve">          Table 24. </t>
    </r>
    <r>
      <rPr>
        <b/>
        <sz val="12"/>
        <rFont val="Times New Roman"/>
        <family val="1"/>
      </rPr>
      <t xml:space="preserve">2018 MG-5E </t>
    </r>
    <r>
      <rPr>
        <sz val="12"/>
        <rFont val="Times New Roman"/>
        <family val="1"/>
      </rPr>
      <t xml:space="preserve">Roundup Ready across and by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Locations</t>
    </r>
  </si>
  <si>
    <r>
      <t xml:space="preserve">          Table 25. </t>
    </r>
    <r>
      <rPr>
        <b/>
        <sz val="12"/>
        <rFont val="Times New Roman"/>
        <family val="1"/>
      </rPr>
      <t xml:space="preserve">2018 MG-5E </t>
    </r>
    <r>
      <rPr>
        <sz val="12"/>
        <rFont val="Times New Roman"/>
        <family val="1"/>
      </rPr>
      <t xml:space="preserve">Varieties Common to both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Tests</t>
    </r>
  </si>
  <si>
    <r>
      <t xml:space="preserve">          Table 26. </t>
    </r>
    <r>
      <rPr>
        <b/>
        <sz val="12"/>
        <rFont val="Times New Roman"/>
        <family val="1"/>
      </rPr>
      <t xml:space="preserve">2018 MG-5E </t>
    </r>
    <r>
      <rPr>
        <sz val="12"/>
        <rFont val="Times New Roman"/>
        <family val="1"/>
      </rPr>
      <t xml:space="preserve">Roundup Ready </t>
    </r>
    <r>
      <rPr>
        <b/>
        <sz val="12"/>
        <rFont val="Times New Roman"/>
        <family val="1"/>
      </rPr>
      <t>Disease</t>
    </r>
    <r>
      <rPr>
        <sz val="12"/>
        <rFont val="Times New Roman"/>
        <family val="1"/>
      </rPr>
      <t xml:space="preserve"> Tests</t>
    </r>
  </si>
  <si>
    <r>
      <t xml:space="preserve">          Table 27. </t>
    </r>
    <r>
      <rPr>
        <b/>
        <sz val="12"/>
        <rFont val="Times New Roman"/>
        <family val="1"/>
      </rPr>
      <t xml:space="preserve">2018 MG-5L </t>
    </r>
    <r>
      <rPr>
        <sz val="12"/>
        <rFont val="Times New Roman"/>
        <family val="1"/>
      </rPr>
      <t xml:space="preserve">Yield, Agronomic, and Quality Data across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Locations (1yr, 2yr, 3yr)</t>
    </r>
  </si>
  <si>
    <r>
      <t xml:space="preserve">          Table 28. </t>
    </r>
    <r>
      <rPr>
        <b/>
        <sz val="12"/>
        <rFont val="Times New Roman"/>
        <family val="1"/>
      </rPr>
      <t>2018 MG-5L</t>
    </r>
    <r>
      <rPr>
        <sz val="12"/>
        <rFont val="Times New Roman"/>
        <family val="1"/>
      </rPr>
      <t xml:space="preserve"> Yield Data by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Location (1yr, 2yr, 3yr)</t>
    </r>
  </si>
  <si>
    <r>
      <t xml:space="preserve">          Table 12. </t>
    </r>
    <r>
      <rPr>
        <b/>
        <sz val="12"/>
        <rFont val="Times New Roman"/>
        <family val="1"/>
      </rPr>
      <t xml:space="preserve">2018 MG-4E </t>
    </r>
    <r>
      <rPr>
        <sz val="12"/>
        <rFont val="Times New Roman"/>
        <family val="1"/>
      </rPr>
      <t xml:space="preserve">Varieties Common to both </t>
    </r>
    <r>
      <rPr>
        <b/>
        <sz val="12"/>
        <rFont val="Times New Roman"/>
        <family val="1"/>
      </rPr>
      <t>REC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Tests</t>
    </r>
  </si>
  <si>
    <r>
      <t xml:space="preserve">          Table 5. </t>
    </r>
    <r>
      <rPr>
        <b/>
        <sz val="12"/>
        <rFont val="Times New Roman"/>
        <family val="1"/>
      </rPr>
      <t xml:space="preserve">2018 MG-3 </t>
    </r>
    <r>
      <rPr>
        <sz val="12"/>
        <rFont val="Times New Roman"/>
        <family val="1"/>
      </rPr>
      <t xml:space="preserve">Roundup Ready across and by </t>
    </r>
    <r>
      <rPr>
        <b/>
        <sz val="12"/>
        <rFont val="Times New Roman"/>
        <family val="1"/>
      </rPr>
      <t>CST</t>
    </r>
    <r>
      <rPr>
        <sz val="12"/>
        <rFont val="Times New Roman"/>
        <family val="1"/>
      </rPr>
      <t xml:space="preserve"> Locations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</si>
  <si>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</si>
  <si>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r>
      <t>Protein</t>
    </r>
    <r>
      <rPr>
        <b/>
        <vertAlign val="superscript"/>
        <sz val="10"/>
        <color theme="0"/>
        <rFont val="Arial"/>
        <family val="2"/>
      </rPr>
      <t xml:space="preserve">¶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</si>
  <si>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¶
</t>
    </r>
    <r>
      <rPr>
        <b/>
        <sz val="10"/>
        <color theme="0"/>
        <rFont val="Arial"/>
        <family val="2"/>
      </rPr>
      <t>(%)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</si>
  <si>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</si>
  <si>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</si>
  <si>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Progeny 5016RXS***</t>
  </si>
  <si>
    <t>AgriGold G5000RX**</t>
  </si>
  <si>
    <t>Knoxville 
Irr.
 (bu/ac)</t>
  </si>
  <si>
    <t>Springfield 
Irr.
 (bu/ac)</t>
  </si>
  <si>
    <t>Springfield 
Non-Irr.
 (bu/ac)</t>
  </si>
  <si>
    <t>Milan
 Irr.
 (bu/ac)</t>
  </si>
  <si>
    <t>Milan 
Non-Irr.
 (bu/ac)</t>
  </si>
  <si>
    <t>Jackson 
Non-Irr.
 (bu/ac)</t>
  </si>
  <si>
    <t>Memphis
Irr.
 (bu/ac)</t>
  </si>
  <si>
    <t>Milan 
Irr.
 (bu/ac)</t>
  </si>
  <si>
    <t>Memphis 
Irr.
 (bu/ac)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</si>
  <si>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(bu/ac)</t>
    </r>
  </si>
  <si>
    <t>USG 7489XT</t>
  </si>
  <si>
    <t>USG 7568XT</t>
  </si>
  <si>
    <t>Mission A4608X</t>
  </si>
  <si>
    <t>Mission A4618X</t>
  </si>
  <si>
    <t>Mission A4828X</t>
  </si>
  <si>
    <t>Mission A4950X</t>
  </si>
  <si>
    <t>Mountview Silt Loam</t>
  </si>
  <si>
    <t>Dan Mitchell</t>
  </si>
  <si>
    <t>812-457-3132</t>
  </si>
  <si>
    <t>dan.mitchell@lgseeds.com</t>
  </si>
  <si>
    <t>Chester</t>
  </si>
  <si>
    <t>Mark Spradlin</t>
  </si>
  <si>
    <t>Steve Rickman</t>
  </si>
  <si>
    <t>Linder Farms</t>
  </si>
  <si>
    <t>Henry</t>
  </si>
  <si>
    <t>Jay Moser</t>
  </si>
  <si>
    <t xml:space="preserve">Jay Yeargin  </t>
  </si>
  <si>
    <t>Calloway</t>
  </si>
  <si>
    <t>Mike Dixon</t>
  </si>
  <si>
    <t>Cannon</t>
  </si>
  <si>
    <t>Justin Fann</t>
  </si>
  <si>
    <t>Jon Dickey</t>
  </si>
  <si>
    <t xml:space="preserve">Jay Yeargin   </t>
  </si>
  <si>
    <t>Jason Franklin</t>
  </si>
  <si>
    <t>Ashley Elmore</t>
  </si>
  <si>
    <t>Maury</t>
  </si>
  <si>
    <t>MTREC</t>
  </si>
  <si>
    <t>Trousdale</t>
  </si>
  <si>
    <t>Terry Martin</t>
  </si>
  <si>
    <t>Jason Evitts</t>
  </si>
  <si>
    <t>Hunter Hooper</t>
  </si>
  <si>
    <t>Wayne</t>
  </si>
  <si>
    <t>Brent Dixon</t>
  </si>
  <si>
    <t>James Harlan</t>
  </si>
  <si>
    <t>Mitch Pigue</t>
  </si>
  <si>
    <t>Fayette</t>
  </si>
  <si>
    <t>Ames Plantation</t>
  </si>
  <si>
    <t>Jeff Via</t>
  </si>
  <si>
    <t>Franklin</t>
  </si>
  <si>
    <t>David Denton</t>
  </si>
  <si>
    <t>John Ferrell</t>
  </si>
  <si>
    <t>A</t>
  </si>
  <si>
    <t>AgriGold 3722</t>
  </si>
  <si>
    <t>*Asgrow 39X7</t>
  </si>
  <si>
    <t>AB</t>
  </si>
  <si>
    <t>Asgrow 37X8</t>
  </si>
  <si>
    <t>ABC</t>
  </si>
  <si>
    <t>*Asgrow 36X6</t>
  </si>
  <si>
    <t>BC</t>
  </si>
  <si>
    <t>Asgrow 38X8</t>
  </si>
  <si>
    <t>C</t>
  </si>
  <si>
    <t>NK S39-P5X</t>
  </si>
  <si>
    <t>Warren Seed BG 3821</t>
  </si>
  <si>
    <r>
      <t>Table 5. Yields of eight Maturity Group III (3.0 - 3.9) Roundup Ready soybean varieties in eight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</si>
  <si>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Ches
5/22</t>
  </si>
  <si>
    <t>Fult
5/12</t>
  </si>
  <si>
    <t>Gibs
5/9</t>
  </si>
  <si>
    <t>Henr
5/3</t>
  </si>
  <si>
    <t>Hick
5/1</t>
  </si>
  <si>
    <t>Jeff
5/5</t>
  </si>
  <si>
    <t>Madi
5/10</t>
  </si>
  <si>
    <t>Weak
5/11</t>
  </si>
  <si>
    <r>
      <t>Table 10. Yields of 25 Maturity Group IV Early (4.0 - 4.4)  Roundup Ready soybean varieties in 10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</si>
  <si>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Local Seed 4565</t>
  </si>
  <si>
    <t>Terral REV 44X2</t>
  </si>
  <si>
    <t>Asgrow 43X8</t>
  </si>
  <si>
    <t>Armor 42D27</t>
  </si>
  <si>
    <t>Terral REV 42X3</t>
  </si>
  <si>
    <t>NK S42-B9XS</t>
  </si>
  <si>
    <t>Progeny 4444</t>
  </si>
  <si>
    <t>Croplan 4500S</t>
  </si>
  <si>
    <t>Beck's 4119X2</t>
  </si>
  <si>
    <t>Warren Seed BG 4322</t>
  </si>
  <si>
    <t>AgriGold 4190</t>
  </si>
  <si>
    <t>Local Seed 4458</t>
  </si>
  <si>
    <t>AgriGold 4579</t>
  </si>
  <si>
    <t>Asgrow 45X8</t>
  </si>
  <si>
    <t>USG 7447</t>
  </si>
  <si>
    <t>ABCD</t>
  </si>
  <si>
    <t>LG 4227</t>
  </si>
  <si>
    <t>Beck's 4453X2</t>
  </si>
  <si>
    <t>BCD</t>
  </si>
  <si>
    <t>Armor 44D40</t>
  </si>
  <si>
    <t>CD</t>
  </si>
  <si>
    <t>Warren Seed BG 4510</t>
  </si>
  <si>
    <t>D</t>
  </si>
  <si>
    <t>Croplan 4316</t>
  </si>
  <si>
    <t>Call
5/25</t>
  </si>
  <si>
    <t>Cann
5/11</t>
  </si>
  <si>
    <t>Henr
5/9</t>
  </si>
  <si>
    <t>Lake
5/31</t>
  </si>
  <si>
    <t>Laud
6/9</t>
  </si>
  <si>
    <t>Bayer CZ 3601</t>
  </si>
  <si>
    <t>*Warren Seed Micah 4400</t>
  </si>
  <si>
    <t>GoSoy 42L16</t>
  </si>
  <si>
    <t>Bayer CZ 4222</t>
  </si>
  <si>
    <t>*Bayer CZ 3841</t>
  </si>
  <si>
    <t>Terral REV 45L5</t>
  </si>
  <si>
    <t>*Progeny 4247</t>
  </si>
  <si>
    <t>Bayer CZ 4548</t>
  </si>
  <si>
    <t>Beck's 424L4</t>
  </si>
  <si>
    <t>Bayer CZ 4105</t>
  </si>
  <si>
    <t>GoSoy 43L16</t>
  </si>
  <si>
    <t>Bayer CZ 4308</t>
  </si>
  <si>
    <t>Dyer
5/16</t>
  </si>
  <si>
    <t>Gibs
5/8</t>
  </si>
  <si>
    <t>Asgrow 46X6</t>
  </si>
  <si>
    <t>Beck's 4991X2</t>
  </si>
  <si>
    <t>Dyna-Gro 48XT56</t>
  </si>
  <si>
    <t>Progeny 4799</t>
  </si>
  <si>
    <t>Local Seed 4968</t>
  </si>
  <si>
    <t>Asgrow 47X6</t>
  </si>
  <si>
    <t>Warren Seed BG 4922</t>
  </si>
  <si>
    <t>Armor 46D63</t>
  </si>
  <si>
    <t>Dyna-Gro 49XS76</t>
  </si>
  <si>
    <t>ABCDE</t>
  </si>
  <si>
    <t>LG 4845</t>
  </si>
  <si>
    <t>ABCDEF</t>
  </si>
  <si>
    <t>AgriGold 4685</t>
  </si>
  <si>
    <t>Progeny 4620</t>
  </si>
  <si>
    <t>Armor 46D08</t>
  </si>
  <si>
    <t>USG 7496</t>
  </si>
  <si>
    <t>Progeny 4851</t>
  </si>
  <si>
    <t>GoSoy 48X18</t>
  </si>
  <si>
    <t>Terral REV 4927</t>
  </si>
  <si>
    <t>BCDEF</t>
  </si>
  <si>
    <t>Warren Seed BG 4911</t>
  </si>
  <si>
    <t>Terral REV 46X4</t>
  </si>
  <si>
    <t>Local Seed 4677</t>
  </si>
  <si>
    <t>Beck's 4669X2</t>
  </si>
  <si>
    <t>Asgrow 49X6</t>
  </si>
  <si>
    <t>CDEFG</t>
  </si>
  <si>
    <t>NK S48-R2X</t>
  </si>
  <si>
    <t>Warren Seed BG 4842</t>
  </si>
  <si>
    <t>DEFG</t>
  </si>
  <si>
    <t>USG 7487</t>
  </si>
  <si>
    <t>EFG</t>
  </si>
  <si>
    <t>Croplan 4810S</t>
  </si>
  <si>
    <t>FG</t>
  </si>
  <si>
    <t>GoSoy 46X17</t>
  </si>
  <si>
    <t>LG 4710</t>
  </si>
  <si>
    <r>
      <t>Table 17. Yields of 28 Maturity Group IV Late (4.5 - 4.9)  Roundup Ready soybean varieties in 11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</si>
  <si>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Coff
5/15</t>
  </si>
  <si>
    <t>Croc
5/11</t>
  </si>
  <si>
    <t>Gibs
5/11</t>
  </si>
  <si>
    <t>Maur
5/22</t>
  </si>
  <si>
    <t>Henr
5/25</t>
  </si>
  <si>
    <t>Madi
5/22</t>
  </si>
  <si>
    <t>Mari
5/23</t>
  </si>
  <si>
    <t>McCr
6/3</t>
  </si>
  <si>
    <t>Trou
5/15</t>
  </si>
  <si>
    <r>
      <t>Table 11. Yields of 12 Maturity Group IV Early (4.0 - 4.4) Liberty Link soybean varieties in 3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</si>
  <si>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*Bayer CZ 5147</t>
  </si>
  <si>
    <t>*Beck's 494L4</t>
  </si>
  <si>
    <t>Bayer CZ 5328</t>
  </si>
  <si>
    <t>Bayer CZ 4918</t>
  </si>
  <si>
    <t>*Bayer CZ 4820</t>
  </si>
  <si>
    <t>*Bayer HBK 4953</t>
  </si>
  <si>
    <t>*Bayer CZ 4748</t>
  </si>
  <si>
    <t>BCDE</t>
  </si>
  <si>
    <t>GoSoy 4714</t>
  </si>
  <si>
    <t>GoSoy 4913</t>
  </si>
  <si>
    <t>Progeny 4930</t>
  </si>
  <si>
    <t>Bayer CZ 4938</t>
  </si>
  <si>
    <t>Bayer HBK 4950</t>
  </si>
  <si>
    <t>CDE</t>
  </si>
  <si>
    <t>USG 74G98</t>
  </si>
  <si>
    <t>Warren Seed Micah 4910</t>
  </si>
  <si>
    <t>GoSoy 5115</t>
  </si>
  <si>
    <t>DE</t>
  </si>
  <si>
    <t>Bayer CZ 5150</t>
  </si>
  <si>
    <t>E</t>
  </si>
  <si>
    <t>GoSoy 4912</t>
  </si>
  <si>
    <r>
      <t>Table 18. Yields of 19 Maturity Group IV Late (4.5 - 4.9) Liberty Link soybean varieties in 6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</si>
  <si>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Faye
6/11</t>
  </si>
  <si>
    <t>Fran
5/23</t>
  </si>
  <si>
    <t>Asgrow 53X9</t>
  </si>
  <si>
    <t>USG 7568</t>
  </si>
  <si>
    <t>Beck's 5119X2</t>
  </si>
  <si>
    <t>NK S52Y7X</t>
  </si>
  <si>
    <t>*Progeny 5016</t>
  </si>
  <si>
    <t>Local Seed 5087</t>
  </si>
  <si>
    <t>B</t>
  </si>
  <si>
    <t>Asgrow 55X7</t>
  </si>
  <si>
    <t>Croplan 5110S</t>
  </si>
  <si>
    <t>Asgrow 52X9</t>
  </si>
  <si>
    <t>Terral REV 51X2</t>
  </si>
  <si>
    <t>AgriGold 5000</t>
  </si>
  <si>
    <t>Asgrow 54X9</t>
  </si>
  <si>
    <t>Armor 50D13</t>
  </si>
  <si>
    <t>GoSoy 51X18</t>
  </si>
  <si>
    <r>
      <t>Table 24. Yields of 14 Maturity Group V Early (5.0 - 5.4)  Roundup Ready soybean varieties in 4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</si>
  <si>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Hayw
6/18</t>
  </si>
  <si>
    <t>Wayn
5/16</t>
  </si>
  <si>
    <t>Table 30. Contact information for soybean seed companies evaluated in yield tests in Tennessee during 2018.</t>
  </si>
  <si>
    <r>
      <t xml:space="preserve">          Table 29. </t>
    </r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Variety Characteristics </t>
    </r>
  </si>
  <si>
    <r>
      <t xml:space="preserve">          Table 30. </t>
    </r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Seed Company Contact Information</t>
    </r>
  </si>
  <si>
    <r>
      <t xml:space="preserve">          Table 31. </t>
    </r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Abbreviations for Biotech Traits</t>
    </r>
  </si>
  <si>
    <t>Table 6.  Overall average yields, moistures, and test weights of 8 Maturity Group III (3.0 - 3.9) soybean varieties evaluated in both the County Standard Tests and Research and Education Center Tests in Tennessee during 2018.</t>
  </si>
  <si>
    <t>Table 1.  cont.</t>
  </si>
  <si>
    <r>
      <t>Herb. Tol.</t>
    </r>
    <r>
      <rPr>
        <b/>
        <vertAlign val="superscript"/>
        <sz val="10"/>
        <color theme="0"/>
        <rFont val="Arial"/>
        <family val="2"/>
      </rPr>
      <t>†</t>
    </r>
  </si>
  <si>
    <t>Rel. Mat.</t>
  </si>
  <si>
    <r>
      <t>SCN</t>
    </r>
    <r>
      <rPr>
        <b/>
        <vertAlign val="superscript"/>
        <sz val="10"/>
        <color theme="0"/>
        <rFont val="Arial"/>
        <family val="2"/>
      </rPr>
      <t>‡</t>
    </r>
    <r>
      <rPr>
        <b/>
        <sz val="10"/>
        <color theme="0"/>
        <rFont val="Arial"/>
        <family val="2"/>
      </rPr>
      <t xml:space="preserve"> </t>
    </r>
  </si>
  <si>
    <r>
      <t>Pub. Color</t>
    </r>
    <r>
      <rPr>
        <b/>
        <vertAlign val="superscript"/>
        <sz val="10"/>
        <color theme="0"/>
        <rFont val="Arial"/>
        <family val="2"/>
      </rPr>
      <t xml:space="preserve">‖ </t>
    </r>
  </si>
  <si>
    <t>Table 29. cont.</t>
  </si>
  <si>
    <t>Summary from County Tests</t>
  </si>
  <si>
    <t xml:space="preserve">Other </t>
  </si>
  <si>
    <t>Diseases</t>
  </si>
  <si>
    <t>LOW</t>
  </si>
  <si>
    <t>MOD</t>
  </si>
  <si>
    <t>CLB</t>
  </si>
  <si>
    <t>Asgrow 39X7*</t>
  </si>
  <si>
    <t>HIGH</t>
  </si>
  <si>
    <t>SC</t>
  </si>
  <si>
    <t>Asgrow 36X6*</t>
  </si>
  <si>
    <t>SDS</t>
  </si>
  <si>
    <t>CLB, SDS</t>
  </si>
  <si>
    <t>SC, CLB</t>
  </si>
  <si>
    <t xml:space="preserve">Table 7.  Yields and disease ratings of 8 Maturity Group III Roundup Ready soybean varieties in 8 County Standard Tests and in small plot trials at one Research and Education Center and one on-farm location in Tennessee during 2018 </t>
  </si>
  <si>
    <t>SDS, CLB</t>
  </si>
  <si>
    <t>SC, SDS</t>
  </si>
  <si>
    <t>Warren Seed BG 4210</t>
  </si>
  <si>
    <t>Asgrow 43X7</t>
  </si>
  <si>
    <t>SDS, CLB, SC</t>
  </si>
  <si>
    <t>Asgrow 44X6</t>
  </si>
  <si>
    <t>SDS, SC</t>
  </si>
  <si>
    <t>SC (HIGH), CLB</t>
  </si>
  <si>
    <t>SC (HIGH)</t>
  </si>
  <si>
    <t>SC (HIGH), SDS</t>
  </si>
  <si>
    <t xml:space="preserve">Table 13.  Yields and disease ratings of 24 Maturity Group IV Early (4.0-4.5) Roundup Ready soybean varieties in 10 County Standard Tests and in small plot trials at one Research and Education Center and one on-farm location in Tennessee during 2018 </t>
  </si>
  <si>
    <t>Warren Seed Micah 4400*</t>
  </si>
  <si>
    <t>Bayer CZ 3841*</t>
  </si>
  <si>
    <t>Progeny 4247*</t>
  </si>
  <si>
    <t xml:space="preserve">Table 14.  Yields and disease ratings of 12 Maturity Group IV Early (4.0-4.5) Liberty Link soybean varieties in 3 County Standard Tests and in small plot trials at one Research and Education Center and one on-farm location in Tennessee during 2018 </t>
  </si>
  <si>
    <t>West TN Research and Education Center</t>
  </si>
  <si>
    <t>WTREC - YLD</t>
  </si>
  <si>
    <t>CLB, SC (HIGH)</t>
  </si>
  <si>
    <t xml:space="preserve">SC </t>
  </si>
  <si>
    <t>Warren Seed BG 4710</t>
  </si>
  <si>
    <t>CLB, SC</t>
  </si>
  <si>
    <t xml:space="preserve">Table 20.  Yields and disease ratings of 27 Maturity Group IV Late (4.6-4.9) Roundup Ready soybean varieties in 11 County Standard Tests and in small plot trials at two Research and Education Centers and one on-farm location in Tennessee during 2018 </t>
  </si>
  <si>
    <t xml:space="preserve">Target </t>
  </si>
  <si>
    <t>Bayer CZ 5147*</t>
  </si>
  <si>
    <t>Beck's 494L4*</t>
  </si>
  <si>
    <t>Bayer CZ 4820*</t>
  </si>
  <si>
    <t>Bayer CZ 4748*</t>
  </si>
  <si>
    <t>Bayer HBK 4953*</t>
  </si>
  <si>
    <t>Dyna-Gro S45LL97</t>
  </si>
  <si>
    <t>Table 21.  Yields and disease ratings of 18 Maturity Group IV Late (4.6-4.9) Liberty Link soybean varieties in 6 County Standard Tests and in small plot trials at two Research and Education Center and one on-farm location in Tennessee during 2018</t>
  </si>
  <si>
    <t>CLB, SDS, SC</t>
  </si>
  <si>
    <t>Progeny 5016</t>
  </si>
  <si>
    <t>Table 26.  Yields and disease ratings of 15 Maturity Group V Early (5.0-5.5) Roundup Ready soybean varieties in 4 County Standard Tests and in small plot trials at one Research and Education Center and one on-farm location in Tennessee during 2018</t>
  </si>
  <si>
    <t>Taylor</t>
  </si>
  <si>
    <t>Taylor 3908X</t>
  </si>
  <si>
    <t>Taylor 4209X</t>
  </si>
  <si>
    <t>Taylor 4308X</t>
  </si>
  <si>
    <t>Taylor 4808X</t>
  </si>
  <si>
    <t>Armor 45-D43</t>
  </si>
  <si>
    <t>Armor 45-D50</t>
  </si>
  <si>
    <t>Armor 47-D22</t>
  </si>
  <si>
    <t>Armor 49-D13</t>
  </si>
  <si>
    <t>MS
Lodging¶
1 yr</t>
  </si>
  <si>
    <t>MS
Lodging¶
2 yr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</si>
  <si>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</si>
  <si>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 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</si>
  <si>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</si>
  <si>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 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</si>
  <si>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</si>
  <si>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 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</si>
  <si>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</si>
  <si>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 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</si>
  <si>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t>Milan 
Irr.
(bu/acre)
1 yr</t>
  </si>
  <si>
    <t>Milan 
Irr.
(bu/acre)
2 yr</t>
  </si>
  <si>
    <t>Milan
Non-Irr.
(bu/acre)
1 yr</t>
  </si>
  <si>
    <t>Milan
Non-Irr.
(bu/acre)
2 yr</t>
  </si>
  <si>
    <t>MS
Lodging¶
3 yr</t>
  </si>
  <si>
    <t>Maturity 
(DAP)
3 yr</t>
  </si>
  <si>
    <t>MS 
Maturity  
3 yr</t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</si>
  <si>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</si>
  <si>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</si>
  <si>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</si>
  <si>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</si>
  <si>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</si>
  <si>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</si>
  <si>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</si>
  <si>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</si>
  <si>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t>Jackson 
Non-Irr.
(bu/acre)
1 yr</t>
  </si>
  <si>
    <t>Jackson 
Non-Irr.
(bu/acre)
2 yr</t>
  </si>
  <si>
    <t>Jackson 
Non-Irr.
(bu/acre)
3 yr</t>
  </si>
  <si>
    <t xml:space="preserve">Table 3.  Mean yield, agronomic traits, and quality of 11 Maturity Group III (3.0 - 3.9) soybean varieties evaluated in small plot replicated trials at six REC locations in Tennessee during 2018. Analysis included variety performance over a 1 yr (2018), 2 yr (2017-2018), and 3 yr (2016-2018) period. </t>
  </si>
  <si>
    <t xml:space="preserve">Table 8.  Mean yield, agronomic traits, and quality of 50 Maturity Group IV Early (4.0 - 4.4) soybean varieties evaluated in small plot replicated trials at six REC locations in Tennessee during 2018. Analysis included variety performance over a 1 yr (2018), 2 yr (2017-2018), and 3 yr (2016-2018) period. </t>
  </si>
  <si>
    <t xml:space="preserve">Table 15.  Mean yield, agronomic traits, and quality of 81 Maturity Group IV Late (4.5 - 4.9) soybean varieties evaluated in small plot replicated trials at six REC locations in Tennessee during 2018. Analysis included variety performance over a 1 yr (2018), 2 yr (2017-2018), and 3 yr (2016-2018) period. </t>
  </si>
  <si>
    <t xml:space="preserve">Table 22.  Mean yield, agronomic traits, and quality of 43 Maturity Group V Early (5.0 - 5.4) soybean varieties evaluated in small plot replicated trials at seven REC locations in Tennessee during 2018. Analysis included variety performance over a 1 yr (2018), 2 yr (2017-2018), and 3 yr (2016-2018) period. </t>
  </si>
  <si>
    <t xml:space="preserve">Table 27.  Mean yield, agronomic traits, and quality of 9 Maturity Group V Late (5.5 - 5.9) soybean varieties evaluated in small plot replicated trials at six REC locations in Tennessee during 2018. Analysis included variety performance over a 1 yr (2018), 2 yr (2017-2018), and 3 yr (2016-2018) period. </t>
  </si>
  <si>
    <t>Table 31. Abbreviations used to identify biotech traits of soybean varieties evaluated in Tennessee during 2018.</t>
  </si>
  <si>
    <t>Table 29. Characteristics of soybean varieties evaluated in Tennessee during 2018, as provided by the seed company.</t>
  </si>
  <si>
    <t>Table 19.  Overall average yields, moistures, and test weights of 29 Maturity Group IV Late (4.5 - 4.9) soybean varieties evaluated in both the County Standard Tests and Research and Education Center Tests in Tennessee during 2018.</t>
  </si>
  <si>
    <t>Table 25.  Overall average yields, moistures, and test weights of 13 Maturity Group V Early (5.0 - 5.4) soybean varieties evaluated in both the County Standard Tests and Research and Education Center Tests in Tennessee during 2018.</t>
  </si>
  <si>
    <t>Table 12.  Overall average yields, moistures, and test weights of 21 Maturity Group IV Early (4.0 - 4.4) soybean varieties evaluated in both the County Standard Tests and Research and Education Center Tests in Tennessee during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</si>
</sst>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m\ d\,\ yyyy;@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sz val="6"/>
      <name val="MS Sans Serif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theme="1" tint="0.49998474074526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 tint="-0.24994659260841701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4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3" fillId="0" borderId="0"/>
  </cellStyleXfs>
  <cellXfs count="6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/>
    <xf numFmtId="164" fontId="4" fillId="0" borderId="0" xfId="0" applyNumberFormat="1" applyFont="1" applyBorder="1" applyAlignment="1">
      <alignment horizontal="center"/>
    </xf>
    <xf numFmtId="1" fontId="5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43" applyFont="1" applyBorder="1" applyAlignment="1">
      <alignment horizontal="center"/>
    </xf>
    <xf numFmtId="0" fontId="5" fillId="0" borderId="0" xfId="43" applyFont="1"/>
    <xf numFmtId="0" fontId="4" fillId="0" borderId="0" xfId="43" applyFont="1"/>
    <xf numFmtId="0" fontId="4" fillId="0" borderId="0" xfId="43" applyFont="1" applyBorder="1"/>
    <xf numFmtId="1" fontId="4" fillId="0" borderId="0" xfId="43" applyNumberFormat="1" applyFont="1" applyBorder="1" applyAlignment="1">
      <alignment horizontal="center"/>
    </xf>
    <xf numFmtId="0" fontId="5" fillId="0" borderId="0" xfId="43" applyFont="1" applyAlignment="1"/>
    <xf numFmtId="0" fontId="9" fillId="0" borderId="0" xfId="43" applyFont="1"/>
    <xf numFmtId="0" fontId="34" fillId="0" borderId="0" xfId="53" applyFont="1" applyAlignment="1">
      <alignment vertical="center"/>
    </xf>
    <xf numFmtId="0" fontId="34" fillId="0" borderId="0" xfId="53" applyFont="1"/>
    <xf numFmtId="0" fontId="32" fillId="0" borderId="0" xfId="53" applyFont="1" applyAlignment="1">
      <alignment vertical="center"/>
    </xf>
    <xf numFmtId="164" fontId="4" fillId="0" borderId="0" xfId="43" applyNumberFormat="1" applyFont="1" applyBorder="1" applyAlignment="1">
      <alignment horizontal="center"/>
    </xf>
    <xf numFmtId="0" fontId="5" fillId="0" borderId="0" xfId="43" applyFont="1" applyAlignment="1">
      <alignment horizontal="center"/>
    </xf>
    <xf numFmtId="0" fontId="7" fillId="0" borderId="0" xfId="43" applyFont="1" applyAlignment="1"/>
    <xf numFmtId="0" fontId="9" fillId="0" borderId="0" xfId="0" applyFont="1" applyFill="1" applyBorder="1"/>
    <xf numFmtId="0" fontId="3" fillId="0" borderId="0" xfId="0" applyFont="1"/>
    <xf numFmtId="0" fontId="4" fillId="0" borderId="0" xfId="59" applyFont="1"/>
    <xf numFmtId="0" fontId="3" fillId="0" borderId="0" xfId="59" applyFont="1"/>
    <xf numFmtId="0" fontId="3" fillId="0" borderId="0" xfId="40" applyFont="1" applyAlignment="1">
      <alignment vertical="top"/>
    </xf>
    <xf numFmtId="0" fontId="3" fillId="0" borderId="0" xfId="40" applyFont="1"/>
    <xf numFmtId="0" fontId="3" fillId="0" borderId="0" xfId="0" applyFont="1" applyBorder="1"/>
    <xf numFmtId="0" fontId="4" fillId="0" borderId="0" xfId="40" applyFont="1" applyBorder="1"/>
    <xf numFmtId="0" fontId="3" fillId="0" borderId="15" xfId="40" applyFont="1" applyBorder="1" applyAlignment="1">
      <alignment vertical="top"/>
    </xf>
    <xf numFmtId="0" fontId="35" fillId="0" borderId="15" xfId="40" applyFont="1" applyBorder="1" applyAlignment="1">
      <alignment vertical="top" wrapText="1"/>
    </xf>
    <xf numFmtId="0" fontId="35" fillId="0" borderId="15" xfId="40" applyFont="1" applyBorder="1" applyAlignment="1">
      <alignment vertical="top"/>
    </xf>
    <xf numFmtId="0" fontId="3" fillId="0" borderId="15" xfId="40" applyFont="1" applyBorder="1" applyAlignment="1">
      <alignment vertical="top" wrapText="1"/>
    </xf>
    <xf numFmtId="0" fontId="3" fillId="0" borderId="0" xfId="4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36" fillId="25" borderId="0" xfId="0" applyFont="1" applyFill="1" applyBorder="1"/>
    <xf numFmtId="1" fontId="36" fillId="25" borderId="0" xfId="0" applyNumberFormat="1" applyFont="1" applyFill="1" applyBorder="1" applyAlignment="1">
      <alignment horizontal="center"/>
    </xf>
    <xf numFmtId="0" fontId="36" fillId="25" borderId="10" xfId="0" applyFont="1" applyFill="1" applyBorder="1"/>
    <xf numFmtId="0" fontId="36" fillId="25" borderId="10" xfId="0" applyFont="1" applyFill="1" applyBorder="1" applyAlignment="1">
      <alignment horizontal="center"/>
    </xf>
    <xf numFmtId="0" fontId="36" fillId="24" borderId="16" xfId="0" applyFont="1" applyFill="1" applyBorder="1" applyAlignment="1">
      <alignment wrapText="1"/>
    </xf>
    <xf numFmtId="0" fontId="36" fillId="25" borderId="16" xfId="0" applyFont="1" applyFill="1" applyBorder="1" applyAlignment="1">
      <alignment wrapText="1"/>
    </xf>
    <xf numFmtId="0" fontId="36" fillId="24" borderId="16" xfId="0" applyFont="1" applyFill="1" applyBorder="1"/>
    <xf numFmtId="0" fontId="40" fillId="0" borderId="0" xfId="0" applyFont="1"/>
    <xf numFmtId="0" fontId="36" fillId="25" borderId="13" xfId="0" applyFont="1" applyFill="1" applyBorder="1"/>
    <xf numFmtId="1" fontId="36" fillId="25" borderId="13" xfId="0" applyNumberFormat="1" applyFont="1" applyFill="1" applyBorder="1" applyAlignment="1">
      <alignment horizontal="center" vertical="center"/>
    </xf>
    <xf numFmtId="0" fontId="36" fillId="25" borderId="16" xfId="43" applyFont="1" applyFill="1" applyBorder="1"/>
    <xf numFmtId="0" fontId="40" fillId="0" borderId="0" xfId="43" applyFont="1"/>
    <xf numFmtId="0" fontId="36" fillId="24" borderId="0" xfId="0" applyFont="1" applyFill="1" applyBorder="1" applyAlignment="1">
      <alignment wrapText="1"/>
    </xf>
    <xf numFmtId="0" fontId="40" fillId="0" borderId="12" xfId="40" applyFont="1" applyBorder="1" applyAlignment="1">
      <alignment vertical="top"/>
    </xf>
    <xf numFmtId="0" fontId="40" fillId="0" borderId="12" xfId="40" applyFont="1" applyBorder="1" applyAlignment="1">
      <alignment vertical="top" wrapText="1"/>
    </xf>
    <xf numFmtId="0" fontId="40" fillId="0" borderId="0" xfId="40" applyFont="1"/>
    <xf numFmtId="0" fontId="36" fillId="25" borderId="11" xfId="40" applyFont="1" applyFill="1" applyBorder="1"/>
    <xf numFmtId="0" fontId="36" fillId="25" borderId="11" xfId="40" applyFont="1" applyFill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0" fillId="0" borderId="0" xfId="0" applyFont="1" applyAlignment="1"/>
    <xf numFmtId="0" fontId="40" fillId="0" borderId="0" xfId="0" applyFont="1" applyBorder="1" applyAlignment="1"/>
    <xf numFmtId="0" fontId="40" fillId="0" borderId="0" xfId="0" applyFont="1" applyFill="1" applyBorder="1" applyAlignment="1"/>
    <xf numFmtId="165" fontId="40" fillId="0" borderId="0" xfId="0" applyNumberFormat="1" applyFont="1" applyBorder="1" applyAlignment="1">
      <alignment horizontal="left"/>
    </xf>
    <xf numFmtId="165" fontId="40" fillId="0" borderId="0" xfId="0" applyNumberFormat="1" applyFont="1" applyAlignment="1">
      <alignment horizontal="left"/>
    </xf>
    <xf numFmtId="0" fontId="3" fillId="0" borderId="0" xfId="60"/>
    <xf numFmtId="0" fontId="3" fillId="0" borderId="0" xfId="60" applyFont="1" applyAlignment="1">
      <alignment vertical="center"/>
    </xf>
    <xf numFmtId="164" fontId="3" fillId="0" borderId="0" xfId="53" quotePrefix="1" applyNumberFormat="1" applyFont="1" applyBorder="1" applyAlignment="1">
      <alignment horizontal="center" vertical="center"/>
    </xf>
    <xf numFmtId="1" fontId="3" fillId="0" borderId="0" xfId="53" quotePrefix="1" applyNumberFormat="1" applyFont="1" applyBorder="1" applyAlignment="1">
      <alignment horizontal="center" vertical="center"/>
    </xf>
    <xf numFmtId="0" fontId="3" fillId="0" borderId="0" xfId="60" applyFont="1"/>
    <xf numFmtId="0" fontId="4" fillId="0" borderId="0" xfId="60" applyFont="1" applyAlignment="1">
      <alignment vertical="center"/>
    </xf>
    <xf numFmtId="0" fontId="9" fillId="0" borderId="0" xfId="60" applyFont="1" applyAlignment="1">
      <alignment vertical="center"/>
    </xf>
    <xf numFmtId="0" fontId="4" fillId="0" borderId="0" xfId="60" applyFont="1"/>
    <xf numFmtId="0" fontId="33" fillId="0" borderId="0" xfId="60" applyFont="1"/>
    <xf numFmtId="0" fontId="3" fillId="0" borderId="0" xfId="60" applyAlignment="1">
      <alignment vertical="center"/>
    </xf>
    <xf numFmtId="0" fontId="9" fillId="0" borderId="0" xfId="60" applyFont="1"/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 wrapText="1"/>
    </xf>
    <xf numFmtId="1" fontId="3" fillId="28" borderId="0" xfId="0" applyNumberFormat="1" applyFont="1" applyFill="1" applyBorder="1" applyAlignment="1">
      <alignment horizontal="center"/>
    </xf>
    <xf numFmtId="1" fontId="3" fillId="29" borderId="0" xfId="0" applyNumberFormat="1" applyFont="1" applyFill="1" applyBorder="1" applyAlignment="1">
      <alignment horizontal="center"/>
    </xf>
    <xf numFmtId="0" fontId="3" fillId="28" borderId="0" xfId="0" applyNumberFormat="1" applyFont="1" applyFill="1" applyBorder="1"/>
    <xf numFmtId="0" fontId="0" fillId="28" borderId="0" xfId="0" applyNumberFormat="1" applyFill="1" applyBorder="1"/>
    <xf numFmtId="0" fontId="0" fillId="29" borderId="0" xfId="0" applyNumberFormat="1" applyFill="1"/>
    <xf numFmtId="1" fontId="3" fillId="29" borderId="0" xfId="0" applyNumberFormat="1" applyFont="1" applyFill="1" applyAlignment="1">
      <alignment horizontal="center"/>
    </xf>
    <xf numFmtId="0" fontId="3" fillId="29" borderId="0" xfId="0" applyNumberFormat="1" applyFont="1" applyFill="1"/>
    <xf numFmtId="0" fontId="0" fillId="29" borderId="0" xfId="0" applyNumberFormat="1" applyFill="1" applyAlignment="1">
      <alignment horizontal="left"/>
    </xf>
    <xf numFmtId="0" fontId="36" fillId="30" borderId="0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left"/>
    </xf>
    <xf numFmtId="0" fontId="36" fillId="24" borderId="17" xfId="0" applyFont="1" applyFill="1" applyBorder="1" applyAlignment="1">
      <alignment horizontal="left"/>
    </xf>
    <xf numFmtId="0" fontId="36" fillId="30" borderId="0" xfId="0" applyFont="1" applyFill="1" applyBorder="1"/>
    <xf numFmtId="0" fontId="36" fillId="25" borderId="0" xfId="0" applyFont="1" applyFill="1" applyBorder="1" applyAlignment="1">
      <alignment wrapText="1"/>
    </xf>
    <xf numFmtId="0" fontId="3" fillId="28" borderId="0" xfId="43" applyNumberFormat="1" applyFont="1" applyFill="1" applyBorder="1" applyAlignment="1"/>
    <xf numFmtId="1" fontId="3" fillId="28" borderId="0" xfId="43" applyNumberFormat="1" applyFont="1" applyFill="1" applyBorder="1" applyAlignment="1">
      <alignment horizontal="center"/>
    </xf>
    <xf numFmtId="1" fontId="3" fillId="28" borderId="0" xfId="47" applyNumberFormat="1" applyFont="1" applyFill="1" applyBorder="1" applyAlignment="1">
      <alignment horizontal="center" vertical="center"/>
    </xf>
    <xf numFmtId="164" fontId="3" fillId="28" borderId="0" xfId="48" applyNumberFormat="1" applyFont="1" applyFill="1" applyBorder="1" applyAlignment="1">
      <alignment horizontal="center" vertical="center"/>
    </xf>
    <xf numFmtId="164" fontId="3" fillId="28" borderId="0" xfId="43" applyNumberFormat="1" applyFont="1" applyFill="1" applyBorder="1" applyAlignment="1">
      <alignment horizontal="center"/>
    </xf>
    <xf numFmtId="0" fontId="3" fillId="29" borderId="0" xfId="43" applyNumberFormat="1" applyFont="1" applyFill="1" applyBorder="1" applyAlignment="1"/>
    <xf numFmtId="1" fontId="3" fillId="29" borderId="0" xfId="43" applyNumberFormat="1" applyFont="1" applyFill="1" applyBorder="1" applyAlignment="1">
      <alignment horizontal="center"/>
    </xf>
    <xf numFmtId="1" fontId="3" fillId="29" borderId="0" xfId="47" applyNumberFormat="1" applyFont="1" applyFill="1" applyBorder="1" applyAlignment="1">
      <alignment horizontal="center" vertical="center"/>
    </xf>
    <xf numFmtId="164" fontId="3" fillId="29" borderId="0" xfId="48" applyNumberFormat="1" applyFont="1" applyFill="1" applyBorder="1" applyAlignment="1">
      <alignment horizontal="center" vertical="center"/>
    </xf>
    <xf numFmtId="164" fontId="3" fillId="29" borderId="0" xfId="43" applyNumberFormat="1" applyFont="1" applyFill="1" applyBorder="1" applyAlignment="1">
      <alignment horizontal="center"/>
    </xf>
    <xf numFmtId="0" fontId="3" fillId="0" borderId="0" xfId="43" applyFont="1"/>
    <xf numFmtId="1" fontId="36" fillId="30" borderId="0" xfId="0" applyNumberFormat="1" applyFont="1" applyFill="1" applyBorder="1" applyAlignment="1">
      <alignment horizontal="center"/>
    </xf>
    <xf numFmtId="1" fontId="3" fillId="28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28" borderId="21" xfId="0" applyNumberFormat="1" applyFont="1" applyFill="1" applyBorder="1" applyAlignment="1">
      <alignment horizontal="right"/>
    </xf>
    <xf numFmtId="1" fontId="3" fillId="29" borderId="21" xfId="0" applyNumberFormat="1" applyFont="1" applyFill="1" applyBorder="1" applyAlignment="1">
      <alignment horizontal="right"/>
    </xf>
    <xf numFmtId="1" fontId="3" fillId="29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" fontId="3" fillId="28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3" fillId="28" borderId="22" xfId="0" applyNumberFormat="1" applyFont="1" applyFill="1" applyBorder="1" applyAlignment="1">
      <alignment horizontal="left"/>
    </xf>
    <xf numFmtId="1" fontId="3" fillId="29" borderId="0" xfId="0" applyNumberFormat="1" applyFont="1" applyFill="1" applyBorder="1" applyAlignment="1">
      <alignment horizontal="left"/>
    </xf>
    <xf numFmtId="1" fontId="3" fillId="29" borderId="22" xfId="0" applyNumberFormat="1" applyFont="1" applyFill="1" applyBorder="1" applyAlignment="1">
      <alignment horizontal="left"/>
    </xf>
    <xf numFmtId="1" fontId="3" fillId="28" borderId="21" xfId="0" applyNumberFormat="1" applyFont="1" applyFill="1" applyBorder="1" applyAlignment="1">
      <alignment horizontal="center"/>
    </xf>
    <xf numFmtId="1" fontId="3" fillId="28" borderId="22" xfId="0" applyNumberFormat="1" applyFont="1" applyFill="1" applyBorder="1" applyAlignment="1">
      <alignment horizontal="center"/>
    </xf>
    <xf numFmtId="1" fontId="3" fillId="29" borderId="21" xfId="0" applyNumberFormat="1" applyFont="1" applyFill="1" applyBorder="1" applyAlignment="1">
      <alignment horizontal="center"/>
    </xf>
    <xf numFmtId="1" fontId="3" fillId="29" borderId="22" xfId="0" applyNumberFormat="1" applyFont="1" applyFill="1" applyBorder="1" applyAlignment="1">
      <alignment horizontal="center"/>
    </xf>
    <xf numFmtId="1" fontId="36" fillId="30" borderId="21" xfId="0" applyNumberFormat="1" applyFont="1" applyFill="1" applyBorder="1" applyAlignment="1">
      <alignment horizontal="center"/>
    </xf>
    <xf numFmtId="0" fontId="36" fillId="25" borderId="2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3" fillId="0" borderId="0" xfId="0" quotePrefix="1" applyNumberFormat="1" applyFont="1" applyAlignment="1">
      <alignment horizontal="center"/>
    </xf>
    <xf numFmtId="0" fontId="3" fillId="28" borderId="0" xfId="0" applyFont="1" applyFill="1" applyBorder="1" applyAlignment="1">
      <alignment horizontal="center"/>
    </xf>
    <xf numFmtId="0" fontId="3" fillId="29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6" fillId="24" borderId="11" xfId="0" applyFont="1" applyFill="1" applyBorder="1" applyAlignment="1">
      <alignment wrapText="1"/>
    </xf>
    <xf numFmtId="0" fontId="36" fillId="25" borderId="13" xfId="43" applyFont="1" applyFill="1" applyBorder="1"/>
    <xf numFmtId="1" fontId="36" fillId="25" borderId="13" xfId="43" applyNumberFormat="1" applyFont="1" applyFill="1" applyBorder="1" applyAlignment="1">
      <alignment horizontal="center"/>
    </xf>
    <xf numFmtId="164" fontId="36" fillId="25" borderId="13" xfId="43" applyNumberFormat="1" applyFont="1" applyFill="1" applyBorder="1" applyAlignment="1">
      <alignment horizontal="center"/>
    </xf>
    <xf numFmtId="0" fontId="2" fillId="26" borderId="0" xfId="61" applyFill="1"/>
    <xf numFmtId="1" fontId="2" fillId="26" borderId="0" xfId="61" applyNumberFormat="1" applyFill="1" applyAlignment="1">
      <alignment horizontal="center"/>
    </xf>
    <xf numFmtId="164" fontId="2" fillId="26" borderId="0" xfId="61" applyNumberFormat="1" applyFill="1" applyAlignment="1">
      <alignment horizontal="center"/>
    </xf>
    <xf numFmtId="0" fontId="2" fillId="31" borderId="0" xfId="61" applyFill="1"/>
    <xf numFmtId="1" fontId="2" fillId="31" borderId="0" xfId="61" applyNumberFormat="1" applyFill="1" applyAlignment="1">
      <alignment horizontal="center"/>
    </xf>
    <xf numFmtId="164" fontId="2" fillId="31" borderId="0" xfId="61" applyNumberFormat="1" applyFill="1" applyAlignment="1">
      <alignment horizontal="center"/>
    </xf>
    <xf numFmtId="164" fontId="36" fillId="25" borderId="13" xfId="0" applyNumberFormat="1" applyFont="1" applyFill="1" applyBorder="1" applyAlignment="1">
      <alignment horizontal="center" vertical="center"/>
    </xf>
    <xf numFmtId="0" fontId="36" fillId="24" borderId="12" xfId="0" applyFont="1" applyFill="1" applyBorder="1"/>
    <xf numFmtId="0" fontId="36" fillId="24" borderId="12" xfId="0" applyFont="1" applyFill="1" applyBorder="1" applyAlignment="1">
      <alignment wrapText="1"/>
    </xf>
    <xf numFmtId="0" fontId="36" fillId="25" borderId="12" xfId="0" applyFont="1" applyFill="1" applyBorder="1" applyAlignment="1">
      <alignment wrapText="1"/>
    </xf>
    <xf numFmtId="0" fontId="36" fillId="25" borderId="23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0" fontId="36" fillId="24" borderId="23" xfId="0" applyFont="1" applyFill="1" applyBorder="1" applyAlignment="1">
      <alignment horizontal="center" wrapText="1"/>
    </xf>
    <xf numFmtId="0" fontId="3" fillId="28" borderId="14" xfId="0" applyNumberFormat="1" applyFont="1" applyFill="1" applyBorder="1"/>
    <xf numFmtId="0" fontId="0" fillId="28" borderId="14" xfId="0" applyNumberFormat="1" applyFill="1" applyBorder="1"/>
    <xf numFmtId="0" fontId="36" fillId="25" borderId="11" xfId="0" applyFont="1" applyFill="1" applyBorder="1" applyAlignment="1">
      <alignment wrapText="1"/>
    </xf>
    <xf numFmtId="0" fontId="36" fillId="25" borderId="12" xfId="0" applyFont="1" applyFill="1" applyBorder="1" applyAlignment="1">
      <alignment horizontal="center" wrapText="1"/>
    </xf>
    <xf numFmtId="1" fontId="3" fillId="0" borderId="0" xfId="60" applyNumberFormat="1"/>
    <xf numFmtId="9" fontId="2" fillId="26" borderId="0" xfId="62" applyFont="1" applyFill="1" applyAlignment="1">
      <alignment horizontal="center"/>
    </xf>
    <xf numFmtId="9" fontId="2" fillId="31" borderId="0" xfId="62" applyFont="1" applyFill="1" applyAlignment="1">
      <alignment horizontal="center"/>
    </xf>
    <xf numFmtId="0" fontId="3" fillId="29" borderId="18" xfId="0" applyFont="1" applyFill="1" applyBorder="1" applyAlignment="1">
      <alignment horizontal="center"/>
    </xf>
    <xf numFmtId="1" fontId="2" fillId="26" borderId="21" xfId="61" applyNumberFormat="1" applyFill="1" applyBorder="1" applyAlignment="1">
      <alignment horizontal="center"/>
    </xf>
    <xf numFmtId="1" fontId="2" fillId="26" borderId="0" xfId="61" applyNumberFormat="1" applyFill="1" applyBorder="1" applyAlignment="1">
      <alignment horizontal="center"/>
    </xf>
    <xf numFmtId="1" fontId="2" fillId="31" borderId="21" xfId="61" applyNumberFormat="1" applyFill="1" applyBorder="1" applyAlignment="1">
      <alignment horizontal="center"/>
    </xf>
    <xf numFmtId="1" fontId="2" fillId="31" borderId="0" xfId="61" applyNumberFormat="1" applyFill="1" applyBorder="1" applyAlignment="1">
      <alignment horizontal="center"/>
    </xf>
    <xf numFmtId="1" fontId="36" fillId="25" borderId="31" xfId="0" applyNumberFormat="1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wrapText="1"/>
    </xf>
    <xf numFmtId="0" fontId="36" fillId="25" borderId="11" xfId="0" applyFont="1" applyFill="1" applyBorder="1" applyAlignment="1">
      <alignment horizontal="center" wrapText="1"/>
    </xf>
    <xf numFmtId="0" fontId="36" fillId="25" borderId="30" xfId="0" applyFont="1" applyFill="1" applyBorder="1" applyAlignment="1">
      <alignment horizontal="center" wrapText="1"/>
    </xf>
    <xf numFmtId="0" fontId="36" fillId="24" borderId="16" xfId="0" applyFont="1" applyFill="1" applyBorder="1" applyAlignment="1"/>
    <xf numFmtId="0" fontId="36" fillId="25" borderId="20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1" fontId="36" fillId="25" borderId="0" xfId="0" quotePrefix="1" applyNumberFormat="1" applyFont="1" applyFill="1" applyBorder="1" applyAlignment="1">
      <alignment horizontal="center"/>
    </xf>
    <xf numFmtId="1" fontId="36" fillId="25" borderId="22" xfId="0" quotePrefix="1" applyNumberFormat="1" applyFont="1" applyFill="1" applyBorder="1" applyAlignment="1">
      <alignment horizontal="center"/>
    </xf>
    <xf numFmtId="1" fontId="36" fillId="30" borderId="0" xfId="0" quotePrefix="1" applyNumberFormat="1" applyFont="1" applyFill="1" applyBorder="1" applyAlignment="1">
      <alignment horizontal="center"/>
    </xf>
    <xf numFmtId="1" fontId="36" fillId="30" borderId="22" xfId="0" quotePrefix="1" applyNumberFormat="1" applyFont="1" applyFill="1" applyBorder="1" applyAlignment="1">
      <alignment horizontal="center"/>
    </xf>
    <xf numFmtId="1" fontId="36" fillId="25" borderId="21" xfId="0" applyNumberFormat="1" applyFont="1" applyFill="1" applyBorder="1" applyAlignment="1">
      <alignment horizontal="center"/>
    </xf>
    <xf numFmtId="1" fontId="36" fillId="25" borderId="0" xfId="0" applyNumberFormat="1" applyFont="1" applyFill="1" applyBorder="1" applyAlignment="1">
      <alignment horizontal="center"/>
    </xf>
    <xf numFmtId="1" fontId="36" fillId="25" borderId="22" xfId="0" applyNumberFormat="1" applyFont="1" applyFill="1" applyBorder="1" applyAlignment="1">
      <alignment horizontal="center"/>
    </xf>
    <xf numFmtId="1" fontId="36" fillId="30" borderId="0" xfId="0" applyNumberFormat="1" applyFont="1" applyFill="1" applyBorder="1" applyAlignment="1">
      <alignment horizontal="center"/>
    </xf>
    <xf numFmtId="1" fontId="36" fillId="30" borderId="22" xfId="0" applyNumberFormat="1" applyFont="1" applyFill="1" applyBorder="1" applyAlignment="1">
      <alignment horizontal="center"/>
    </xf>
    <xf numFmtId="1" fontId="36" fillId="30" borderId="21" xfId="0" applyNumberFormat="1" applyFont="1" applyFill="1" applyBorder="1" applyAlignment="1">
      <alignment horizontal="center"/>
    </xf>
    <xf numFmtId="0" fontId="36" fillId="24" borderId="23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0" fontId="36" fillId="24" borderId="24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0" fontId="36" fillId="25" borderId="23" xfId="0" applyFont="1" applyFill="1" applyBorder="1" applyAlignment="1">
      <alignment horizontal="center" wrapText="1"/>
    </xf>
    <xf numFmtId="0" fontId="36" fillId="25" borderId="24" xfId="0" applyFont="1" applyFill="1" applyBorder="1" applyAlignment="1">
      <alignment horizontal="center" wrapText="1"/>
    </xf>
    <xf numFmtId="1" fontId="36" fillId="30" borderId="27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165" fontId="4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28" borderId="0" xfId="0" applyFont="1" applyFill="1" applyBorder="1" applyAlignment="1"/>
    <xf numFmtId="165" fontId="3" fillId="28" borderId="0" xfId="0" applyNumberFormat="1" applyFont="1" applyFill="1" applyBorder="1" applyAlignment="1">
      <alignment horizontal="center"/>
    </xf>
    <xf numFmtId="0" fontId="3" fillId="28" borderId="0" xfId="0" applyFont="1" applyFill="1" applyBorder="1" applyAlignment="1">
      <alignment horizontal="right"/>
    </xf>
    <xf numFmtId="0" fontId="3" fillId="29" borderId="0" xfId="0" applyFont="1" applyFill="1" applyBorder="1" applyAlignment="1"/>
    <xf numFmtId="0" fontId="3" fillId="29" borderId="0" xfId="0" applyFont="1" applyFill="1" applyAlignment="1"/>
    <xf numFmtId="165" fontId="3" fillId="29" borderId="0" xfId="0" applyNumberFormat="1" applyFont="1" applyFill="1" applyAlignment="1">
      <alignment horizontal="center"/>
    </xf>
    <xf numFmtId="0" fontId="3" fillId="29" borderId="0" xfId="0" applyFont="1" applyFill="1" applyAlignment="1">
      <alignment horizontal="right"/>
    </xf>
    <xf numFmtId="0" fontId="3" fillId="29" borderId="18" xfId="0" applyFont="1" applyFill="1" applyBorder="1" applyAlignment="1"/>
    <xf numFmtId="165" fontId="3" fillId="29" borderId="18" xfId="0" applyNumberFormat="1" applyFont="1" applyFill="1" applyBorder="1" applyAlignment="1">
      <alignment horizontal="center"/>
    </xf>
    <xf numFmtId="0" fontId="3" fillId="29" borderId="18" xfId="0" applyFont="1" applyFill="1" applyBorder="1" applyAlignment="1">
      <alignment horizontal="right"/>
    </xf>
    <xf numFmtId="165" fontId="3" fillId="28" borderId="0" xfId="0" applyNumberFormat="1" applyFont="1" applyFill="1" applyBorder="1" applyAlignment="1">
      <alignment horizontal="left"/>
    </xf>
    <xf numFmtId="0" fontId="3" fillId="28" borderId="0" xfId="0" applyFont="1" applyFill="1" applyBorder="1" applyAlignment="1">
      <alignment horizontal="right" vertical="top" wrapText="1"/>
    </xf>
    <xf numFmtId="0" fontId="3" fillId="28" borderId="18" xfId="0" applyFont="1" applyFill="1" applyBorder="1" applyAlignment="1"/>
    <xf numFmtId="165" fontId="3" fillId="28" borderId="18" xfId="0" applyNumberFormat="1" applyFont="1" applyFill="1" applyBorder="1" applyAlignment="1">
      <alignment horizontal="center"/>
    </xf>
    <xf numFmtId="0" fontId="3" fillId="28" borderId="18" xfId="0" applyFont="1" applyFill="1" applyBorder="1" applyAlignment="1">
      <alignment horizontal="center"/>
    </xf>
    <xf numFmtId="0" fontId="3" fillId="28" borderId="18" xfId="0" applyFont="1" applyFill="1" applyBorder="1" applyAlignment="1">
      <alignment horizontal="right"/>
    </xf>
    <xf numFmtId="0" fontId="4" fillId="0" borderId="0" xfId="0" applyFont="1" applyAlignment="1"/>
    <xf numFmtId="0" fontId="40" fillId="27" borderId="14" xfId="0" applyFont="1" applyFill="1" applyBorder="1" applyAlignment="1"/>
    <xf numFmtId="165" fontId="40" fillId="27" borderId="14" xfId="0" applyNumberFormat="1" applyFont="1" applyFill="1" applyBorder="1" applyAlignment="1">
      <alignment horizontal="center"/>
    </xf>
    <xf numFmtId="0" fontId="40" fillId="27" borderId="14" xfId="0" applyFont="1" applyFill="1" applyBorder="1" applyAlignment="1">
      <alignment horizontal="center"/>
    </xf>
    <xf numFmtId="0" fontId="40" fillId="27" borderId="14" xfId="0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/>
    <xf numFmtId="165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26" borderId="0" xfId="0" applyFont="1" applyFill="1" applyAlignment="1">
      <alignment vertical="center" wrapText="1"/>
    </xf>
    <xf numFmtId="165" fontId="3" fillId="26" borderId="0" xfId="0" applyNumberFormat="1" applyFont="1" applyFill="1" applyAlignment="1">
      <alignment horizontal="center"/>
    </xf>
    <xf numFmtId="0" fontId="4" fillId="0" borderId="0" xfId="0" applyFont="1" applyBorder="1"/>
    <xf numFmtId="164" fontId="3" fillId="28" borderId="39" xfId="64" applyNumberFormat="1" applyFont="1" applyFill="1" applyBorder="1" applyAlignment="1">
      <alignment horizontal="center"/>
    </xf>
    <xf numFmtId="0" fontId="3" fillId="0" borderId="0" xfId="64" quotePrefix="1" applyNumberFormat="1" applyFont="1" applyBorder="1"/>
    <xf numFmtId="0" fontId="3" fillId="29" borderId="0" xfId="63" applyNumberFormat="1" applyFont="1" applyFill="1" applyBorder="1" applyAlignment="1">
      <alignment vertical="center"/>
    </xf>
    <xf numFmtId="0" fontId="3" fillId="29" borderId="0" xfId="64" applyNumberFormat="1" applyFont="1" applyFill="1" applyBorder="1" applyAlignment="1">
      <alignment vertical="center"/>
    </xf>
    <xf numFmtId="164" fontId="3" fillId="29" borderId="0" xfId="63" applyNumberFormat="1" applyFont="1" applyFill="1" applyBorder="1" applyAlignment="1">
      <alignment horizontal="center" vertical="center"/>
    </xf>
    <xf numFmtId="164" fontId="3" fillId="29" borderId="37" xfId="64" applyNumberFormat="1" applyFont="1" applyFill="1" applyBorder="1" applyAlignment="1">
      <alignment horizontal="center"/>
    </xf>
    <xf numFmtId="164" fontId="3" fillId="29" borderId="0" xfId="64" applyNumberFormat="1" applyFont="1" applyFill="1" applyBorder="1" applyAlignment="1">
      <alignment horizontal="center"/>
    </xf>
    <xf numFmtId="0" fontId="3" fillId="28" borderId="0" xfId="63" applyNumberFormat="1" applyFont="1" applyFill="1" applyBorder="1" applyAlignment="1">
      <alignment vertical="center"/>
    </xf>
    <xf numFmtId="0" fontId="3" fillId="28" borderId="0" xfId="64" applyNumberFormat="1" applyFont="1" applyFill="1" applyBorder="1" applyAlignment="1">
      <alignment vertical="center"/>
    </xf>
    <xf numFmtId="164" fontId="3" fillId="28" borderId="0" xfId="63" applyNumberFormat="1" applyFont="1" applyFill="1" applyBorder="1" applyAlignment="1">
      <alignment horizontal="center" vertical="center"/>
    </xf>
    <xf numFmtId="164" fontId="3" fillId="28" borderId="37" xfId="64" applyNumberFormat="1" applyFont="1" applyFill="1" applyBorder="1" applyAlignment="1">
      <alignment horizontal="center"/>
    </xf>
    <xf numFmtId="164" fontId="3" fillId="28" borderId="0" xfId="64" applyNumberFormat="1" applyFont="1" applyFill="1" applyBorder="1" applyAlignment="1">
      <alignment horizontal="center"/>
    </xf>
    <xf numFmtId="0" fontId="33" fillId="0" borderId="0" xfId="65" applyFont="1" applyFill="1" applyAlignment="1">
      <alignment horizontal="left"/>
    </xf>
    <xf numFmtId="0" fontId="33" fillId="0" borderId="0" xfId="65" applyFont="1" applyFill="1"/>
    <xf numFmtId="0" fontId="9" fillId="0" borderId="0" xfId="46" applyNumberFormat="1" applyFont="1" applyBorder="1" applyAlignment="1">
      <alignment vertical="center"/>
    </xf>
    <xf numFmtId="0" fontId="9" fillId="0" borderId="0" xfId="65" applyFont="1" applyAlignment="1">
      <alignment horizontal="center"/>
    </xf>
    <xf numFmtId="0" fontId="36" fillId="27" borderId="16" xfId="0" applyFont="1" applyFill="1" applyBorder="1"/>
    <xf numFmtId="0" fontId="3" fillId="28" borderId="14" xfId="0" applyFont="1" applyFill="1" applyBorder="1"/>
    <xf numFmtId="0" fontId="8" fillId="28" borderId="14" xfId="34" applyFont="1" applyFill="1" applyBorder="1" applyAlignment="1" applyProtection="1"/>
    <xf numFmtId="0" fontId="8" fillId="28" borderId="14" xfId="34" applyFill="1" applyBorder="1" applyAlignment="1" applyProtection="1"/>
    <xf numFmtId="0" fontId="3" fillId="28" borderId="12" xfId="0" applyFont="1" applyFill="1" applyBorder="1"/>
    <xf numFmtId="0" fontId="8" fillId="28" borderId="12" xfId="34" applyFont="1" applyFill="1" applyBorder="1" applyAlignment="1" applyProtection="1"/>
    <xf numFmtId="0" fontId="3" fillId="28" borderId="15" xfId="0" applyFont="1" applyFill="1" applyBorder="1"/>
    <xf numFmtId="0" fontId="8" fillId="28" borderId="15" xfId="34" applyFont="1" applyFill="1" applyBorder="1" applyAlignment="1" applyProtection="1"/>
    <xf numFmtId="0" fontId="3" fillId="29" borderId="15" xfId="0" applyFont="1" applyFill="1" applyBorder="1"/>
    <xf numFmtId="0" fontId="8" fillId="29" borderId="15" xfId="34" applyFont="1" applyFill="1" applyBorder="1" applyAlignment="1" applyProtection="1"/>
    <xf numFmtId="0" fontId="8" fillId="29" borderId="15" xfId="34" applyFill="1" applyBorder="1" applyAlignment="1" applyProtection="1"/>
    <xf numFmtId="0" fontId="4" fillId="0" borderId="18" xfId="59" applyFont="1" applyBorder="1" applyAlignment="1"/>
    <xf numFmtId="0" fontId="3" fillId="0" borderId="18" xfId="40" applyFont="1" applyBorder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32" borderId="0" xfId="0" applyFont="1" applyFill="1"/>
    <xf numFmtId="0" fontId="4" fillId="32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6" fillId="24" borderId="23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0" fontId="36" fillId="24" borderId="24" xfId="0" applyFont="1" applyFill="1" applyBorder="1" applyAlignment="1">
      <alignment horizontal="center" wrapText="1"/>
    </xf>
    <xf numFmtId="1" fontId="36" fillId="25" borderId="21" xfId="0" applyNumberFormat="1" applyFont="1" applyFill="1" applyBorder="1" applyAlignment="1">
      <alignment horizontal="center"/>
    </xf>
    <xf numFmtId="1" fontId="36" fillId="25" borderId="22" xfId="0" applyNumberFormat="1" applyFont="1" applyFill="1" applyBorder="1" applyAlignment="1">
      <alignment horizontal="center"/>
    </xf>
    <xf numFmtId="1" fontId="36" fillId="30" borderId="22" xfId="0" applyNumberFormat="1" applyFont="1" applyFill="1" applyBorder="1" applyAlignment="1">
      <alignment horizontal="center"/>
    </xf>
    <xf numFmtId="1" fontId="36" fillId="30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" fontId="36" fillId="25" borderId="0" xfId="0" quotePrefix="1" applyNumberFormat="1" applyFont="1" applyFill="1" applyBorder="1" applyAlignment="1">
      <alignment horizontal="center"/>
    </xf>
    <xf numFmtId="1" fontId="36" fillId="30" borderId="0" xfId="0" quotePrefix="1" applyNumberFormat="1" applyFont="1" applyFill="1" applyBorder="1" applyAlignment="1">
      <alignment horizontal="center"/>
    </xf>
    <xf numFmtId="1" fontId="36" fillId="25" borderId="21" xfId="0" applyNumberFormat="1" applyFont="1" applyFill="1" applyBorder="1" applyAlignment="1">
      <alignment horizontal="center"/>
    </xf>
    <xf numFmtId="1" fontId="36" fillId="25" borderId="0" xfId="0" applyNumberFormat="1" applyFont="1" applyFill="1" applyBorder="1" applyAlignment="1">
      <alignment horizontal="center"/>
    </xf>
    <xf numFmtId="1" fontId="36" fillId="25" borderId="22" xfId="0" applyNumberFormat="1" applyFont="1" applyFill="1" applyBorder="1" applyAlignment="1">
      <alignment horizontal="center"/>
    </xf>
    <xf numFmtId="1" fontId="36" fillId="30" borderId="0" xfId="0" applyNumberFormat="1" applyFont="1" applyFill="1" applyBorder="1" applyAlignment="1">
      <alignment horizontal="center"/>
    </xf>
    <xf numFmtId="1" fontId="36" fillId="30" borderId="22" xfId="0" applyNumberFormat="1" applyFont="1" applyFill="1" applyBorder="1" applyAlignment="1">
      <alignment horizontal="center"/>
    </xf>
    <xf numFmtId="1" fontId="36" fillId="30" borderId="21" xfId="0" applyNumberFormat="1" applyFont="1" applyFill="1" applyBorder="1" applyAlignment="1">
      <alignment horizontal="center"/>
    </xf>
    <xf numFmtId="1" fontId="36" fillId="30" borderId="14" xfId="0" applyNumberFormat="1" applyFont="1" applyFill="1" applyBorder="1" applyAlignment="1">
      <alignment horizontal="center"/>
    </xf>
    <xf numFmtId="0" fontId="36" fillId="24" borderId="23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0" fontId="36" fillId="24" borderId="24" xfId="0" applyFont="1" applyFill="1" applyBorder="1" applyAlignment="1">
      <alignment horizontal="center" wrapText="1"/>
    </xf>
    <xf numFmtId="1" fontId="3" fillId="28" borderId="14" xfId="0" applyNumberFormat="1" applyFont="1" applyFill="1" applyBorder="1" applyAlignment="1">
      <alignment horizontal="left"/>
    </xf>
    <xf numFmtId="1" fontId="3" fillId="28" borderId="14" xfId="0" applyNumberFormat="1" applyFont="1" applyFill="1" applyBorder="1" applyAlignment="1">
      <alignment horizontal="right"/>
    </xf>
    <xf numFmtId="1" fontId="0" fillId="28" borderId="14" xfId="0" applyNumberFormat="1" applyFill="1" applyBorder="1" applyAlignment="1">
      <alignment horizontal="right"/>
    </xf>
    <xf numFmtId="1" fontId="0" fillId="28" borderId="27" xfId="0" applyNumberFormat="1" applyFill="1" applyBorder="1" applyAlignment="1">
      <alignment horizontal="right"/>
    </xf>
    <xf numFmtId="164" fontId="0" fillId="28" borderId="0" xfId="0" applyNumberFormat="1" applyFill="1" applyBorder="1" applyAlignment="1">
      <alignment horizontal="right"/>
    </xf>
    <xf numFmtId="164" fontId="0" fillId="29" borderId="0" xfId="0" applyNumberFormat="1" applyFill="1" applyBorder="1" applyAlignment="1">
      <alignment horizontal="right"/>
    </xf>
    <xf numFmtId="1" fontId="0" fillId="29" borderId="0" xfId="0" applyNumberFormat="1" applyFill="1" applyBorder="1" applyAlignment="1">
      <alignment horizontal="right"/>
    </xf>
    <xf numFmtId="1" fontId="0" fillId="29" borderId="21" xfId="0" applyNumberFormat="1" applyFill="1" applyBorder="1" applyAlignment="1">
      <alignment horizontal="right"/>
    </xf>
    <xf numFmtId="1" fontId="0" fillId="28" borderId="0" xfId="0" applyNumberFormat="1" applyFill="1" applyBorder="1" applyAlignment="1">
      <alignment horizontal="right"/>
    </xf>
    <xf numFmtId="1" fontId="0" fillId="28" borderId="21" xfId="0" applyNumberFormat="1" applyFill="1" applyBorder="1" applyAlignment="1">
      <alignment horizontal="right"/>
    </xf>
    <xf numFmtId="164" fontId="0" fillId="28" borderId="22" xfId="0" applyNumberFormat="1" applyFill="1" applyBorder="1" applyAlignment="1">
      <alignment horizontal="left"/>
    </xf>
    <xf numFmtId="164" fontId="0" fillId="29" borderId="22" xfId="0" applyNumberFormat="1" applyFill="1" applyBorder="1" applyAlignment="1">
      <alignment horizontal="left"/>
    </xf>
    <xf numFmtId="164" fontId="0" fillId="28" borderId="0" xfId="0" applyNumberFormat="1" applyFill="1" applyBorder="1" applyAlignment="1">
      <alignment horizontal="left"/>
    </xf>
    <xf numFmtId="164" fontId="0" fillId="29" borderId="0" xfId="0" applyNumberFormat="1" applyFill="1" applyBorder="1" applyAlignment="1">
      <alignment horizontal="left"/>
    </xf>
    <xf numFmtId="1" fontId="0" fillId="28" borderId="28" xfId="0" applyNumberFormat="1" applyFill="1" applyBorder="1" applyAlignment="1">
      <alignment horizontal="left"/>
    </xf>
    <xf numFmtId="1" fontId="0" fillId="29" borderId="22" xfId="0" applyNumberFormat="1" applyFill="1" applyBorder="1" applyAlignment="1">
      <alignment horizontal="left"/>
    </xf>
    <xf numFmtId="1" fontId="0" fillId="28" borderId="22" xfId="0" applyNumberFormat="1" applyFill="1" applyBorder="1" applyAlignment="1">
      <alignment horizontal="left"/>
    </xf>
    <xf numFmtId="1" fontId="0" fillId="28" borderId="14" xfId="0" applyNumberFormat="1" applyFill="1" applyBorder="1" applyAlignment="1">
      <alignment horizontal="left"/>
    </xf>
    <xf numFmtId="1" fontId="0" fillId="29" borderId="0" xfId="0" applyNumberFormat="1" applyFill="1" applyBorder="1" applyAlignment="1">
      <alignment horizontal="left"/>
    </xf>
    <xf numFmtId="1" fontId="0" fillId="28" borderId="0" xfId="0" applyNumberFormat="1" applyFill="1" applyBorder="1" applyAlignment="1">
      <alignment horizontal="left"/>
    </xf>
    <xf numFmtId="164" fontId="0" fillId="28" borderId="14" xfId="0" applyNumberFormat="1" applyFill="1" applyBorder="1" applyAlignment="1">
      <alignment horizontal="left"/>
    </xf>
    <xf numFmtId="0" fontId="36" fillId="25" borderId="43" xfId="0" applyFont="1" applyFill="1" applyBorder="1" applyAlignment="1">
      <alignment horizontal="center"/>
    </xf>
    <xf numFmtId="1" fontId="36" fillId="30" borderId="28" xfId="0" applyNumberFormat="1" applyFont="1" applyFill="1" applyBorder="1" applyAlignment="1">
      <alignment horizontal="center"/>
    </xf>
    <xf numFmtId="0" fontId="36" fillId="24" borderId="20" xfId="0" applyFont="1" applyFill="1" applyBorder="1" applyAlignment="1">
      <alignment wrapText="1"/>
    </xf>
    <xf numFmtId="0" fontId="0" fillId="28" borderId="28" xfId="0" applyNumberFormat="1" applyFill="1" applyBorder="1"/>
    <xf numFmtId="0" fontId="0" fillId="29" borderId="22" xfId="0" applyNumberFormat="1" applyFill="1" applyBorder="1"/>
    <xf numFmtId="0" fontId="0" fillId="28" borderId="22" xfId="0" applyNumberFormat="1" applyFill="1" applyBorder="1"/>
    <xf numFmtId="0" fontId="36" fillId="30" borderId="22" xfId="0" applyFont="1" applyFill="1" applyBorder="1"/>
    <xf numFmtId="0" fontId="36" fillId="25" borderId="22" xfId="0" applyFont="1" applyFill="1" applyBorder="1"/>
    <xf numFmtId="0" fontId="36" fillId="25" borderId="45" xfId="0" applyFont="1" applyFill="1" applyBorder="1"/>
    <xf numFmtId="164" fontId="0" fillId="28" borderId="28" xfId="0" applyNumberFormat="1" applyFill="1" applyBorder="1" applyAlignment="1">
      <alignment horizontal="left"/>
    </xf>
    <xf numFmtId="164" fontId="0" fillId="28" borderId="21" xfId="0" applyNumberFormat="1" applyFill="1" applyBorder="1" applyAlignment="1">
      <alignment horizontal="right"/>
    </xf>
    <xf numFmtId="164" fontId="3" fillId="28" borderId="22" xfId="0" applyNumberFormat="1" applyFont="1" applyFill="1" applyBorder="1" applyAlignment="1">
      <alignment horizontal="left"/>
    </xf>
    <xf numFmtId="164" fontId="0" fillId="29" borderId="21" xfId="0" applyNumberFormat="1" applyFill="1" applyBorder="1" applyAlignment="1">
      <alignment horizontal="right"/>
    </xf>
    <xf numFmtId="164" fontId="3" fillId="29" borderId="2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" fontId="36" fillId="25" borderId="0" xfId="0" quotePrefix="1" applyNumberFormat="1" applyFont="1" applyFill="1" applyBorder="1" applyAlignment="1">
      <alignment horizontal="center"/>
    </xf>
    <xf numFmtId="1" fontId="36" fillId="30" borderId="0" xfId="0" quotePrefix="1" applyNumberFormat="1" applyFont="1" applyFill="1" applyBorder="1" applyAlignment="1">
      <alignment horizontal="center"/>
    </xf>
    <xf numFmtId="1" fontId="36" fillId="30" borderId="22" xfId="0" quotePrefix="1" applyNumberFormat="1" applyFont="1" applyFill="1" applyBorder="1" applyAlignment="1">
      <alignment horizontal="center"/>
    </xf>
    <xf numFmtId="1" fontId="36" fillId="25" borderId="22" xfId="0" quotePrefix="1" applyNumberFormat="1" applyFont="1" applyFill="1" applyBorder="1" applyAlignment="1">
      <alignment horizontal="center"/>
    </xf>
    <xf numFmtId="0" fontId="36" fillId="24" borderId="23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0" fontId="36" fillId="24" borderId="24" xfId="0" applyFont="1" applyFill="1" applyBorder="1" applyAlignment="1">
      <alignment horizontal="center" wrapText="1"/>
    </xf>
    <xf numFmtId="1" fontId="36" fillId="25" borderId="21" xfId="0" applyNumberFormat="1" applyFont="1" applyFill="1" applyBorder="1" applyAlignment="1">
      <alignment horizontal="center"/>
    </xf>
    <xf numFmtId="1" fontId="36" fillId="25" borderId="0" xfId="0" applyNumberFormat="1" applyFont="1" applyFill="1" applyBorder="1" applyAlignment="1">
      <alignment horizontal="center"/>
    </xf>
    <xf numFmtId="1" fontId="36" fillId="25" borderId="22" xfId="0" applyNumberFormat="1" applyFont="1" applyFill="1" applyBorder="1" applyAlignment="1">
      <alignment horizontal="center"/>
    </xf>
    <xf numFmtId="1" fontId="36" fillId="30" borderId="0" xfId="0" applyNumberFormat="1" applyFont="1" applyFill="1" applyBorder="1" applyAlignment="1">
      <alignment horizontal="center"/>
    </xf>
    <xf numFmtId="1" fontId="36" fillId="30" borderId="22" xfId="0" applyNumberFormat="1" applyFont="1" applyFill="1" applyBorder="1" applyAlignment="1">
      <alignment horizontal="center"/>
    </xf>
    <xf numFmtId="1" fontId="36" fillId="30" borderId="21" xfId="0" applyNumberFormat="1" applyFont="1" applyFill="1" applyBorder="1" applyAlignment="1">
      <alignment horizontal="center"/>
    </xf>
    <xf numFmtId="1" fontId="36" fillId="30" borderId="14" xfId="0" applyNumberFormat="1" applyFont="1" applyFill="1" applyBorder="1" applyAlignment="1">
      <alignment horizontal="center"/>
    </xf>
    <xf numFmtId="0" fontId="36" fillId="30" borderId="28" xfId="0" applyFont="1" applyFill="1" applyBorder="1"/>
    <xf numFmtId="0" fontId="36" fillId="24" borderId="24" xfId="0" applyFont="1" applyFill="1" applyBorder="1" applyAlignment="1">
      <alignment wrapText="1"/>
    </xf>
    <xf numFmtId="0" fontId="36" fillId="25" borderId="12" xfId="0" applyFont="1" applyFill="1" applyBorder="1" applyAlignment="1">
      <alignment horizontal="center" wrapText="1"/>
    </xf>
    <xf numFmtId="0" fontId="36" fillId="25" borderId="23" xfId="0" applyFont="1" applyFill="1" applyBorder="1" applyAlignment="1">
      <alignment horizontal="center" wrapText="1"/>
    </xf>
    <xf numFmtId="0" fontId="36" fillId="25" borderId="24" xfId="0" applyFont="1" applyFill="1" applyBorder="1" applyAlignment="1">
      <alignment horizontal="center" wrapText="1"/>
    </xf>
    <xf numFmtId="0" fontId="36" fillId="30" borderId="14" xfId="0" applyFont="1" applyFill="1" applyBorder="1"/>
    <xf numFmtId="1" fontId="36" fillId="30" borderId="27" xfId="0" applyNumberFormat="1" applyFont="1" applyFill="1" applyBorder="1" applyAlignment="1">
      <alignment horizontal="center"/>
    </xf>
    <xf numFmtId="0" fontId="36" fillId="25" borderId="46" xfId="0" applyFont="1" applyFill="1" applyBorder="1" applyAlignment="1">
      <alignment horizontal="center"/>
    </xf>
    <xf numFmtId="0" fontId="36" fillId="25" borderId="48" xfId="0" applyFont="1" applyFill="1" applyBorder="1" applyAlignment="1">
      <alignment horizontal="center"/>
    </xf>
    <xf numFmtId="164" fontId="0" fillId="28" borderId="14" xfId="0" applyNumberFormat="1" applyFill="1" applyBorder="1" applyAlignment="1">
      <alignment horizontal="right"/>
    </xf>
    <xf numFmtId="0" fontId="36" fillId="24" borderId="47" xfId="0" applyFont="1" applyFill="1" applyBorder="1" applyAlignment="1">
      <alignment horizontal="left"/>
    </xf>
    <xf numFmtId="0" fontId="36" fillId="25" borderId="47" xfId="0" applyFont="1" applyFill="1" applyBorder="1"/>
    <xf numFmtId="1" fontId="3" fillId="0" borderId="0" xfId="0" applyNumberFormat="1" applyFont="1" applyAlignment="1">
      <alignment horizontal="center"/>
    </xf>
    <xf numFmtId="0" fontId="36" fillId="25" borderId="47" xfId="0" applyFont="1" applyFill="1" applyBorder="1" applyAlignment="1">
      <alignment horizontal="center"/>
    </xf>
    <xf numFmtId="1" fontId="3" fillId="28" borderId="27" xfId="0" applyNumberFormat="1" applyFont="1" applyFill="1" applyBorder="1" applyAlignment="1">
      <alignment horizontal="right"/>
    </xf>
    <xf numFmtId="1" fontId="0" fillId="29" borderId="0" xfId="0" applyNumberFormat="1" applyFill="1" applyAlignment="1">
      <alignment horizontal="right"/>
    </xf>
    <xf numFmtId="1" fontId="3" fillId="28" borderId="28" xfId="0" applyNumberFormat="1" applyFont="1" applyFill="1" applyBorder="1" applyAlignment="1">
      <alignment horizontal="left"/>
    </xf>
    <xf numFmtId="164" fontId="0" fillId="29" borderId="0" xfId="0" applyNumberFormat="1" applyFill="1" applyAlignment="1">
      <alignment horizontal="left"/>
    </xf>
    <xf numFmtId="0" fontId="3" fillId="33" borderId="15" xfId="0" applyFont="1" applyFill="1" applyBorder="1"/>
    <xf numFmtId="0" fontId="8" fillId="33" borderId="15" xfId="34" applyFont="1" applyFill="1" applyBorder="1" applyAlignment="1" applyProtection="1"/>
    <xf numFmtId="0" fontId="3" fillId="31" borderId="15" xfId="0" applyFont="1" applyFill="1" applyBorder="1"/>
    <xf numFmtId="0" fontId="8" fillId="31" borderId="15" xfId="34" applyFont="1" applyFill="1" applyBorder="1" applyAlignment="1" applyProtection="1"/>
    <xf numFmtId="0" fontId="3" fillId="29" borderId="14" xfId="0" applyFont="1" applyFill="1" applyBorder="1"/>
    <xf numFmtId="0" fontId="8" fillId="29" borderId="14" xfId="34" applyFont="1" applyFill="1" applyBorder="1" applyAlignment="1" applyProtection="1"/>
    <xf numFmtId="0" fontId="3" fillId="29" borderId="12" xfId="0" applyFont="1" applyFill="1" applyBorder="1"/>
    <xf numFmtId="0" fontId="8" fillId="29" borderId="12" xfId="34" applyFont="1" applyFill="1" applyBorder="1" applyAlignment="1" applyProtection="1"/>
    <xf numFmtId="0" fontId="3" fillId="34" borderId="15" xfId="0" applyFont="1" applyFill="1" applyBorder="1"/>
    <xf numFmtId="0" fontId="8" fillId="34" borderId="15" xfId="34" applyFill="1" applyBorder="1" applyAlignment="1" applyProtection="1"/>
    <xf numFmtId="0" fontId="3" fillId="33" borderId="0" xfId="0" applyFont="1" applyFill="1" applyBorder="1"/>
    <xf numFmtId="0" fontId="8" fillId="33" borderId="0" xfId="34" applyFont="1" applyFill="1" applyBorder="1" applyAlignment="1" applyProtection="1"/>
    <xf numFmtId="0" fontId="3" fillId="33" borderId="12" xfId="0" applyFont="1" applyFill="1" applyBorder="1"/>
    <xf numFmtId="0" fontId="8" fillId="33" borderId="12" xfId="34" applyFont="1" applyFill="1" applyBorder="1" applyAlignment="1" applyProtection="1"/>
    <xf numFmtId="0" fontId="36" fillId="30" borderId="14" xfId="0" applyFont="1" applyFill="1" applyBorder="1" applyAlignment="1">
      <alignment horizontal="left"/>
    </xf>
    <xf numFmtId="1" fontId="36" fillId="25" borderId="0" xfId="0" quotePrefix="1" applyNumberFormat="1" applyFont="1" applyFill="1" applyBorder="1" applyAlignment="1">
      <alignment horizontal="center"/>
    </xf>
    <xf numFmtId="1" fontId="36" fillId="30" borderId="0" xfId="0" quotePrefix="1" applyNumberFormat="1" applyFont="1" applyFill="1" applyBorder="1" applyAlignment="1">
      <alignment horizontal="center"/>
    </xf>
    <xf numFmtId="1" fontId="36" fillId="30" borderId="14" xfId="0" quotePrefix="1" applyNumberFormat="1" applyFont="1" applyFill="1" applyBorder="1" applyAlignment="1">
      <alignment horizontal="center"/>
    </xf>
    <xf numFmtId="0" fontId="36" fillId="25" borderId="48" xfId="0" quotePrefix="1" applyFont="1" applyFill="1" applyBorder="1" applyAlignment="1">
      <alignment horizontal="center"/>
    </xf>
    <xf numFmtId="0" fontId="36" fillId="25" borderId="47" xfId="0" quotePrefix="1" applyFont="1" applyFill="1" applyBorder="1" applyAlignment="1">
      <alignment horizontal="center"/>
    </xf>
    <xf numFmtId="0" fontId="36" fillId="30" borderId="49" xfId="0" applyFont="1" applyFill="1" applyBorder="1"/>
    <xf numFmtId="1" fontId="36" fillId="30" borderId="50" xfId="0" applyNumberFormat="1" applyFont="1" applyFill="1" applyBorder="1" applyAlignment="1">
      <alignment horizontal="center"/>
    </xf>
    <xf numFmtId="1" fontId="36" fillId="30" borderId="49" xfId="0" applyNumberFormat="1" applyFont="1" applyFill="1" applyBorder="1" applyAlignment="1">
      <alignment horizontal="center"/>
    </xf>
    <xf numFmtId="0" fontId="36" fillId="30" borderId="49" xfId="0" applyFont="1" applyFill="1" applyBorder="1" applyAlignment="1">
      <alignment horizontal="left"/>
    </xf>
    <xf numFmtId="164" fontId="0" fillId="28" borderId="49" xfId="0" applyNumberFormat="1" applyFill="1" applyBorder="1" applyAlignment="1">
      <alignment horizontal="right"/>
    </xf>
    <xf numFmtId="1" fontId="0" fillId="28" borderId="49" xfId="0" applyNumberFormat="1" applyFill="1" applyBorder="1" applyAlignment="1">
      <alignment horizontal="right"/>
    </xf>
    <xf numFmtId="164" fontId="0" fillId="28" borderId="27" xfId="0" applyNumberFormat="1" applyFill="1" applyBorder="1" applyAlignment="1">
      <alignment horizontal="right"/>
    </xf>
    <xf numFmtId="164" fontId="0" fillId="28" borderId="51" xfId="0" applyNumberFormat="1" applyFill="1" applyBorder="1" applyAlignment="1">
      <alignment horizontal="left"/>
    </xf>
    <xf numFmtId="164" fontId="0" fillId="28" borderId="49" xfId="0" applyNumberFormat="1" applyFill="1" applyBorder="1" applyAlignment="1">
      <alignment horizontal="left"/>
    </xf>
    <xf numFmtId="0" fontId="3" fillId="28" borderId="49" xfId="0" applyNumberFormat="1" applyFont="1" applyFill="1" applyBorder="1"/>
    <xf numFmtId="0" fontId="0" fillId="28" borderId="49" xfId="0" applyNumberFormat="1" applyFill="1" applyBorder="1"/>
    <xf numFmtId="1" fontId="3" fillId="28" borderId="49" xfId="0" applyNumberFormat="1" applyFont="1" applyFill="1" applyBorder="1" applyAlignment="1">
      <alignment horizontal="left"/>
    </xf>
    <xf numFmtId="1" fontId="3" fillId="28" borderId="49" xfId="0" applyNumberFormat="1" applyFont="1" applyFill="1" applyBorder="1" applyAlignment="1">
      <alignment horizontal="right"/>
    </xf>
    <xf numFmtId="1" fontId="3" fillId="28" borderId="51" xfId="0" applyNumberFormat="1" applyFont="1" applyFill="1" applyBorder="1" applyAlignment="1">
      <alignment horizontal="left"/>
    </xf>
    <xf numFmtId="1" fontId="0" fillId="28" borderId="49" xfId="0" applyNumberFormat="1" applyFill="1" applyBorder="1" applyAlignment="1">
      <alignment horizontal="left"/>
    </xf>
    <xf numFmtId="1" fontId="0" fillId="28" borderId="51" xfId="0" applyNumberFormat="1" applyFill="1" applyBorder="1" applyAlignment="1">
      <alignment horizontal="left"/>
    </xf>
    <xf numFmtId="164" fontId="0" fillId="29" borderId="0" xfId="0" applyNumberForma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36" fillId="25" borderId="12" xfId="0" applyFont="1" applyFill="1" applyBorder="1" applyAlignment="1">
      <alignment horizontal="center" wrapText="1"/>
    </xf>
    <xf numFmtId="1" fontId="36" fillId="30" borderId="0" xfId="0" quotePrefix="1" applyNumberFormat="1" applyFont="1" applyFill="1" applyBorder="1" applyAlignment="1">
      <alignment horizontal="center"/>
    </xf>
    <xf numFmtId="1" fontId="36" fillId="25" borderId="0" xfId="0" quotePrefix="1" applyNumberFormat="1" applyFont="1" applyFill="1" applyBorder="1" applyAlignment="1">
      <alignment horizontal="center"/>
    </xf>
    <xf numFmtId="0" fontId="36" fillId="25" borderId="16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1" fontId="36" fillId="30" borderId="49" xfId="0" quotePrefix="1" applyNumberFormat="1" applyFont="1" applyFill="1" applyBorder="1" applyAlignment="1">
      <alignment horizontal="center"/>
    </xf>
    <xf numFmtId="164" fontId="3" fillId="28" borderId="0" xfId="0" applyNumberFormat="1" applyFont="1" applyFill="1" applyBorder="1" applyAlignment="1">
      <alignment horizontal="left"/>
    </xf>
    <xf numFmtId="164" fontId="3" fillId="29" borderId="0" xfId="0" applyNumberFormat="1" applyFont="1" applyFill="1" applyBorder="1" applyAlignment="1">
      <alignment horizontal="left"/>
    </xf>
    <xf numFmtId="0" fontId="36" fillId="25" borderId="23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0" fontId="36" fillId="25" borderId="24" xfId="0" applyFont="1" applyFill="1" applyBorder="1" applyAlignment="1">
      <alignment horizontal="center" wrapText="1"/>
    </xf>
    <xf numFmtId="0" fontId="40" fillId="27" borderId="0" xfId="0" applyFont="1" applyFill="1" applyBorder="1" applyAlignment="1"/>
    <xf numFmtId="165" fontId="40" fillId="27" borderId="0" xfId="0" applyNumberFormat="1" applyFont="1" applyFill="1" applyBorder="1" applyAlignment="1">
      <alignment horizontal="left"/>
    </xf>
    <xf numFmtId="164" fontId="48" fillId="27" borderId="0" xfId="0" applyNumberFormat="1" applyFont="1" applyFill="1" applyBorder="1" applyAlignment="1">
      <alignment horizontal="center" vertical="top"/>
    </xf>
    <xf numFmtId="0" fontId="48" fillId="27" borderId="0" xfId="0" applyNumberFormat="1" applyFont="1" applyFill="1" applyBorder="1" applyAlignment="1">
      <alignment horizontal="center" vertical="top"/>
    </xf>
    <xf numFmtId="0" fontId="48" fillId="27" borderId="0" xfId="0" applyNumberFormat="1" applyFont="1" applyFill="1" applyBorder="1" applyAlignment="1">
      <alignment horizontal="center" vertical="top" wrapText="1"/>
    </xf>
    <xf numFmtId="164" fontId="3" fillId="28" borderId="0" xfId="0" applyNumberFormat="1" applyFont="1" applyFill="1" applyBorder="1" applyAlignment="1">
      <alignment horizontal="center" vertical="top"/>
    </xf>
    <xf numFmtId="0" fontId="3" fillId="28" borderId="0" xfId="0" applyNumberFormat="1" applyFont="1" applyFill="1" applyBorder="1" applyAlignment="1">
      <alignment horizontal="center" vertical="top"/>
    </xf>
    <xf numFmtId="0" fontId="3" fillId="28" borderId="0" xfId="0" applyNumberFormat="1" applyFont="1" applyFill="1" applyBorder="1" applyAlignment="1">
      <alignment horizontal="center" vertical="top" wrapText="1"/>
    </xf>
    <xf numFmtId="164" fontId="3" fillId="29" borderId="0" xfId="0" applyNumberFormat="1" applyFont="1" applyFill="1" applyBorder="1" applyAlignment="1">
      <alignment horizontal="center" vertical="top"/>
    </xf>
    <xf numFmtId="0" fontId="3" fillId="29" borderId="0" xfId="0" applyNumberFormat="1" applyFont="1" applyFill="1" applyBorder="1" applyAlignment="1">
      <alignment horizontal="center" vertical="top"/>
    </xf>
    <xf numFmtId="0" fontId="3" fillId="29" borderId="0" xfId="0" applyNumberFormat="1" applyFont="1" applyFill="1" applyBorder="1" applyAlignment="1">
      <alignment horizontal="center" vertical="top" wrapText="1"/>
    </xf>
    <xf numFmtId="0" fontId="3" fillId="28" borderId="0" xfId="0" applyFont="1" applyFill="1" applyBorder="1" applyAlignment="1">
      <alignment horizontal="center" vertical="top"/>
    </xf>
    <xf numFmtId="0" fontId="3" fillId="28" borderId="0" xfId="0" applyFont="1" applyFill="1" applyBorder="1" applyAlignment="1">
      <alignment horizontal="center" vertical="top" wrapText="1"/>
    </xf>
    <xf numFmtId="0" fontId="3" fillId="29" borderId="0" xfId="0" applyFont="1" applyFill="1" applyBorder="1" applyAlignment="1">
      <alignment horizontal="center" vertical="top"/>
    </xf>
    <xf numFmtId="0" fontId="3" fillId="29" borderId="0" xfId="0" applyFont="1" applyFill="1" applyBorder="1" applyAlignment="1">
      <alignment horizontal="center" vertical="top" wrapText="1"/>
    </xf>
    <xf numFmtId="164" fontId="3" fillId="29" borderId="47" xfId="0" applyNumberFormat="1" applyFont="1" applyFill="1" applyBorder="1" applyAlignment="1">
      <alignment horizontal="center" vertical="top"/>
    </xf>
    <xf numFmtId="0" fontId="3" fillId="29" borderId="47" xfId="0" applyNumberFormat="1" applyFont="1" applyFill="1" applyBorder="1" applyAlignment="1">
      <alignment horizontal="center" vertical="top"/>
    </xf>
    <xf numFmtId="0" fontId="3" fillId="29" borderId="47" xfId="0" applyNumberFormat="1" applyFont="1" applyFill="1" applyBorder="1" applyAlignment="1">
      <alignment horizontal="center" vertical="top" wrapText="1"/>
    </xf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8" fillId="34" borderId="15" xfId="34" applyFill="1" applyBorder="1" applyAlignment="1" applyProtection="1"/>
    <xf numFmtId="0" fontId="3" fillId="34" borderId="15" xfId="0" applyFont="1" applyFill="1" applyBorder="1"/>
    <xf numFmtId="165" fontId="40" fillId="27" borderId="0" xfId="0" applyNumberFormat="1" applyFont="1" applyFill="1" applyBorder="1" applyAlignment="1">
      <alignment horizontal="center"/>
    </xf>
    <xf numFmtId="0" fontId="0" fillId="29" borderId="0" xfId="0" applyNumberFormat="1" applyFill="1" applyBorder="1"/>
    <xf numFmtId="0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28" borderId="0" xfId="0" applyFont="1" applyFill="1" applyBorder="1" applyAlignment="1">
      <alignment horizontal="left" vertical="top" wrapText="1"/>
    </xf>
    <xf numFmtId="0" fontId="3" fillId="29" borderId="0" xfId="0" applyNumberFormat="1" applyFont="1" applyFill="1" applyBorder="1" applyAlignment="1">
      <alignment horizontal="left" vertical="top" wrapText="1"/>
    </xf>
    <xf numFmtId="0" fontId="3" fillId="28" borderId="0" xfId="0" applyNumberFormat="1" applyFont="1" applyFill="1" applyBorder="1" applyAlignment="1">
      <alignment horizontal="left" vertical="top" wrapText="1"/>
    </xf>
    <xf numFmtId="0" fontId="3" fillId="29" borderId="0" xfId="0" applyFont="1" applyFill="1" applyBorder="1" applyAlignment="1">
      <alignment horizontal="left" vertical="top" wrapText="1"/>
    </xf>
    <xf numFmtId="0" fontId="3" fillId="28" borderId="0" xfId="0" applyFont="1" applyFill="1" applyBorder="1" applyAlignment="1">
      <alignment vertical="top" wrapText="1"/>
    </xf>
    <xf numFmtId="0" fontId="3" fillId="29" borderId="0" xfId="0" applyFont="1" applyFill="1" applyBorder="1" applyAlignment="1">
      <alignment vertical="top" wrapText="1"/>
    </xf>
    <xf numFmtId="0" fontId="48" fillId="27" borderId="0" xfId="0" applyNumberFormat="1" applyFont="1" applyFill="1" applyBorder="1" applyAlignment="1">
      <alignment horizontal="left" vertical="top" wrapText="1"/>
    </xf>
    <xf numFmtId="0" fontId="3" fillId="29" borderId="47" xfId="0" applyNumberFormat="1" applyFont="1" applyFill="1" applyBorder="1" applyAlignment="1">
      <alignment horizontal="left" vertical="top" wrapText="1"/>
    </xf>
    <xf numFmtId="0" fontId="36" fillId="27" borderId="16" xfId="0" applyFont="1" applyFill="1" applyBorder="1" applyAlignment="1">
      <alignment wrapText="1"/>
    </xf>
    <xf numFmtId="0" fontId="3" fillId="28" borderId="14" xfId="0" applyFont="1" applyFill="1" applyBorder="1" applyAlignment="1">
      <alignment wrapText="1"/>
    </xf>
    <xf numFmtId="0" fontId="3" fillId="28" borderId="12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1" borderId="15" xfId="0" applyFont="1" applyFill="1" applyBorder="1" applyAlignment="1">
      <alignment wrapText="1"/>
    </xf>
    <xf numFmtId="0" fontId="3" fillId="29" borderId="14" xfId="0" applyFont="1" applyFill="1" applyBorder="1" applyAlignment="1">
      <alignment wrapText="1"/>
    </xf>
    <xf numFmtId="0" fontId="3" fillId="29" borderId="12" xfId="0" applyFont="1" applyFill="1" applyBorder="1" applyAlignment="1">
      <alignment wrapText="1"/>
    </xf>
    <xf numFmtId="0" fontId="3" fillId="28" borderId="15" xfId="0" applyFont="1" applyFill="1" applyBorder="1" applyAlignment="1">
      <alignment wrapText="1"/>
    </xf>
    <xf numFmtId="0" fontId="3" fillId="29" borderId="15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29" borderId="0" xfId="0" applyFont="1" applyFill="1" applyBorder="1" applyAlignment="1">
      <alignment wrapText="1"/>
    </xf>
    <xf numFmtId="0" fontId="36" fillId="25" borderId="16" xfId="0" applyFont="1" applyFill="1" applyBorder="1" applyAlignment="1">
      <alignment horizontal="right" wrapText="1"/>
    </xf>
    <xf numFmtId="0" fontId="40" fillId="27" borderId="0" xfId="0" applyFont="1" applyFill="1" applyBorder="1" applyAlignment="1">
      <alignment horizontal="center"/>
    </xf>
    <xf numFmtId="0" fontId="40" fillId="27" borderId="0" xfId="0" applyFont="1" applyFill="1" applyBorder="1" applyAlignment="1">
      <alignment horizontal="right" vertical="top" wrapText="1"/>
    </xf>
    <xf numFmtId="0" fontId="36" fillId="25" borderId="11" xfId="0" applyFont="1" applyFill="1" applyBorder="1" applyAlignment="1">
      <alignment horizontal="right" wrapText="1"/>
    </xf>
    <xf numFmtId="0" fontId="40" fillId="27" borderId="0" xfId="0" applyFont="1" applyFill="1" applyBorder="1" applyAlignment="1">
      <alignment horizontal="right"/>
    </xf>
    <xf numFmtId="1" fontId="0" fillId="28" borderId="50" xfId="0" applyNumberFormat="1" applyFill="1" applyBorder="1" applyAlignment="1">
      <alignment horizontal="right"/>
    </xf>
    <xf numFmtId="0" fontId="3" fillId="29" borderId="0" xfId="0" applyNumberFormat="1" applyFont="1" applyFill="1" applyBorder="1"/>
    <xf numFmtId="0" fontId="9" fillId="0" borderId="0" xfId="0" applyFont="1" applyBorder="1" applyAlignment="1"/>
    <xf numFmtId="0" fontId="36" fillId="24" borderId="11" xfId="0" applyFont="1" applyFill="1" applyBorder="1" applyAlignment="1"/>
    <xf numFmtId="0" fontId="36" fillId="25" borderId="3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6" fillId="25" borderId="23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1" fontId="36" fillId="25" borderId="0" xfId="0" quotePrefix="1" applyNumberFormat="1" applyFont="1" applyFill="1" applyBorder="1" applyAlignment="1">
      <alignment horizontal="center"/>
    </xf>
    <xf numFmtId="1" fontId="36" fillId="30" borderId="0" xfId="0" quotePrefix="1" applyNumberFormat="1" applyFont="1" applyFill="1" applyBorder="1" applyAlignment="1">
      <alignment horizontal="center"/>
    </xf>
    <xf numFmtId="1" fontId="36" fillId="30" borderId="49" xfId="0" quotePrefix="1" applyNumberFormat="1" applyFont="1" applyFill="1" applyBorder="1" applyAlignment="1">
      <alignment horizontal="center"/>
    </xf>
    <xf numFmtId="1" fontId="36" fillId="25" borderId="21" xfId="0" applyNumberFormat="1" applyFont="1" applyFill="1" applyBorder="1" applyAlignment="1">
      <alignment horizontal="center"/>
    </xf>
    <xf numFmtId="1" fontId="36" fillId="25" borderId="0" xfId="0" applyNumberFormat="1" applyFont="1" applyFill="1" applyBorder="1" applyAlignment="1">
      <alignment horizontal="center"/>
    </xf>
    <xf numFmtId="1" fontId="36" fillId="30" borderId="0" xfId="0" applyNumberFormat="1" applyFont="1" applyFill="1" applyBorder="1" applyAlignment="1">
      <alignment horizontal="center"/>
    </xf>
    <xf numFmtId="0" fontId="36" fillId="24" borderId="23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1" fontId="36" fillId="30" borderId="50" xfId="0" applyNumberFormat="1" applyFont="1" applyFill="1" applyBorder="1" applyAlignment="1">
      <alignment horizontal="center"/>
    </xf>
    <xf numFmtId="1" fontId="36" fillId="30" borderId="49" xfId="0" applyNumberFormat="1" applyFont="1" applyFill="1" applyBorder="1" applyAlignment="1">
      <alignment horizontal="center"/>
    </xf>
    <xf numFmtId="0" fontId="1" fillId="0" borderId="0" xfId="66"/>
    <xf numFmtId="0" fontId="36" fillId="25" borderId="0" xfId="66" applyFont="1" applyFill="1" applyBorder="1" applyAlignment="1">
      <alignment horizontal="center"/>
    </xf>
    <xf numFmtId="0" fontId="36" fillId="25" borderId="0" xfId="66" applyFont="1" applyFill="1" applyBorder="1" applyAlignment="1">
      <alignment horizontal="center" vertical="center"/>
    </xf>
    <xf numFmtId="0" fontId="42" fillId="25" borderId="0" xfId="66" applyFont="1" applyFill="1" applyBorder="1" applyAlignment="1">
      <alignment horizontal="center" vertical="center"/>
    </xf>
    <xf numFmtId="0" fontId="42" fillId="25" borderId="38" xfId="66" applyFont="1" applyFill="1" applyBorder="1" applyAlignment="1">
      <alignment horizontal="center" vertical="center"/>
    </xf>
    <xf numFmtId="0" fontId="36" fillId="25" borderId="0" xfId="66" applyFont="1" applyFill="1" applyBorder="1" applyAlignment="1">
      <alignment horizontal="left" vertical="center"/>
    </xf>
    <xf numFmtId="164" fontId="36" fillId="25" borderId="0" xfId="66" applyNumberFormat="1" applyFont="1" applyFill="1" applyBorder="1" applyAlignment="1">
      <alignment horizontal="center" vertical="center"/>
    </xf>
    <xf numFmtId="164" fontId="42" fillId="25" borderId="37" xfId="66" applyNumberFormat="1" applyFont="1" applyFill="1" applyBorder="1" applyAlignment="1">
      <alignment horizontal="center" vertical="center"/>
    </xf>
    <xf numFmtId="0" fontId="42" fillId="25" borderId="0" xfId="66" applyNumberFormat="1" applyFont="1" applyFill="1" applyBorder="1" applyAlignment="1">
      <alignment horizontal="center" vertical="center"/>
    </xf>
    <xf numFmtId="1" fontId="42" fillId="25" borderId="0" xfId="66" applyNumberFormat="1" applyFont="1" applyFill="1" applyBorder="1" applyAlignment="1">
      <alignment horizontal="center" vertical="center"/>
    </xf>
    <xf numFmtId="1" fontId="42" fillId="25" borderId="38" xfId="66" applyNumberFormat="1" applyFont="1" applyFill="1" applyBorder="1" applyAlignment="1">
      <alignment horizontal="center" vertical="center"/>
    </xf>
    <xf numFmtId="164" fontId="42" fillId="25" borderId="0" xfId="66" applyNumberFormat="1" applyFont="1" applyFill="1" applyBorder="1" applyAlignment="1">
      <alignment horizontal="center" vertical="center"/>
    </xf>
    <xf numFmtId="0" fontId="36" fillId="25" borderId="47" xfId="66" applyFont="1" applyFill="1" applyBorder="1" applyAlignment="1">
      <alignment vertical="center"/>
    </xf>
    <xf numFmtId="164" fontId="36" fillId="25" borderId="41" xfId="66" applyNumberFormat="1" applyFont="1" applyFill="1" applyBorder="1" applyAlignment="1">
      <alignment horizontal="center" vertical="center"/>
    </xf>
    <xf numFmtId="164" fontId="36" fillId="25" borderId="47" xfId="66" applyNumberFormat="1" applyFont="1" applyFill="1" applyBorder="1" applyAlignment="1">
      <alignment horizontal="center" vertical="center"/>
    </xf>
    <xf numFmtId="0" fontId="33" fillId="0" borderId="0" xfId="66" applyFont="1" applyFill="1"/>
    <xf numFmtId="0" fontId="33" fillId="0" borderId="0" xfId="66" applyFont="1" applyFill="1" applyBorder="1"/>
    <xf numFmtId="0" fontId="9" fillId="0" borderId="0" xfId="66" applyFont="1"/>
    <xf numFmtId="0" fontId="3" fillId="0" borderId="0" xfId="66" applyFont="1"/>
    <xf numFmtId="0" fontId="9" fillId="0" borderId="0" xfId="66" applyFont="1" applyBorder="1"/>
    <xf numFmtId="0" fontId="3" fillId="0" borderId="0" xfId="67" applyFont="1"/>
    <xf numFmtId="0" fontId="13" fillId="0" borderId="0" xfId="67" applyFont="1" applyBorder="1" applyAlignment="1">
      <alignment horizontal="center"/>
    </xf>
    <xf numFmtId="0" fontId="13" fillId="0" borderId="0" xfId="67" applyFont="1"/>
    <xf numFmtId="0" fontId="36" fillId="25" borderId="0" xfId="67" applyFont="1" applyFill="1" applyBorder="1" applyAlignment="1">
      <alignment horizontal="center"/>
    </xf>
    <xf numFmtId="0" fontId="36" fillId="25" borderId="0" xfId="67" applyFont="1" applyFill="1" applyBorder="1" applyAlignment="1">
      <alignment horizontal="center" vertical="center"/>
    </xf>
    <xf numFmtId="0" fontId="42" fillId="25" borderId="0" xfId="67" applyFont="1" applyFill="1" applyBorder="1" applyAlignment="1">
      <alignment horizontal="center" vertical="center"/>
    </xf>
    <xf numFmtId="0" fontId="42" fillId="25" borderId="38" xfId="67" applyFont="1" applyFill="1" applyBorder="1" applyAlignment="1">
      <alignment horizontal="center" vertical="center"/>
    </xf>
    <xf numFmtId="0" fontId="47" fillId="0" borderId="0" xfId="67" applyFont="1" applyBorder="1" applyAlignment="1">
      <alignment horizontal="center"/>
    </xf>
    <xf numFmtId="0" fontId="4" fillId="0" borderId="0" xfId="67" applyFont="1" applyBorder="1" applyAlignment="1">
      <alignment horizontal="center"/>
    </xf>
    <xf numFmtId="0" fontId="4" fillId="0" borderId="0" xfId="67" applyFont="1" applyBorder="1"/>
    <xf numFmtId="0" fontId="36" fillId="25" borderId="0" xfId="67" applyFont="1" applyFill="1" applyBorder="1" applyAlignment="1">
      <alignment horizontal="left" vertical="center"/>
    </xf>
    <xf numFmtId="164" fontId="36" fillId="25" borderId="0" xfId="67" applyNumberFormat="1" applyFont="1" applyFill="1" applyBorder="1" applyAlignment="1">
      <alignment horizontal="center" vertical="center"/>
    </xf>
    <xf numFmtId="164" fontId="42" fillId="25" borderId="37" xfId="67" applyNumberFormat="1" applyFont="1" applyFill="1" applyBorder="1" applyAlignment="1">
      <alignment horizontal="center" vertical="center"/>
    </xf>
    <xf numFmtId="0" fontId="42" fillId="25" borderId="0" xfId="67" applyNumberFormat="1" applyFont="1" applyFill="1" applyBorder="1" applyAlignment="1">
      <alignment horizontal="center" vertical="center"/>
    </xf>
    <xf numFmtId="1" fontId="42" fillId="25" borderId="0" xfId="67" applyNumberFormat="1" applyFont="1" applyFill="1" applyBorder="1" applyAlignment="1">
      <alignment horizontal="center" vertical="center"/>
    </xf>
    <xf numFmtId="1" fontId="42" fillId="25" borderId="38" xfId="67" applyNumberFormat="1" applyFont="1" applyFill="1" applyBorder="1" applyAlignment="1">
      <alignment horizontal="center" vertical="center"/>
    </xf>
    <xf numFmtId="164" fontId="42" fillId="25" borderId="0" xfId="67" applyNumberFormat="1" applyFont="1" applyFill="1" applyBorder="1" applyAlignment="1">
      <alignment horizontal="center" vertical="center"/>
    </xf>
    <xf numFmtId="1" fontId="3" fillId="0" borderId="0" xfId="67" applyNumberFormat="1" applyFont="1" applyBorder="1" applyAlignment="1">
      <alignment horizontal="center"/>
    </xf>
    <xf numFmtId="1" fontId="4" fillId="0" borderId="0" xfId="67" applyNumberFormat="1" applyFont="1" applyBorder="1" applyAlignment="1">
      <alignment horizontal="center"/>
    </xf>
    <xf numFmtId="164" fontId="4" fillId="0" borderId="0" xfId="67" applyNumberFormat="1" applyFont="1" applyBorder="1" applyAlignment="1">
      <alignment horizontal="center"/>
    </xf>
    <xf numFmtId="0" fontId="13" fillId="0" borderId="0" xfId="67" applyFont="1" applyBorder="1" applyAlignment="1"/>
    <xf numFmtId="0" fontId="3" fillId="0" borderId="0" xfId="67" quotePrefix="1" applyNumberFormat="1" applyFont="1" applyAlignment="1">
      <alignment horizontal="center"/>
    </xf>
    <xf numFmtId="164" fontId="3" fillId="0" borderId="0" xfId="46" applyNumberFormat="1" applyFont="1" applyBorder="1" applyAlignment="1">
      <alignment vertical="center"/>
    </xf>
    <xf numFmtId="1" fontId="3" fillId="0" borderId="0" xfId="63" quotePrefix="1" applyNumberFormat="1" applyFont="1" applyBorder="1" applyAlignment="1">
      <alignment horizontal="center"/>
    </xf>
    <xf numFmtId="1" fontId="13" fillId="0" borderId="0" xfId="67" applyNumberFormat="1" applyFont="1" applyBorder="1" applyAlignment="1">
      <alignment horizontal="center"/>
    </xf>
    <xf numFmtId="0" fontId="3" fillId="0" borderId="0" xfId="67" applyFont="1" applyBorder="1"/>
    <xf numFmtId="0" fontId="36" fillId="25" borderId="47" xfId="67" applyFont="1" applyFill="1" applyBorder="1" applyAlignment="1">
      <alignment vertical="center"/>
    </xf>
    <xf numFmtId="164" fontId="36" fillId="25" borderId="47" xfId="67" applyNumberFormat="1" applyFont="1" applyFill="1" applyBorder="1" applyAlignment="1">
      <alignment horizontal="center" vertical="center"/>
    </xf>
    <xf numFmtId="164" fontId="36" fillId="25" borderId="40" xfId="67" applyNumberFormat="1" applyFont="1" applyFill="1" applyBorder="1" applyAlignment="1">
      <alignment horizontal="center" vertical="center"/>
    </xf>
    <xf numFmtId="164" fontId="36" fillId="25" borderId="41" xfId="67" applyNumberFormat="1" applyFont="1" applyFill="1" applyBorder="1" applyAlignment="1">
      <alignment horizontal="center" vertical="center"/>
    </xf>
    <xf numFmtId="0" fontId="9" fillId="0" borderId="0" xfId="67" applyFont="1"/>
    <xf numFmtId="0" fontId="33" fillId="0" borderId="0" xfId="67" applyFont="1" applyFill="1"/>
    <xf numFmtId="0" fontId="33" fillId="0" borderId="0" xfId="67" applyFont="1" applyFill="1" applyBorder="1"/>
    <xf numFmtId="0" fontId="9" fillId="0" borderId="0" xfId="67" applyFont="1" applyBorder="1"/>
    <xf numFmtId="0" fontId="3" fillId="28" borderId="49" xfId="63" applyNumberFormat="1" applyFont="1" applyFill="1" applyBorder="1" applyAlignment="1">
      <alignment vertical="center"/>
    </xf>
    <xf numFmtId="0" fontId="3" fillId="28" borderId="49" xfId="64" applyNumberFormat="1" applyFont="1" applyFill="1" applyBorder="1" applyAlignment="1">
      <alignment vertical="center"/>
    </xf>
    <xf numFmtId="164" fontId="3" fillId="28" borderId="49" xfId="63" applyNumberFormat="1" applyFont="1" applyFill="1" applyBorder="1" applyAlignment="1">
      <alignment horizontal="center" vertical="center"/>
    </xf>
    <xf numFmtId="164" fontId="3" fillId="28" borderId="49" xfId="64" applyNumberFormat="1" applyFont="1" applyFill="1" applyBorder="1" applyAlignment="1">
      <alignment horizontal="center"/>
    </xf>
    <xf numFmtId="0" fontId="36" fillId="25" borderId="15" xfId="0" applyFont="1" applyFill="1" applyBorder="1" applyAlignment="1">
      <alignment horizontal="center" wrapText="1"/>
    </xf>
    <xf numFmtId="0" fontId="36" fillId="25" borderId="54" xfId="0" applyFont="1" applyFill="1" applyBorder="1" applyAlignment="1">
      <alignment horizontal="center" wrapText="1"/>
    </xf>
    <xf numFmtId="0" fontId="36" fillId="25" borderId="55" xfId="0" applyFont="1" applyFill="1" applyBorder="1" applyAlignment="1">
      <alignment horizontal="center" wrapText="1"/>
    </xf>
    <xf numFmtId="0" fontId="36" fillId="25" borderId="15" xfId="0" applyFont="1" applyFill="1" applyBorder="1" applyAlignment="1">
      <alignment wrapText="1"/>
    </xf>
    <xf numFmtId="0" fontId="36" fillId="24" borderId="15" xfId="0" applyFont="1" applyFill="1" applyBorder="1" applyAlignment="1">
      <alignment wrapText="1"/>
    </xf>
    <xf numFmtId="0" fontId="36" fillId="25" borderId="23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0" fontId="36" fillId="25" borderId="24" xfId="0" applyFont="1" applyFill="1" applyBorder="1" applyAlignment="1">
      <alignment horizontal="center" wrapText="1"/>
    </xf>
    <xf numFmtId="0" fontId="36" fillId="24" borderId="55" xfId="0" applyFont="1" applyFill="1" applyBorder="1" applyAlignment="1">
      <alignment wrapText="1"/>
    </xf>
    <xf numFmtId="164" fontId="0" fillId="28" borderId="5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36" fillId="25" borderId="23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164" fontId="36" fillId="25" borderId="19" xfId="0" applyNumberFormat="1" applyFont="1" applyFill="1" applyBorder="1" applyAlignment="1">
      <alignment horizontal="center" wrapText="1"/>
    </xf>
    <xf numFmtId="164" fontId="36" fillId="25" borderId="16" xfId="0" applyNumberFormat="1" applyFont="1" applyFill="1" applyBorder="1" applyAlignment="1">
      <alignment horizontal="center" wrapText="1"/>
    </xf>
    <xf numFmtId="0" fontId="36" fillId="25" borderId="43" xfId="0" quotePrefix="1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left" wrapText="1"/>
    </xf>
    <xf numFmtId="164" fontId="36" fillId="30" borderId="21" xfId="0" quotePrefix="1" applyNumberFormat="1" applyFont="1" applyFill="1" applyBorder="1" applyAlignment="1">
      <alignment horizontal="center"/>
    </xf>
    <xf numFmtId="164" fontId="36" fillId="30" borderId="0" xfId="0" quotePrefix="1" applyNumberFormat="1" applyFont="1" applyFill="1" applyBorder="1" applyAlignment="1">
      <alignment horizontal="center"/>
    </xf>
    <xf numFmtId="164" fontId="36" fillId="30" borderId="27" xfId="0" quotePrefix="1" applyNumberFormat="1" applyFont="1" applyFill="1" applyBorder="1" applyAlignment="1">
      <alignment horizontal="center"/>
    </xf>
    <xf numFmtId="164" fontId="36" fillId="30" borderId="14" xfId="0" quotePrefix="1" applyNumberFormat="1" applyFont="1" applyFill="1" applyBorder="1" applyAlignment="1">
      <alignment horizontal="center"/>
    </xf>
    <xf numFmtId="164" fontId="36" fillId="30" borderId="49" xfId="0" quotePrefix="1" applyNumberFormat="1" applyFont="1" applyFill="1" applyBorder="1" applyAlignment="1">
      <alignment horizontal="center"/>
    </xf>
    <xf numFmtId="1" fontId="36" fillId="30" borderId="27" xfId="0" quotePrefix="1" applyNumberFormat="1" applyFont="1" applyFill="1" applyBorder="1" applyAlignment="1">
      <alignment horizontal="center"/>
    </xf>
    <xf numFmtId="1" fontId="36" fillId="30" borderId="14" xfId="0" quotePrefix="1" applyNumberFormat="1" applyFont="1" applyFill="1" applyBorder="1" applyAlignment="1">
      <alignment horizontal="center"/>
    </xf>
    <xf numFmtId="1" fontId="36" fillId="30" borderId="28" xfId="0" quotePrefix="1" applyNumberFormat="1" applyFont="1" applyFill="1" applyBorder="1" applyAlignment="1">
      <alignment horizontal="center"/>
    </xf>
    <xf numFmtId="0" fontId="36" fillId="25" borderId="24" xfId="0" applyFont="1" applyFill="1" applyBorder="1" applyAlignment="1">
      <alignment horizontal="center" wrapText="1"/>
    </xf>
    <xf numFmtId="0" fontId="36" fillId="25" borderId="16" xfId="0" applyFont="1" applyFill="1" applyBorder="1" applyAlignment="1">
      <alignment horizontal="center" wrapText="1"/>
    </xf>
    <xf numFmtId="0" fontId="36" fillId="25" borderId="19" xfId="0" applyFont="1" applyFill="1" applyBorder="1" applyAlignment="1">
      <alignment horizontal="center" wrapText="1"/>
    </xf>
    <xf numFmtId="0" fontId="36" fillId="25" borderId="20" xfId="0" applyFont="1" applyFill="1" applyBorder="1" applyAlignment="1">
      <alignment horizontal="center" wrapText="1"/>
    </xf>
    <xf numFmtId="0" fontId="36" fillId="25" borderId="47" xfId="0" quotePrefix="1" applyNumberFormat="1" applyFont="1" applyFill="1" applyBorder="1" applyAlignment="1">
      <alignment horizontal="center"/>
    </xf>
    <xf numFmtId="164" fontId="36" fillId="25" borderId="0" xfId="0" quotePrefix="1" applyNumberFormat="1" applyFont="1" applyFill="1" applyBorder="1" applyAlignment="1">
      <alignment horizontal="center"/>
    </xf>
    <xf numFmtId="164" fontId="36" fillId="25" borderId="22" xfId="0" quotePrefix="1" applyNumberFormat="1" applyFont="1" applyFill="1" applyBorder="1" applyAlignment="1">
      <alignment horizontal="center"/>
    </xf>
    <xf numFmtId="1" fontId="36" fillId="25" borderId="0" xfId="0" quotePrefix="1" applyNumberFormat="1" applyFont="1" applyFill="1" applyBorder="1" applyAlignment="1">
      <alignment horizontal="center"/>
    </xf>
    <xf numFmtId="1" fontId="36" fillId="25" borderId="22" xfId="0" quotePrefix="1" applyNumberFormat="1" applyFont="1" applyFill="1" applyBorder="1" applyAlignment="1">
      <alignment horizontal="center"/>
    </xf>
    <xf numFmtId="1" fontId="36" fillId="25" borderId="21" xfId="0" quotePrefix="1" applyNumberFormat="1" applyFont="1" applyFill="1" applyBorder="1" applyAlignment="1">
      <alignment horizontal="center"/>
    </xf>
    <xf numFmtId="164" fontId="36" fillId="25" borderId="21" xfId="0" quotePrefix="1" applyNumberFormat="1" applyFont="1" applyFill="1" applyBorder="1" applyAlignment="1">
      <alignment horizontal="center"/>
    </xf>
    <xf numFmtId="0" fontId="36" fillId="25" borderId="46" xfId="0" quotePrefix="1" applyNumberFormat="1" applyFont="1" applyFill="1" applyBorder="1" applyAlignment="1">
      <alignment horizontal="center"/>
    </xf>
    <xf numFmtId="0" fontId="36" fillId="25" borderId="48" xfId="0" quotePrefix="1" applyNumberFormat="1" applyFont="1" applyFill="1" applyBorder="1" applyAlignment="1">
      <alignment horizontal="center"/>
    </xf>
    <xf numFmtId="164" fontId="36" fillId="30" borderId="28" xfId="0" quotePrefix="1" applyNumberFormat="1" applyFont="1" applyFill="1" applyBorder="1" applyAlignment="1">
      <alignment horizontal="center"/>
    </xf>
    <xf numFmtId="164" fontId="36" fillId="30" borderId="22" xfId="0" quotePrefix="1" applyNumberFormat="1" applyFont="1" applyFill="1" applyBorder="1" applyAlignment="1">
      <alignment horizontal="center"/>
    </xf>
    <xf numFmtId="1" fontId="36" fillId="30" borderId="0" xfId="0" quotePrefix="1" applyNumberFormat="1" applyFont="1" applyFill="1" applyBorder="1" applyAlignment="1">
      <alignment horizontal="center"/>
    </xf>
    <xf numFmtId="1" fontId="36" fillId="30" borderId="22" xfId="0" quotePrefix="1" applyNumberFormat="1" applyFont="1" applyFill="1" applyBorder="1" applyAlignment="1">
      <alignment horizontal="center"/>
    </xf>
    <xf numFmtId="1" fontId="36" fillId="30" borderId="21" xfId="0" quotePrefix="1" applyNumberFormat="1" applyFont="1" applyFill="1" applyBorder="1" applyAlignment="1">
      <alignment horizontal="center"/>
    </xf>
    <xf numFmtId="164" fontId="36" fillId="25" borderId="20" xfId="0" applyNumberFormat="1" applyFont="1" applyFill="1" applyBorder="1" applyAlignment="1">
      <alignment horizontal="center" wrapText="1"/>
    </xf>
    <xf numFmtId="1" fontId="36" fillId="30" borderId="50" xfId="0" quotePrefix="1" applyNumberFormat="1" applyFont="1" applyFill="1" applyBorder="1" applyAlignment="1">
      <alignment horizontal="center"/>
    </xf>
    <xf numFmtId="1" fontId="36" fillId="30" borderId="49" xfId="0" quotePrefix="1" applyNumberFormat="1" applyFont="1" applyFill="1" applyBorder="1" applyAlignment="1">
      <alignment horizontal="center"/>
    </xf>
    <xf numFmtId="164" fontId="36" fillId="30" borderId="50" xfId="0" quotePrefix="1" applyNumberFormat="1" applyFont="1" applyFill="1" applyBorder="1" applyAlignment="1">
      <alignment horizontal="center"/>
    </xf>
    <xf numFmtId="1" fontId="36" fillId="25" borderId="47" xfId="0" quotePrefix="1" applyNumberFormat="1" applyFont="1" applyFill="1" applyBorder="1" applyAlignment="1">
      <alignment horizontal="center"/>
    </xf>
    <xf numFmtId="1" fontId="36" fillId="25" borderId="44" xfId="0" quotePrefix="1" applyNumberFormat="1" applyFont="1" applyFill="1" applyBorder="1" applyAlignment="1">
      <alignment horizontal="center"/>
    </xf>
    <xf numFmtId="1" fontId="36" fillId="25" borderId="43" xfId="0" quotePrefix="1" applyNumberFormat="1" applyFont="1" applyFill="1" applyBorder="1" applyAlignment="1">
      <alignment horizontal="center"/>
    </xf>
    <xf numFmtId="1" fontId="36" fillId="25" borderId="45" xfId="0" quotePrefix="1" applyNumberFormat="1" applyFont="1" applyFill="1" applyBorder="1" applyAlignment="1">
      <alignment horizontal="center"/>
    </xf>
    <xf numFmtId="1" fontId="36" fillId="25" borderId="46" xfId="0" quotePrefix="1" applyNumberFormat="1" applyFont="1" applyFill="1" applyBorder="1" applyAlignment="1">
      <alignment horizontal="center"/>
    </xf>
    <xf numFmtId="0" fontId="36" fillId="24" borderId="16" xfId="0" applyNumberFormat="1" applyFont="1" applyFill="1" applyBorder="1" applyAlignment="1">
      <alignment horizontal="center" wrapText="1"/>
    </xf>
    <xf numFmtId="0" fontId="36" fillId="24" borderId="19" xfId="0" applyNumberFormat="1" applyFont="1" applyFill="1" applyBorder="1" applyAlignment="1">
      <alignment horizontal="center" wrapText="1"/>
    </xf>
    <xf numFmtId="0" fontId="36" fillId="24" borderId="20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1" fontId="36" fillId="25" borderId="21" xfId="0" applyNumberFormat="1" applyFont="1" applyFill="1" applyBorder="1" applyAlignment="1">
      <alignment horizontal="center"/>
    </xf>
    <xf numFmtId="1" fontId="36" fillId="25" borderId="0" xfId="0" applyNumberFormat="1" applyFont="1" applyFill="1" applyBorder="1" applyAlignment="1">
      <alignment horizontal="center"/>
    </xf>
    <xf numFmtId="1" fontId="36" fillId="25" borderId="22" xfId="0" applyNumberFormat="1" applyFont="1" applyFill="1" applyBorder="1" applyAlignment="1">
      <alignment horizontal="center"/>
    </xf>
    <xf numFmtId="0" fontId="36" fillId="25" borderId="44" xfId="0" quotePrefix="1" applyNumberFormat="1" applyFont="1" applyFill="1" applyBorder="1" applyAlignment="1">
      <alignment horizontal="center"/>
    </xf>
    <xf numFmtId="0" fontId="36" fillId="25" borderId="45" xfId="0" quotePrefix="1" applyNumberFormat="1" applyFont="1" applyFill="1" applyBorder="1" applyAlignment="1">
      <alignment horizontal="center"/>
    </xf>
    <xf numFmtId="1" fontId="36" fillId="30" borderId="21" xfId="0" applyNumberFormat="1" applyFont="1" applyFill="1" applyBorder="1" applyAlignment="1">
      <alignment horizontal="center" wrapText="1"/>
    </xf>
    <xf numFmtId="1" fontId="36" fillId="30" borderId="0" xfId="0" applyNumberFormat="1" applyFont="1" applyFill="1" applyBorder="1" applyAlignment="1">
      <alignment horizontal="center" wrapText="1"/>
    </xf>
    <xf numFmtId="1" fontId="36" fillId="30" borderId="0" xfId="0" applyNumberFormat="1" applyFont="1" applyFill="1" applyBorder="1" applyAlignment="1">
      <alignment horizontal="center"/>
    </xf>
    <xf numFmtId="1" fontId="36" fillId="30" borderId="22" xfId="0" applyNumberFormat="1" applyFont="1" applyFill="1" applyBorder="1" applyAlignment="1">
      <alignment horizontal="center"/>
    </xf>
    <xf numFmtId="1" fontId="36" fillId="30" borderId="27" xfId="0" applyNumberFormat="1" applyFont="1" applyFill="1" applyBorder="1" applyAlignment="1">
      <alignment horizontal="center"/>
    </xf>
    <xf numFmtId="1" fontId="36" fillId="30" borderId="14" xfId="0" applyNumberFormat="1" applyFont="1" applyFill="1" applyBorder="1" applyAlignment="1">
      <alignment horizontal="center"/>
    </xf>
    <xf numFmtId="1" fontId="36" fillId="30" borderId="28" xfId="0" applyNumberFormat="1" applyFont="1" applyFill="1" applyBorder="1" applyAlignment="1">
      <alignment horizontal="center"/>
    </xf>
    <xf numFmtId="0" fontId="36" fillId="24" borderId="23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0" fontId="36" fillId="24" borderId="24" xfId="0" applyFont="1" applyFill="1" applyBorder="1" applyAlignment="1">
      <alignment horizontal="center" wrapText="1"/>
    </xf>
    <xf numFmtId="0" fontId="36" fillId="24" borderId="19" xfId="0" applyFont="1" applyFill="1" applyBorder="1" applyAlignment="1">
      <alignment horizontal="center" wrapText="1"/>
    </xf>
    <xf numFmtId="0" fontId="36" fillId="24" borderId="16" xfId="0" applyFont="1" applyFill="1" applyBorder="1" applyAlignment="1">
      <alignment horizontal="center" wrapText="1"/>
    </xf>
    <xf numFmtId="0" fontId="36" fillId="24" borderId="20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left" wrapText="1"/>
    </xf>
    <xf numFmtId="0" fontId="36" fillId="25" borderId="11" xfId="43" applyFont="1" applyFill="1" applyBorder="1" applyAlignment="1">
      <alignment horizontal="center" wrapText="1"/>
    </xf>
    <xf numFmtId="0" fontId="42" fillId="25" borderId="11" xfId="43" applyFont="1" applyFill="1" applyBorder="1" applyAlignment="1">
      <alignment horizontal="center" wrapText="1"/>
    </xf>
    <xf numFmtId="0" fontId="36" fillId="25" borderId="11" xfId="43" applyFont="1" applyFill="1" applyBorder="1" applyAlignment="1">
      <alignment horizontal="center"/>
    </xf>
    <xf numFmtId="0" fontId="42" fillId="25" borderId="11" xfId="43" applyFont="1" applyFill="1" applyBorder="1" applyAlignment="1">
      <alignment horizontal="center"/>
    </xf>
    <xf numFmtId="0" fontId="4" fillId="0" borderId="0" xfId="43" applyFont="1" applyAlignment="1">
      <alignment horizontal="left" wrapText="1"/>
    </xf>
    <xf numFmtId="0" fontId="42" fillId="25" borderId="37" xfId="66" applyFont="1" applyFill="1" applyBorder="1" applyAlignment="1">
      <alignment horizontal="center" vertical="center"/>
    </xf>
    <xf numFmtId="0" fontId="42" fillId="25" borderId="0" xfId="66" applyFont="1" applyFill="1" applyBorder="1" applyAlignment="1">
      <alignment horizontal="center" vertical="center"/>
    </xf>
    <xf numFmtId="0" fontId="13" fillId="0" borderId="47" xfId="66" applyFont="1" applyBorder="1" applyAlignment="1">
      <alignment horizontal="left" wrapText="1"/>
    </xf>
    <xf numFmtId="0" fontId="36" fillId="25" borderId="32" xfId="66" applyFont="1" applyFill="1" applyBorder="1" applyAlignment="1">
      <alignment horizontal="center"/>
    </xf>
    <xf numFmtId="0" fontId="36" fillId="25" borderId="33" xfId="66" applyFont="1" applyFill="1" applyBorder="1" applyAlignment="1">
      <alignment horizontal="center"/>
    </xf>
    <xf numFmtId="0" fontId="36" fillId="25" borderId="34" xfId="66" applyFont="1" applyFill="1" applyBorder="1" applyAlignment="1">
      <alignment horizontal="center"/>
    </xf>
    <xf numFmtId="0" fontId="36" fillId="25" borderId="35" xfId="66" applyFont="1" applyFill="1" applyBorder="1" applyAlignment="1">
      <alignment horizontal="center"/>
    </xf>
    <xf numFmtId="0" fontId="36" fillId="25" borderId="36" xfId="66" applyFont="1" applyFill="1" applyBorder="1" applyAlignment="1">
      <alignment horizontal="center"/>
    </xf>
    <xf numFmtId="164" fontId="36" fillId="30" borderId="51" xfId="0" quotePrefix="1" applyNumberFormat="1" applyFont="1" applyFill="1" applyBorder="1" applyAlignment="1">
      <alignment horizontal="center"/>
    </xf>
    <xf numFmtId="1" fontId="36" fillId="25" borderId="48" xfId="0" quotePrefix="1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42" fillId="25" borderId="37" xfId="67" applyFont="1" applyFill="1" applyBorder="1" applyAlignment="1">
      <alignment horizontal="center" vertical="center"/>
    </xf>
    <xf numFmtId="0" fontId="42" fillId="25" borderId="0" xfId="67" applyFont="1" applyFill="1" applyBorder="1" applyAlignment="1">
      <alignment horizontal="center" vertical="center"/>
    </xf>
    <xf numFmtId="0" fontId="13" fillId="0" borderId="47" xfId="67" applyFont="1" applyBorder="1" applyAlignment="1">
      <alignment horizontal="left" wrapText="1"/>
    </xf>
    <xf numFmtId="0" fontId="36" fillId="25" borderId="32" xfId="67" applyFont="1" applyFill="1" applyBorder="1" applyAlignment="1">
      <alignment horizontal="center"/>
    </xf>
    <xf numFmtId="0" fontId="36" fillId="25" borderId="33" xfId="67" applyFont="1" applyFill="1" applyBorder="1" applyAlignment="1">
      <alignment horizontal="center"/>
    </xf>
    <xf numFmtId="0" fontId="36" fillId="25" borderId="34" xfId="67" applyFont="1" applyFill="1" applyBorder="1" applyAlignment="1">
      <alignment horizontal="center"/>
    </xf>
    <xf numFmtId="0" fontId="36" fillId="25" borderId="35" xfId="67" applyFont="1" applyFill="1" applyBorder="1" applyAlignment="1">
      <alignment horizontal="center"/>
    </xf>
    <xf numFmtId="0" fontId="36" fillId="25" borderId="36" xfId="67" applyFont="1" applyFill="1" applyBorder="1" applyAlignment="1">
      <alignment horizontal="center"/>
    </xf>
    <xf numFmtId="0" fontId="36" fillId="25" borderId="42" xfId="67" applyFont="1" applyFill="1" applyBorder="1" applyAlignment="1">
      <alignment horizontal="center"/>
    </xf>
    <xf numFmtId="1" fontId="36" fillId="30" borderId="51" xfId="0" quotePrefix="1" applyNumberFormat="1" applyFont="1" applyFill="1" applyBorder="1" applyAlignment="1">
      <alignment horizontal="center"/>
    </xf>
    <xf numFmtId="0" fontId="42" fillId="25" borderId="52" xfId="67" applyFont="1" applyFill="1" applyBorder="1" applyAlignment="1">
      <alignment horizontal="center" vertical="center"/>
    </xf>
    <xf numFmtId="0" fontId="42" fillId="25" borderId="53" xfId="67" applyFont="1" applyFill="1" applyBorder="1" applyAlignment="1">
      <alignment horizontal="center" vertical="center"/>
    </xf>
    <xf numFmtId="0" fontId="49" fillId="25" borderId="34" xfId="67" applyFont="1" applyFill="1" applyBorder="1" applyAlignment="1">
      <alignment horizontal="center"/>
    </xf>
    <xf numFmtId="0" fontId="49" fillId="25" borderId="35" xfId="67" applyFont="1" applyFill="1" applyBorder="1" applyAlignment="1">
      <alignment horizontal="center"/>
    </xf>
    <xf numFmtId="0" fontId="36" fillId="25" borderId="25" xfId="0" quotePrefix="1" applyNumberFormat="1" applyFont="1" applyFill="1" applyBorder="1" applyAlignment="1">
      <alignment horizontal="center"/>
    </xf>
    <xf numFmtId="0" fontId="36" fillId="25" borderId="18" xfId="0" quotePrefix="1" applyNumberFormat="1" applyFont="1" applyFill="1" applyBorder="1" applyAlignment="1">
      <alignment horizontal="center"/>
    </xf>
    <xf numFmtId="0" fontId="36" fillId="25" borderId="26" xfId="0" quotePrefix="1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 wrapText="1"/>
    </xf>
    <xf numFmtId="0" fontId="36" fillId="25" borderId="21" xfId="0" applyFont="1" applyFill="1" applyBorder="1" applyAlignment="1">
      <alignment horizontal="center" wrapText="1"/>
    </xf>
    <xf numFmtId="0" fontId="36" fillId="25" borderId="22" xfId="0" applyFont="1" applyFill="1" applyBorder="1" applyAlignment="1">
      <alignment horizontal="center" wrapText="1"/>
    </xf>
    <xf numFmtId="1" fontId="36" fillId="25" borderId="18" xfId="0" quotePrefix="1" applyNumberFormat="1" applyFont="1" applyFill="1" applyBorder="1" applyAlignment="1">
      <alignment horizontal="center"/>
    </xf>
    <xf numFmtId="1" fontId="36" fillId="25" borderId="26" xfId="0" quotePrefix="1" applyNumberFormat="1" applyFont="1" applyFill="1" applyBorder="1" applyAlignment="1">
      <alignment horizontal="center"/>
    </xf>
    <xf numFmtId="1" fontId="36" fillId="25" borderId="25" xfId="0" quotePrefix="1" applyNumberFormat="1" applyFont="1" applyFill="1" applyBorder="1" applyAlignment="1">
      <alignment horizontal="center"/>
    </xf>
    <xf numFmtId="1" fontId="36" fillId="30" borderId="50" xfId="0" applyNumberFormat="1" applyFont="1" applyFill="1" applyBorder="1" applyAlignment="1">
      <alignment horizontal="center"/>
    </xf>
    <xf numFmtId="1" fontId="36" fillId="30" borderId="49" xfId="0" applyNumberFormat="1" applyFont="1" applyFill="1" applyBorder="1" applyAlignment="1">
      <alignment horizontal="center"/>
    </xf>
    <xf numFmtId="0" fontId="13" fillId="0" borderId="47" xfId="0" applyFont="1" applyBorder="1" applyAlignment="1">
      <alignment horizontal="left" wrapText="1"/>
    </xf>
    <xf numFmtId="0" fontId="4" fillId="0" borderId="47" xfId="0" applyFont="1" applyFill="1" applyBorder="1" applyAlignment="1">
      <alignment horizontal="left"/>
    </xf>
    <xf numFmtId="0" fontId="4" fillId="0" borderId="47" xfId="0" applyFont="1" applyBorder="1" applyAlignment="1">
      <alignment horizontal="left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38"/>
    <cellStyle name="Normal 11" xfId="39"/>
    <cellStyle name="Normal 12" xfId="40"/>
    <cellStyle name="Normal 13" xfId="41"/>
    <cellStyle name="Normal 14" xfId="42"/>
    <cellStyle name="Normal 15" xfId="43"/>
    <cellStyle name="Normal 15 2" xfId="60"/>
    <cellStyle name="Normal 16" xfId="66"/>
    <cellStyle name="Normal 2" xfId="44"/>
    <cellStyle name="Normal 2 2" xfId="61"/>
    <cellStyle name="Normal 2 2 2" xfId="63"/>
    <cellStyle name="Normal 2 3" xfId="67"/>
    <cellStyle name="Normal 3" xfId="45"/>
    <cellStyle name="Normal 3 2" xfId="46"/>
    <cellStyle name="Normal 4" xfId="47"/>
    <cellStyle name="Normal 5" xfId="48"/>
    <cellStyle name="Normal 6" xfId="49"/>
    <cellStyle name="Normal 7" xfId="50"/>
    <cellStyle name="Normal 8" xfId="51"/>
    <cellStyle name="Normal 8 2" xfId="64"/>
    <cellStyle name="Normal 9" xfId="52"/>
    <cellStyle name="Normal_2007 Corn Tables DRAFT 2" xfId="59"/>
    <cellStyle name="Normal_Sheet1" xfId="53"/>
    <cellStyle name="Normal_Sheet1 2" xfId="65"/>
    <cellStyle name="Note" xfId="54" builtinId="10" customBuiltin="1"/>
    <cellStyle name="Output" xfId="55" builtinId="21" customBuiltin="1"/>
    <cellStyle name="Percent" xfId="62" builtinId="5"/>
    <cellStyle name="Title" xfId="56" builtinId="15" customBuiltin="1"/>
    <cellStyle name="Total" xfId="57" builtinId="25" customBuiltin="1"/>
    <cellStyle name="Warning Text" xfId="58" builtinId="11" customBuiltin="1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mmmm\ d\,\ 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mmmm\ d\,\ 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mmmm\ d\,\ 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mmmm\ d\,\ 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mmmm\ d\,\ 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mmmm\ d\,\ yy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2" defaultTableStyle="TableStyleMedium2" defaultPivotStyle="PivotStyleLight16">
    <tableStyle name="TableStyleDark8 2" pivot="0" count="8">
      <tableStyleElement type="wholeTable" dxfId="151"/>
      <tableStyleElement type="headerRow" dxfId="150"/>
      <tableStyleElement type="totalRow" dxfId="149"/>
      <tableStyleElement type="firstColumn" dxfId="148"/>
      <tableStyleElement type="lastColumn" dxfId="147"/>
      <tableStyleElement type="firstRowStripe" dxfId="146"/>
      <tableStyleElement type="secondRowStripe" dxfId="145"/>
      <tableStyleElement type="firstColumnStripe" dxfId="144"/>
    </tableStyle>
    <tableStyle name="TableStyleDark8 2 2" pivot="0" count="7">
      <tableStyleElement type="wholeTable" dxfId="143"/>
      <tableStyleElement type="headerRow" dxfId="142"/>
      <tableStyleElement type="firstColumn" dxfId="141"/>
      <tableStyleElement type="lastColumn" dxfId="140"/>
      <tableStyleElement type="firstRowStripe" dxfId="139"/>
      <tableStyleElement type="secondRowStripe" dxfId="138"/>
      <tableStyleElement type="firstColumnStripe" dxfId="1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28574</xdr:rowOff>
    </xdr:from>
    <xdr:to>
      <xdr:col>17</xdr:col>
      <xdr:colOff>371475</xdr:colOff>
      <xdr:row>26</xdr:row>
      <xdr:rowOff>47625</xdr:rowOff>
    </xdr:to>
    <xdr:sp macro="" textlink="">
      <xdr:nvSpPr>
        <xdr:cNvPr id="2" name="TextBox 1"/>
        <xdr:cNvSpPr txBox="1"/>
      </xdr:nvSpPr>
      <xdr:spPr>
        <a:xfrm>
          <a:off x="0" y="3733799"/>
          <a:ext cx="8915400" cy="99060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o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il on a dry weight basis.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38100</xdr:rowOff>
    </xdr:from>
    <xdr:to>
      <xdr:col>10</xdr:col>
      <xdr:colOff>0</xdr:colOff>
      <xdr:row>28</xdr:row>
      <xdr:rowOff>85725</xdr:rowOff>
    </xdr:to>
    <xdr:sp macro="" textlink="">
      <xdr:nvSpPr>
        <xdr:cNvPr id="2" name="TextBox 1"/>
        <xdr:cNvSpPr txBox="1"/>
      </xdr:nvSpPr>
      <xdr:spPr>
        <a:xfrm>
          <a:off x="0" y="2388870"/>
          <a:ext cx="7509510" cy="36004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</xdr:rowOff>
    </xdr:from>
    <xdr:to>
      <xdr:col>12</xdr:col>
      <xdr:colOff>0</xdr:colOff>
      <xdr:row>42</xdr:row>
      <xdr:rowOff>57150</xdr:rowOff>
    </xdr:to>
    <xdr:sp macro="" textlink="">
      <xdr:nvSpPr>
        <xdr:cNvPr id="2" name="TextBox 1"/>
        <xdr:cNvSpPr txBox="1"/>
      </xdr:nvSpPr>
      <xdr:spPr>
        <a:xfrm>
          <a:off x="0" y="5124450"/>
          <a:ext cx="9496425" cy="1924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15%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Cannon, Calloway KY, Chester, Fulton KY, Gibson, Henry, Lake, Lauderdale, Madison, Weakley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RECM varieties planted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5 and JAX planted June 14</a:t>
          </a:r>
          <a:endParaRPr lang="en-US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0 - 9% with an average of 3%; Target spot ranged from 0 -4% with an average of 1%</a:t>
          </a:r>
          <a:endParaRPr lang="en-US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1 - 11% with an average of 3%;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Target spot ranged from 0 - 15% with an average of 2%.  </a:t>
          </a:r>
          <a:endParaRPr lang="en-US" sz="8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on-farm location in Jackson.</a:t>
          </a: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lang="en-US" sz="800" b="0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</xdr:rowOff>
    </xdr:from>
    <xdr:to>
      <xdr:col>11</xdr:col>
      <xdr:colOff>742950</xdr:colOff>
      <xdr:row>30</xdr:row>
      <xdr:rowOff>57150</xdr:rowOff>
    </xdr:to>
    <xdr:sp macro="" textlink="">
      <xdr:nvSpPr>
        <xdr:cNvPr id="2" name="TextBox 1"/>
        <xdr:cNvSpPr txBox="1"/>
      </xdr:nvSpPr>
      <xdr:spPr>
        <a:xfrm>
          <a:off x="0" y="3181350"/>
          <a:ext cx="8686800" cy="1924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15%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Dyer, Gibson, Madison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RECM varieties planted June 5 and JAX planted June 14.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0 - 31% with an average of 6% and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0 - 2% with an average of 1%.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0 - 56% with an average of 6%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0 - 4% with an average of 1%.  </a:t>
          </a:r>
          <a:endParaRPr lang="en-US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28575</xdr:rowOff>
    </xdr:from>
    <xdr:to>
      <xdr:col>14</xdr:col>
      <xdr:colOff>0</xdr:colOff>
      <xdr:row>95</xdr:row>
      <xdr:rowOff>47626</xdr:rowOff>
    </xdr:to>
    <xdr:sp macro="" textlink="">
      <xdr:nvSpPr>
        <xdr:cNvPr id="2" name="TextBox 1"/>
        <xdr:cNvSpPr txBox="1"/>
      </xdr:nvSpPr>
      <xdr:spPr>
        <a:xfrm>
          <a:off x="0" y="10048875"/>
          <a:ext cx="7524750" cy="8286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90</xdr:row>
      <xdr:rowOff>28576</xdr:rowOff>
    </xdr:from>
    <xdr:to>
      <xdr:col>16</xdr:col>
      <xdr:colOff>314324</xdr:colOff>
      <xdr:row>93</xdr:row>
      <xdr:rowOff>152401</xdr:rowOff>
    </xdr:to>
    <xdr:sp macro="" textlink="">
      <xdr:nvSpPr>
        <xdr:cNvPr id="2" name="TextBox 1"/>
        <xdr:cNvSpPr txBox="1"/>
      </xdr:nvSpPr>
      <xdr:spPr>
        <a:xfrm>
          <a:off x="28575" y="10067926"/>
          <a:ext cx="8496299" cy="609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47625</xdr:rowOff>
    </xdr:from>
    <xdr:to>
      <xdr:col>16</xdr:col>
      <xdr:colOff>0</xdr:colOff>
      <xdr:row>38</xdr:row>
      <xdr:rowOff>121920</xdr:rowOff>
    </xdr:to>
    <xdr:sp macro="" textlink="">
      <xdr:nvSpPr>
        <xdr:cNvPr id="2" name="TextBox 1"/>
        <xdr:cNvSpPr txBox="1"/>
      </xdr:nvSpPr>
      <xdr:spPr>
        <a:xfrm>
          <a:off x="0" y="6048375"/>
          <a:ext cx="9239250" cy="1074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(*) or three (**)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Chester, Coffee, Crockett,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Giles, Henry, Lake, Madison, Marion, McCracken KY, Trousdale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57150</xdr:rowOff>
    </xdr:from>
    <xdr:to>
      <xdr:col>10</xdr:col>
      <xdr:colOff>381000</xdr:colOff>
      <xdr:row>29</xdr:row>
      <xdr:rowOff>131445</xdr:rowOff>
    </xdr:to>
    <xdr:sp macro="" textlink="">
      <xdr:nvSpPr>
        <xdr:cNvPr id="2" name="TextBox 1"/>
        <xdr:cNvSpPr txBox="1"/>
      </xdr:nvSpPr>
      <xdr:spPr>
        <a:xfrm>
          <a:off x="0" y="4514850"/>
          <a:ext cx="6934200" cy="1074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(*) or three (**)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Dyer,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Madison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38100</xdr:rowOff>
    </xdr:from>
    <xdr:to>
      <xdr:col>10</xdr:col>
      <xdr:colOff>0</xdr:colOff>
      <xdr:row>38</xdr:row>
      <xdr:rowOff>85725</xdr:rowOff>
    </xdr:to>
    <xdr:sp macro="" textlink="">
      <xdr:nvSpPr>
        <xdr:cNvPr id="2" name="TextBox 1"/>
        <xdr:cNvSpPr txBox="1"/>
      </xdr:nvSpPr>
      <xdr:spPr>
        <a:xfrm>
          <a:off x="0" y="2388870"/>
          <a:ext cx="7509510" cy="36004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19050</xdr:rowOff>
    </xdr:from>
    <xdr:to>
      <xdr:col>14</xdr:col>
      <xdr:colOff>0</xdr:colOff>
      <xdr:row>45</xdr:row>
      <xdr:rowOff>57150</xdr:rowOff>
    </xdr:to>
    <xdr:sp macro="" textlink="">
      <xdr:nvSpPr>
        <xdr:cNvPr id="2" name="TextBox 1"/>
        <xdr:cNvSpPr txBox="1"/>
      </xdr:nvSpPr>
      <xdr:spPr>
        <a:xfrm>
          <a:off x="0" y="5610225"/>
          <a:ext cx="11249025" cy="1924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15%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Chester, Coffee, Crockett, Gibson, Giles, Henry, Lake, Madison, Marion, McCracken KY, Trousdale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RECM varieties planted June 5, JAX planted June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14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, and WTREC planted after wheat June 14.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0 - 26% with an average of 3%; Target spot ranged from 0 - 12% with an average of 3%.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0 - 25% with an average of 3%;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0 - 28% with an average of 6%.</a:t>
          </a:r>
        </a:p>
        <a:p>
          <a:pPr algn="l"/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WTREC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Disease pressure was too low (&lt;5%) at this location to take ratings.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Milan, the West Tennessee Research and Education Center,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</xdr:rowOff>
    </xdr:from>
    <xdr:to>
      <xdr:col>14</xdr:col>
      <xdr:colOff>0</xdr:colOff>
      <xdr:row>36</xdr:row>
      <xdr:rowOff>57150</xdr:rowOff>
    </xdr:to>
    <xdr:sp macro="" textlink="">
      <xdr:nvSpPr>
        <xdr:cNvPr id="2" name="TextBox 1"/>
        <xdr:cNvSpPr txBox="1"/>
      </xdr:nvSpPr>
      <xdr:spPr>
        <a:xfrm>
          <a:off x="0" y="4152900"/>
          <a:ext cx="11287125" cy="1924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15%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Dyer, Fayette, Franklin, Gibson, Henry, Madison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RECM varieties planted June 5, JAX planted June 14, and WTREC planted after wheat June 14.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RECM: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Frogeye leaf spot ranged from 0 - 1.8% with an average of 0.2%; Target spot ranged from 0 - 15% with an average of 3%.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JAX: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Frogeye leaf spot ranged from 0 - 1% with an average of 0.1%; Target spot ranged from 0 - 25% with an average of 5%.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WTREC: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pressure was too low (&lt;5%) at this location to take ratings.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Milan, the West Tennessee Research and Education Center,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28576</xdr:rowOff>
    </xdr:from>
    <xdr:to>
      <xdr:col>18</xdr:col>
      <xdr:colOff>0</xdr:colOff>
      <xdr:row>24</xdr:row>
      <xdr:rowOff>76200</xdr:rowOff>
    </xdr:to>
    <xdr:sp macro="" textlink="">
      <xdr:nvSpPr>
        <xdr:cNvPr id="2" name="TextBox 1"/>
        <xdr:cNvSpPr txBox="1"/>
      </xdr:nvSpPr>
      <xdr:spPr>
        <a:xfrm>
          <a:off x="28575" y="3752851"/>
          <a:ext cx="9696450" cy="69532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28574</xdr:rowOff>
    </xdr:from>
    <xdr:to>
      <xdr:col>26</xdr:col>
      <xdr:colOff>0</xdr:colOff>
      <xdr:row>58</xdr:row>
      <xdr:rowOff>47625</xdr:rowOff>
    </xdr:to>
    <xdr:sp macro="" textlink="">
      <xdr:nvSpPr>
        <xdr:cNvPr id="2" name="TextBox 1"/>
        <xdr:cNvSpPr txBox="1"/>
      </xdr:nvSpPr>
      <xdr:spPr>
        <a:xfrm>
          <a:off x="0" y="6951344"/>
          <a:ext cx="14483715" cy="95631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52</xdr:row>
      <xdr:rowOff>28576</xdr:rowOff>
    </xdr:from>
    <xdr:to>
      <xdr:col>28</xdr:col>
      <xdr:colOff>438150</xdr:colOff>
      <xdr:row>55</xdr:row>
      <xdr:rowOff>152401</xdr:rowOff>
    </xdr:to>
    <xdr:sp macro="" textlink="">
      <xdr:nvSpPr>
        <xdr:cNvPr id="2" name="TextBox 1"/>
        <xdr:cNvSpPr txBox="1"/>
      </xdr:nvSpPr>
      <xdr:spPr>
        <a:xfrm>
          <a:off x="28575" y="6966586"/>
          <a:ext cx="23863935" cy="59245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8</xdr:col>
      <xdr:colOff>438150</xdr:colOff>
      <xdr:row>24</xdr:row>
      <xdr:rowOff>121920</xdr:rowOff>
    </xdr:to>
    <xdr:sp macro="" textlink="">
      <xdr:nvSpPr>
        <xdr:cNvPr id="2" name="TextBox 1"/>
        <xdr:cNvSpPr txBox="1"/>
      </xdr:nvSpPr>
      <xdr:spPr>
        <a:xfrm>
          <a:off x="0" y="3648075"/>
          <a:ext cx="6096000" cy="1074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(*) or three (**)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Gibson,Haywood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Lake, Wayne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10</xdr:col>
      <xdr:colOff>0</xdr:colOff>
      <xdr:row>20</xdr:row>
      <xdr:rowOff>85725</xdr:rowOff>
    </xdr:to>
    <xdr:sp macro="" textlink="">
      <xdr:nvSpPr>
        <xdr:cNvPr id="2" name="TextBox 1"/>
        <xdr:cNvSpPr txBox="1"/>
      </xdr:nvSpPr>
      <xdr:spPr>
        <a:xfrm>
          <a:off x="0" y="2388870"/>
          <a:ext cx="7509510" cy="36004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</xdr:rowOff>
    </xdr:from>
    <xdr:to>
      <xdr:col>12</xdr:col>
      <xdr:colOff>9525</xdr:colOff>
      <xdr:row>33</xdr:row>
      <xdr:rowOff>57150</xdr:rowOff>
    </xdr:to>
    <xdr:sp macro="" textlink="">
      <xdr:nvSpPr>
        <xdr:cNvPr id="2" name="TextBox 1"/>
        <xdr:cNvSpPr txBox="1"/>
      </xdr:nvSpPr>
      <xdr:spPr>
        <a:xfrm>
          <a:off x="0" y="3667125"/>
          <a:ext cx="8515350" cy="1924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15%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Gibson,Haywood, Lake, Wayne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RECM varieties planted June 5 and JAX planted June 14.</a:t>
          </a:r>
        </a:p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0 - 13% with an average of 6%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no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Target spot was observed.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0 - 16% with an average of 4% and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Target spot was only observed on NK S52Y7X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28575</xdr:rowOff>
    </xdr:from>
    <xdr:to>
      <xdr:col>25</xdr:col>
      <xdr:colOff>314324</xdr:colOff>
      <xdr:row>24</xdr:row>
      <xdr:rowOff>66675</xdr:rowOff>
    </xdr:to>
    <xdr:sp macro="" textlink="">
      <xdr:nvSpPr>
        <xdr:cNvPr id="2" name="TextBox 1"/>
        <xdr:cNvSpPr txBox="1"/>
      </xdr:nvSpPr>
      <xdr:spPr>
        <a:xfrm>
          <a:off x="0" y="4410075"/>
          <a:ext cx="11172824" cy="1009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28576</xdr:rowOff>
    </xdr:from>
    <xdr:to>
      <xdr:col>16</xdr:col>
      <xdr:colOff>314324</xdr:colOff>
      <xdr:row>21</xdr:row>
      <xdr:rowOff>152401</xdr:rowOff>
    </xdr:to>
    <xdr:sp macro="" textlink="">
      <xdr:nvSpPr>
        <xdr:cNvPr id="2" name="TextBox 1"/>
        <xdr:cNvSpPr txBox="1"/>
      </xdr:nvSpPr>
      <xdr:spPr>
        <a:xfrm>
          <a:off x="28575" y="3429001"/>
          <a:ext cx="8877299" cy="609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203</xdr:row>
      <xdr:rowOff>74295</xdr:rowOff>
    </xdr:from>
    <xdr:to>
      <xdr:col>9</xdr:col>
      <xdr:colOff>1396365</xdr:colOff>
      <xdr:row>208</xdr:row>
      <xdr:rowOff>47625</xdr:rowOff>
    </xdr:to>
    <xdr:sp macro="" textlink="">
      <xdr:nvSpPr>
        <xdr:cNvPr id="3" name="TextBox 2"/>
        <xdr:cNvSpPr txBox="1"/>
      </xdr:nvSpPr>
      <xdr:spPr>
        <a:xfrm>
          <a:off x="19050" y="48064420"/>
          <a:ext cx="7235190" cy="76708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</a:p>
        <a:p>
          <a:pPr eaLnBrk="1" fontAlgn="auto" latinLnBrk="0" hangingPunct="1"/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 = resistant, MR = moderately resistant, MS = moderately susceptible, S = susceptible, VS = very susceptible.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Flower colors: P = purple, W = white, S = segregating, </a:t>
          </a:r>
        </a:p>
        <a:p>
          <a:pPr eaLnBrk="1" fontAlgn="auto" latinLnBrk="0" hangingPunct="1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Pubescence colors: 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= tawny, LT = light tawny, B = brown, G = gray,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S=segregating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47625</xdr:rowOff>
    </xdr:from>
    <xdr:to>
      <xdr:col>13</xdr:col>
      <xdr:colOff>19049</xdr:colOff>
      <xdr:row>17</xdr:row>
      <xdr:rowOff>93345</xdr:rowOff>
    </xdr:to>
    <xdr:sp macro="" textlink="">
      <xdr:nvSpPr>
        <xdr:cNvPr id="2" name="TextBox 1"/>
        <xdr:cNvSpPr txBox="1"/>
      </xdr:nvSpPr>
      <xdr:spPr>
        <a:xfrm>
          <a:off x="0" y="2619375"/>
          <a:ext cx="7915274" cy="902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Chester, Fulton KY,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Henry, Hickman, Jefferson, Madison, Weakley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38100</xdr:rowOff>
    </xdr:from>
    <xdr:to>
      <xdr:col>10</xdr:col>
      <xdr:colOff>0</xdr:colOff>
      <xdr:row>15</xdr:row>
      <xdr:rowOff>85725</xdr:rowOff>
    </xdr:to>
    <xdr:sp macro="" textlink="">
      <xdr:nvSpPr>
        <xdr:cNvPr id="2" name="TextBox 1"/>
        <xdr:cNvSpPr txBox="1"/>
      </xdr:nvSpPr>
      <xdr:spPr>
        <a:xfrm>
          <a:off x="0" y="3419475"/>
          <a:ext cx="10077450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12</xdr:col>
      <xdr:colOff>0</xdr:colOff>
      <xdr:row>26</xdr:row>
      <xdr:rowOff>57150</xdr:rowOff>
    </xdr:to>
    <xdr:sp macro="" textlink="">
      <xdr:nvSpPr>
        <xdr:cNvPr id="2" name="TextBox 1"/>
        <xdr:cNvSpPr txBox="1"/>
      </xdr:nvSpPr>
      <xdr:spPr>
        <a:xfrm>
          <a:off x="0" y="2914650"/>
          <a:ext cx="8448675" cy="2324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15%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Chester, Fulton KY, Gibson, Henry, Hickman, Jefferson, Madison, Weakley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RECM varieties planted June 5 and JAX planted June 14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0 - 15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with an average of 6%;  Target spot ranged from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0 - 18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with an average of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0 - 9% with an average of 4%;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0 - 23% with an average of 10%;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other diseases were not rated or noted at this location for this maturity group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 and on-farm location in Jackson.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28574</xdr:rowOff>
    </xdr:from>
    <xdr:to>
      <xdr:col>25</xdr:col>
      <xdr:colOff>361950</xdr:colOff>
      <xdr:row>64</xdr:row>
      <xdr:rowOff>161924</xdr:rowOff>
    </xdr:to>
    <xdr:sp macro="" textlink="">
      <xdr:nvSpPr>
        <xdr:cNvPr id="2" name="TextBox 1"/>
        <xdr:cNvSpPr txBox="1"/>
      </xdr:nvSpPr>
      <xdr:spPr>
        <a:xfrm>
          <a:off x="0" y="12153899"/>
          <a:ext cx="11725275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59</xdr:row>
      <xdr:rowOff>28576</xdr:rowOff>
    </xdr:from>
    <xdr:to>
      <xdr:col>16</xdr:col>
      <xdr:colOff>314324</xdr:colOff>
      <xdr:row>62</xdr:row>
      <xdr:rowOff>152401</xdr:rowOff>
    </xdr:to>
    <xdr:sp macro="" textlink="">
      <xdr:nvSpPr>
        <xdr:cNvPr id="2" name="TextBox 1"/>
        <xdr:cNvSpPr txBox="1"/>
      </xdr:nvSpPr>
      <xdr:spPr>
        <a:xfrm>
          <a:off x="28575" y="3429001"/>
          <a:ext cx="8343899" cy="609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57150</xdr:rowOff>
    </xdr:from>
    <xdr:to>
      <xdr:col>14</xdr:col>
      <xdr:colOff>400050</xdr:colOff>
      <xdr:row>34</xdr:row>
      <xdr:rowOff>66675</xdr:rowOff>
    </xdr:to>
    <xdr:sp macro="" textlink="">
      <xdr:nvSpPr>
        <xdr:cNvPr id="2" name="TextBox 1"/>
        <xdr:cNvSpPr txBox="1"/>
      </xdr:nvSpPr>
      <xdr:spPr>
        <a:xfrm>
          <a:off x="0" y="5543550"/>
          <a:ext cx="874395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(*) or three (**)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Calloway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KY, Cannon, Chester, Fulton KY,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Henry, Lake, Lauderdale, Madison, Weakley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438150</xdr:colOff>
      <xdr:row>22</xdr:row>
      <xdr:rowOff>74295</xdr:rowOff>
    </xdr:to>
    <xdr:sp macro="" textlink="">
      <xdr:nvSpPr>
        <xdr:cNvPr id="2" name="TextBox 1"/>
        <xdr:cNvSpPr txBox="1"/>
      </xdr:nvSpPr>
      <xdr:spPr>
        <a:xfrm>
          <a:off x="0" y="3095625"/>
          <a:ext cx="5648325" cy="1074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(*) or three (**)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Dyer,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Madison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5" displayName="Table5" ref="A5:D13" totalsRowShown="0" headerRowDxfId="136" tableBorderDxfId="135">
  <autoFilter ref="A5:D13"/>
  <tableColumns count="4">
    <tableColumn id="1" name="Column1" dataDxfId="134"/>
    <tableColumn id="2" name="Column2" dataDxfId="133"/>
    <tableColumn id="3" name="Column3" dataDxfId="132"/>
    <tableColumn id="4" name="Column4" dataDxfId="131"/>
  </tableColumns>
  <tableStyleInfo name="TableStyleDark8 2" showFirstColumn="0" showLastColumn="0" showRowStripes="1" showColumnStripes="0"/>
</table>
</file>

<file path=xl/tables/table2.xml><?xml version="1.0" encoding="utf-8"?>
<table xmlns="http://schemas.openxmlformats.org/spreadsheetml/2006/main" id="2" name="Table6" displayName="Table6" ref="A17:D27" totalsRowShown="0" headerRowDxfId="130" tableBorderDxfId="129">
  <autoFilter ref="A17:D27"/>
  <tableColumns count="4">
    <tableColumn id="1" name="Column1" dataDxfId="128"/>
    <tableColumn id="2" name="Column2" dataDxfId="127"/>
    <tableColumn id="3" name="Column3" dataDxfId="126"/>
    <tableColumn id="4" name="Column4" dataDxfId="125"/>
  </tableColumns>
  <tableStyleInfo name="TableStyleDark8 2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A31:D42" totalsRowShown="0" headerRowDxfId="124" tableBorderDxfId="123">
  <autoFilter ref="A31:D42"/>
  <tableColumns count="4">
    <tableColumn id="1" name="Column1" dataDxfId="122"/>
    <tableColumn id="2" name="Column2" dataDxfId="121"/>
    <tableColumn id="3" name="Column3" dataDxfId="120"/>
    <tableColumn id="4" name="Column4" dataDxfId="119"/>
  </tableColumns>
  <tableStyleInfo name="TableStyleDark8 2" showFirstColumn="0" showLastColumn="0" showRowStripes="1" showColumnStripes="0"/>
</table>
</file>

<file path=xl/tables/table4.xml><?xml version="1.0" encoding="utf-8"?>
<table xmlns="http://schemas.openxmlformats.org/spreadsheetml/2006/main" id="4" name="Table8" displayName="Table8" ref="A46:D50" totalsRowShown="0" headerRowDxfId="118" tableBorderDxfId="117">
  <autoFilter ref="A46:D50"/>
  <tableColumns count="4">
    <tableColumn id="1" name="Column1" dataDxfId="116"/>
    <tableColumn id="2" name="Column2" dataDxfId="115"/>
    <tableColumn id="3" name="Column3" dataDxfId="114"/>
    <tableColumn id="4" name="Column4" dataDxfId="113"/>
  </tableColumns>
  <tableStyleInfo name="TableStyleDark8 2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A54:D57" totalsRowShown="0" headerRowDxfId="112" tableBorderDxfId="111">
  <autoFilter ref="A54:D57"/>
  <tableColumns count="4">
    <tableColumn id="1" name="Column1" dataDxfId="110"/>
    <tableColumn id="2" name="Column2" dataDxfId="109"/>
    <tableColumn id="3" name="Column3" dataDxfId="108"/>
    <tableColumn id="4" name="Column4" dataDxfId="107"/>
  </tableColumns>
  <tableStyleInfo name="TableStyleDark8 2" showFirstColumn="0" showLastColumn="0" showRowStripes="1" showColumnStripes="0"/>
</table>
</file>

<file path=xl/tables/table6.xml><?xml version="1.0" encoding="utf-8"?>
<table xmlns="http://schemas.openxmlformats.org/spreadsheetml/2006/main" id="6" name="Table97" displayName="Table97" ref="A61:D67" totalsRowShown="0" headerRowDxfId="106" tableBorderDxfId="105">
  <autoFilter ref="A61:D67"/>
  <tableColumns count="4">
    <tableColumn id="1" name="Column1" dataDxfId="104"/>
    <tableColumn id="2" name="Column2" dataDxfId="103"/>
    <tableColumn id="3" name="Column3" dataDxfId="102"/>
    <tableColumn id="4" name="Column4" dataDxfId="101"/>
  </tableColumns>
  <tableStyleInfo name="TableStyleDark8 2" showFirstColumn="0" showLastColumn="0" showRowStripes="1" showColumnStripes="0"/>
</table>
</file>

<file path=xl/tables/table7.xml><?xml version="1.0" encoding="utf-8"?>
<table xmlns="http://schemas.openxmlformats.org/spreadsheetml/2006/main" id="24" name="Table24" displayName="Table24" ref="A3:C9" totalsRowShown="0" headerRowDxfId="6" headerRowBorderDxfId="5" tableBorderDxfId="4" totalsRowBorderDxfId="3">
  <autoFilter ref="A3:C9"/>
  <sortState ref="A4:C21">
    <sortCondition ref="A4:A21"/>
  </sortState>
  <tableColumns count="3">
    <tableColumn id="1" name="Column1" dataDxfId="2" dataCellStyle="Normal 12"/>
    <tableColumn id="2" name="Column2" dataDxfId="1" dataCellStyle="Normal 12"/>
    <tableColumn id="3" name="Column3" dataDxfId="0" dataCellStyle="Normal 12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morseed.com/" TargetMode="External"/><Relationship Id="rId13" Type="http://schemas.openxmlformats.org/officeDocument/2006/relationships/hyperlink" Target="mailto:larry.w.ganann@monsanto.com" TargetMode="External"/><Relationship Id="rId18" Type="http://schemas.openxmlformats.org/officeDocument/2006/relationships/hyperlink" Target="mailto:chenpe@missouri.edu" TargetMode="External"/><Relationship Id="rId26" Type="http://schemas.openxmlformats.org/officeDocument/2006/relationships/hyperlink" Target="mailto:barry.gilmore@heftyseed.com" TargetMode="External"/><Relationship Id="rId39" Type="http://schemas.openxmlformats.org/officeDocument/2006/relationships/printerSettings" Target="../printerSettings/printerSettings31.bin"/><Relationship Id="rId3" Type="http://schemas.openxmlformats.org/officeDocument/2006/relationships/hyperlink" Target="mailto:lanny.warren@charter.net" TargetMode="External"/><Relationship Id="rId21" Type="http://schemas.openxmlformats.org/officeDocument/2006/relationships/hyperlink" Target="mailto:lucas.owen@bayer.com" TargetMode="External"/><Relationship Id="rId34" Type="http://schemas.openxmlformats.org/officeDocument/2006/relationships/hyperlink" Target="mailto:doug.messersmith@localseed.com" TargetMode="External"/><Relationship Id="rId7" Type="http://schemas.openxmlformats.org/officeDocument/2006/relationships/hyperlink" Target="http://www.dynagroseed.com/" TargetMode="External"/><Relationship Id="rId12" Type="http://schemas.openxmlformats.org/officeDocument/2006/relationships/hyperlink" Target="mailto:chuck.leonard@syngenta.com" TargetMode="External"/><Relationship Id="rId17" Type="http://schemas.openxmlformats.org/officeDocument/2006/relationships/hyperlink" Target="mailto:lanedill@armorseed.com" TargetMode="External"/><Relationship Id="rId25" Type="http://schemas.openxmlformats.org/officeDocument/2006/relationships/hyperlink" Target="mailto:chad.stanfield@agrigold.com" TargetMode="External"/><Relationship Id="rId33" Type="http://schemas.openxmlformats.org/officeDocument/2006/relationships/hyperlink" Target="http://www.taylorseedfarms.com/" TargetMode="External"/><Relationship Id="rId38" Type="http://schemas.openxmlformats.org/officeDocument/2006/relationships/hyperlink" Target="mailto:dan.mitchell@lgseeds.com" TargetMode="External"/><Relationship Id="rId2" Type="http://schemas.openxmlformats.org/officeDocument/2006/relationships/hyperlink" Target="mailto:lanny.warren@charter.net" TargetMode="External"/><Relationship Id="rId16" Type="http://schemas.openxmlformats.org/officeDocument/2006/relationships/hyperlink" Target="mailto:hnorth@strattonseed.com" TargetMode="External"/><Relationship Id="rId20" Type="http://schemas.openxmlformats.org/officeDocument/2006/relationships/hyperlink" Target="mailto:jonathan.fant@cpsagu.com" TargetMode="External"/><Relationship Id="rId29" Type="http://schemas.openxmlformats.org/officeDocument/2006/relationships/hyperlink" Target="../../2017/Soybean%20Report%20Files/petrusseed.com" TargetMode="External"/><Relationship Id="rId1" Type="http://schemas.openxmlformats.org/officeDocument/2006/relationships/hyperlink" Target="mailto:vpantalo@utk.edu" TargetMode="External"/><Relationship Id="rId6" Type="http://schemas.openxmlformats.org/officeDocument/2006/relationships/hyperlink" Target="mailto:clrobertson@landolakes.com" TargetMode="External"/><Relationship Id="rId11" Type="http://schemas.openxmlformats.org/officeDocument/2006/relationships/hyperlink" Target="mailto:rdavis@terralseed.com" TargetMode="External"/><Relationship Id="rId24" Type="http://schemas.openxmlformats.org/officeDocument/2006/relationships/hyperlink" Target="mailto:ed.kahle@agrigold.com" TargetMode="External"/><Relationship Id="rId32" Type="http://schemas.openxmlformats.org/officeDocument/2006/relationships/hyperlink" Target="mailto:brad@taylerseedfarms.com" TargetMode="External"/><Relationship Id="rId37" Type="http://schemas.openxmlformats.org/officeDocument/2006/relationships/hyperlink" Target="http://www.lgseeds.com/" TargetMode="External"/><Relationship Id="rId5" Type="http://schemas.openxmlformats.org/officeDocument/2006/relationships/hyperlink" Target="http://www.usgseed.com/" TargetMode="External"/><Relationship Id="rId15" Type="http://schemas.openxmlformats.org/officeDocument/2006/relationships/hyperlink" Target="http://www.strattonseed.com/" TargetMode="External"/><Relationship Id="rId23" Type="http://schemas.openxmlformats.org/officeDocument/2006/relationships/hyperlink" Target="http://www.missouri.edu/" TargetMode="External"/><Relationship Id="rId28" Type="http://schemas.openxmlformats.org/officeDocument/2006/relationships/hyperlink" Target="mailto:john@petrusseed.com" TargetMode="External"/><Relationship Id="rId36" Type="http://schemas.openxmlformats.org/officeDocument/2006/relationships/hyperlink" Target="mailto:sandrick.howard@pinnacleag.com" TargetMode="External"/><Relationship Id="rId10" Type="http://schemas.openxmlformats.org/officeDocument/2006/relationships/hyperlink" Target="http://www.asgrowanddekalb.com/" TargetMode="External"/><Relationship Id="rId19" Type="http://schemas.openxmlformats.org/officeDocument/2006/relationships/hyperlink" Target="http://www.winfield.com/farmer/croplan/" TargetMode="External"/><Relationship Id="rId31" Type="http://schemas.openxmlformats.org/officeDocument/2006/relationships/hyperlink" Target="mailto:bozhang@vt.edu" TargetMode="External"/><Relationship Id="rId4" Type="http://schemas.openxmlformats.org/officeDocument/2006/relationships/hyperlink" Target="http://www.nk-us.com/" TargetMode="External"/><Relationship Id="rId9" Type="http://schemas.openxmlformats.org/officeDocument/2006/relationships/hyperlink" Target="mailto:hillary@progenyag.com" TargetMode="External"/><Relationship Id="rId14" Type="http://schemas.openxmlformats.org/officeDocument/2006/relationships/hyperlink" Target="http://www.caverndalefarms.com/" TargetMode="External"/><Relationship Id="rId22" Type="http://schemas.openxmlformats.org/officeDocument/2006/relationships/hyperlink" Target="http://www.cropscience.bayer.us/products/seeds/credenz" TargetMode="External"/><Relationship Id="rId27" Type="http://schemas.openxmlformats.org/officeDocument/2006/relationships/hyperlink" Target="http://www.heftyseed.com/" TargetMode="External"/><Relationship Id="rId30" Type="http://schemas.openxmlformats.org/officeDocument/2006/relationships/hyperlink" Target="http://www.agrigold.com/" TargetMode="External"/><Relationship Id="rId35" Type="http://schemas.openxmlformats.org/officeDocument/2006/relationships/hyperlink" Target="http://www.localseed.com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1"/>
  <sheetViews>
    <sheetView tabSelected="1" topLeftCell="A4" workbookViewId="0">
      <selection activeCell="O20" sqref="O20"/>
    </sheetView>
  </sheetViews>
  <sheetFormatPr defaultRowHeight="12.75" x14ac:dyDescent="0.2"/>
  <cols>
    <col min="1" max="1" width="102.5703125" style="421" customWidth="1"/>
    <col min="2" max="16384" width="9.140625" style="421"/>
  </cols>
  <sheetData>
    <row r="1" spans="1:1" s="88" customFormat="1" ht="15.75" x14ac:dyDescent="0.25">
      <c r="A1" s="87" t="s">
        <v>188</v>
      </c>
    </row>
    <row r="2" spans="1:1" s="88" customFormat="1" ht="15.75" x14ac:dyDescent="0.25">
      <c r="A2" s="87" t="s">
        <v>111</v>
      </c>
    </row>
    <row r="3" spans="1:1" x14ac:dyDescent="0.2">
      <c r="A3" s="422"/>
    </row>
    <row r="4" spans="1:1" ht="15.75" x14ac:dyDescent="0.2">
      <c r="A4" s="89" t="s">
        <v>112</v>
      </c>
    </row>
    <row r="5" spans="1:1" ht="15.75" x14ac:dyDescent="0.2">
      <c r="A5" s="86" t="s">
        <v>128</v>
      </c>
    </row>
    <row r="6" spans="1:1" ht="15.75" x14ac:dyDescent="0.2">
      <c r="A6" s="85" t="s">
        <v>127</v>
      </c>
    </row>
    <row r="7" spans="1:1" ht="15.75" x14ac:dyDescent="0.2">
      <c r="A7" s="89" t="s">
        <v>189</v>
      </c>
    </row>
    <row r="8" spans="1:1" ht="15.75" customHeight="1" x14ac:dyDescent="0.2">
      <c r="A8" s="86" t="s">
        <v>190</v>
      </c>
    </row>
    <row r="9" spans="1:1" ht="15.75" x14ac:dyDescent="0.2">
      <c r="A9" s="86" t="s">
        <v>191</v>
      </c>
    </row>
    <row r="10" spans="1:1" ht="15.75" x14ac:dyDescent="0.2">
      <c r="A10" s="86" t="s">
        <v>1019</v>
      </c>
    </row>
    <row r="11" spans="1:1" ht="15.75" x14ac:dyDescent="0.2">
      <c r="A11" s="86" t="s">
        <v>467</v>
      </c>
    </row>
    <row r="12" spans="1:1" ht="15.75" x14ac:dyDescent="0.2">
      <c r="A12" s="86" t="s">
        <v>192</v>
      </c>
    </row>
    <row r="13" spans="1:1" ht="15.75" x14ac:dyDescent="0.2">
      <c r="A13" s="89" t="s">
        <v>203</v>
      </c>
    </row>
    <row r="14" spans="1:1" ht="15.75" customHeight="1" x14ac:dyDescent="0.2">
      <c r="A14" s="86" t="s">
        <v>193</v>
      </c>
    </row>
    <row r="15" spans="1:1" ht="15.75" x14ac:dyDescent="0.2">
      <c r="A15" s="86" t="s">
        <v>194</v>
      </c>
    </row>
    <row r="16" spans="1:1" ht="15.75" x14ac:dyDescent="0.2">
      <c r="A16" s="86" t="s">
        <v>466</v>
      </c>
    </row>
    <row r="17" spans="1:1" ht="15.75" x14ac:dyDescent="0.2">
      <c r="A17" s="86" t="s">
        <v>1001</v>
      </c>
    </row>
    <row r="18" spans="1:1" ht="15.75" x14ac:dyDescent="0.2">
      <c r="A18" s="86" t="s">
        <v>1018</v>
      </c>
    </row>
    <row r="19" spans="1:1" ht="15.75" x14ac:dyDescent="0.2">
      <c r="A19" s="86" t="s">
        <v>1002</v>
      </c>
    </row>
    <row r="20" spans="1:1" ht="15.75" x14ac:dyDescent="0.2">
      <c r="A20" s="86" t="s">
        <v>1003</v>
      </c>
    </row>
    <row r="21" spans="1:1" ht="15.75" x14ac:dyDescent="0.2">
      <c r="A21" s="89" t="s">
        <v>204</v>
      </c>
    </row>
    <row r="22" spans="1:1" ht="15.75" customHeight="1" x14ac:dyDescent="0.2">
      <c r="A22" s="86" t="s">
        <v>1004</v>
      </c>
    </row>
    <row r="23" spans="1:1" ht="15.75" x14ac:dyDescent="0.2">
      <c r="A23" s="86" t="s">
        <v>1005</v>
      </c>
    </row>
    <row r="24" spans="1:1" ht="15.75" x14ac:dyDescent="0.2">
      <c r="A24" s="86" t="s">
        <v>1006</v>
      </c>
    </row>
    <row r="25" spans="1:1" ht="15.75" x14ac:dyDescent="0.2">
      <c r="A25" s="86" t="s">
        <v>1007</v>
      </c>
    </row>
    <row r="26" spans="1:1" ht="15.75" x14ac:dyDescent="0.2">
      <c r="A26" s="86" t="s">
        <v>1008</v>
      </c>
    </row>
    <row r="27" spans="1:1" ht="15.75" x14ac:dyDescent="0.2">
      <c r="A27" s="86" t="s">
        <v>1009</v>
      </c>
    </row>
    <row r="28" spans="1:1" ht="15.75" x14ac:dyDescent="0.2">
      <c r="A28" s="86" t="s">
        <v>1010</v>
      </c>
    </row>
    <row r="29" spans="1:1" ht="15.75" x14ac:dyDescent="0.2">
      <c r="A29" s="89" t="s">
        <v>205</v>
      </c>
    </row>
    <row r="30" spans="1:1" ht="15.75" customHeight="1" x14ac:dyDescent="0.2">
      <c r="A30" s="86" t="s">
        <v>1011</v>
      </c>
    </row>
    <row r="31" spans="1:1" ht="15.75" x14ac:dyDescent="0.2">
      <c r="A31" s="86" t="s">
        <v>1012</v>
      </c>
    </row>
    <row r="32" spans="1:1" ht="15.75" x14ac:dyDescent="0.2">
      <c r="A32" s="86" t="s">
        <v>1013</v>
      </c>
    </row>
    <row r="33" spans="1:1" ht="15.75" x14ac:dyDescent="0.2">
      <c r="A33" s="86" t="s">
        <v>1014</v>
      </c>
    </row>
    <row r="34" spans="1:1" ht="15.75" x14ac:dyDescent="0.2">
      <c r="A34" s="86" t="s">
        <v>1015</v>
      </c>
    </row>
    <row r="35" spans="1:1" ht="15.75" x14ac:dyDescent="0.2">
      <c r="A35" s="89" t="s">
        <v>206</v>
      </c>
    </row>
    <row r="36" spans="1:1" ht="15.75" customHeight="1" x14ac:dyDescent="0.2">
      <c r="A36" s="86" t="s">
        <v>1016</v>
      </c>
    </row>
    <row r="37" spans="1:1" ht="15.75" x14ac:dyDescent="0.2">
      <c r="A37" s="86" t="s">
        <v>1017</v>
      </c>
    </row>
    <row r="38" spans="1:1" ht="15.75" x14ac:dyDescent="0.2">
      <c r="A38" s="89" t="s">
        <v>126</v>
      </c>
    </row>
    <row r="39" spans="1:1" ht="15.75" x14ac:dyDescent="0.2">
      <c r="A39" s="86" t="s">
        <v>1232</v>
      </c>
    </row>
    <row r="40" spans="1:1" ht="15.75" x14ac:dyDescent="0.2">
      <c r="A40" s="86" t="s">
        <v>1233</v>
      </c>
    </row>
    <row r="41" spans="1:1" ht="15.75" x14ac:dyDescent="0.2">
      <c r="A41" s="86" t="s">
        <v>1234</v>
      </c>
    </row>
  </sheetData>
  <pageMargins left="0.5" right="0.5" top="0.5" bottom="0.5" header="0.3" footer="0.3"/>
  <pageSetup paperSize="5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zoomScaleNormal="100" workbookViewId="0">
      <selection sqref="A1:AC1"/>
    </sheetView>
  </sheetViews>
  <sheetFormatPr defaultColWidth="9.140625" defaultRowHeight="12.75" x14ac:dyDescent="0.2"/>
  <cols>
    <col min="1" max="1" width="28.28515625" style="1" customWidth="1"/>
    <col min="2" max="2" width="10.7109375" style="1" customWidth="1"/>
    <col min="3" max="3" width="5.28515625" style="116" customWidth="1"/>
    <col min="4" max="4" width="5.28515625" style="123" customWidth="1"/>
    <col min="5" max="5" width="5.28515625" style="116" customWidth="1"/>
    <col min="6" max="6" width="5.28515625" style="123" customWidth="1"/>
    <col min="7" max="7" width="5.28515625" style="116" customWidth="1"/>
    <col min="8" max="8" width="5.28515625" style="123" customWidth="1"/>
    <col min="9" max="28" width="4.7109375" style="44" customWidth="1"/>
    <col min="29" max="29" width="4.7109375" style="5" customWidth="1"/>
    <col min="30" max="30" width="8.42578125" style="44" customWidth="1"/>
    <col min="31" max="31" width="9.140625" style="348"/>
    <col min="32" max="32" width="9.140625" style="1"/>
    <col min="33" max="33" width="27.140625" style="1" customWidth="1"/>
    <col min="34" max="16384" width="9.140625" style="1"/>
  </cols>
  <sheetData>
    <row r="1" spans="1:31" ht="27" customHeight="1" thickBot="1" x14ac:dyDescent="0.25">
      <c r="A1" s="552" t="s">
        <v>982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321"/>
      <c r="AE1" s="45"/>
    </row>
    <row r="2" spans="1:31" ht="41.1" customHeight="1" x14ac:dyDescent="0.2">
      <c r="A2" s="53" t="s">
        <v>254</v>
      </c>
      <c r="B2" s="51" t="s">
        <v>116</v>
      </c>
      <c r="C2" s="607" t="s">
        <v>1036</v>
      </c>
      <c r="D2" s="608"/>
      <c r="E2" s="608"/>
      <c r="F2" s="608"/>
      <c r="G2" s="608"/>
      <c r="H2" s="609"/>
      <c r="I2" s="588" t="s">
        <v>1027</v>
      </c>
      <c r="J2" s="588"/>
      <c r="K2" s="588"/>
      <c r="L2" s="589" t="s">
        <v>1028</v>
      </c>
      <c r="M2" s="588"/>
      <c r="N2" s="590"/>
      <c r="O2" s="588" t="s">
        <v>1029</v>
      </c>
      <c r="P2" s="588"/>
      <c r="Q2" s="588"/>
      <c r="R2" s="589" t="s">
        <v>1030</v>
      </c>
      <c r="S2" s="588"/>
      <c r="T2" s="590"/>
      <c r="U2" s="589" t="s">
        <v>1031</v>
      </c>
      <c r="V2" s="588"/>
      <c r="W2" s="590"/>
      <c r="X2" s="589" t="s">
        <v>1032</v>
      </c>
      <c r="Y2" s="588"/>
      <c r="Z2" s="590"/>
      <c r="AA2" s="589" t="s">
        <v>1033</v>
      </c>
      <c r="AB2" s="588"/>
      <c r="AC2" s="588"/>
      <c r="AD2" s="5"/>
      <c r="AE2" s="1"/>
    </row>
    <row r="3" spans="1:31" ht="20.100000000000001" customHeight="1" x14ac:dyDescent="0.2">
      <c r="A3" s="149"/>
      <c r="B3" s="149"/>
      <c r="C3" s="604" t="s">
        <v>117</v>
      </c>
      <c r="D3" s="605"/>
      <c r="E3" s="605" t="s">
        <v>118</v>
      </c>
      <c r="F3" s="605"/>
      <c r="G3" s="605" t="s">
        <v>119</v>
      </c>
      <c r="H3" s="606"/>
      <c r="I3" s="327" t="s">
        <v>117</v>
      </c>
      <c r="J3" s="327" t="s">
        <v>118</v>
      </c>
      <c r="K3" s="327" t="s">
        <v>119</v>
      </c>
      <c r="L3" s="326" t="s">
        <v>117</v>
      </c>
      <c r="M3" s="327" t="s">
        <v>118</v>
      </c>
      <c r="N3" s="328" t="s">
        <v>119</v>
      </c>
      <c r="O3" s="327" t="s">
        <v>117</v>
      </c>
      <c r="P3" s="327" t="s">
        <v>118</v>
      </c>
      <c r="Q3" s="327" t="s">
        <v>119</v>
      </c>
      <c r="R3" s="326" t="s">
        <v>117</v>
      </c>
      <c r="S3" s="327" t="s">
        <v>118</v>
      </c>
      <c r="T3" s="328" t="s">
        <v>119</v>
      </c>
      <c r="U3" s="327" t="s">
        <v>117</v>
      </c>
      <c r="V3" s="327" t="s">
        <v>118</v>
      </c>
      <c r="W3" s="327" t="s">
        <v>119</v>
      </c>
      <c r="X3" s="326" t="s">
        <v>117</v>
      </c>
      <c r="Y3" s="327" t="s">
        <v>118</v>
      </c>
      <c r="Z3" s="328" t="s">
        <v>119</v>
      </c>
      <c r="AA3" s="474" t="s">
        <v>117</v>
      </c>
      <c r="AB3" s="475" t="s">
        <v>118</v>
      </c>
      <c r="AC3" s="475" t="s">
        <v>119</v>
      </c>
      <c r="AD3" s="5"/>
      <c r="AE3" s="1"/>
    </row>
    <row r="4" spans="1:31" ht="63.75" hidden="1" customHeight="1" x14ac:dyDescent="0.2">
      <c r="A4" s="149" t="s">
        <v>254</v>
      </c>
      <c r="B4" s="150" t="s">
        <v>116</v>
      </c>
      <c r="C4" s="339" t="s">
        <v>131</v>
      </c>
      <c r="D4" s="338" t="s">
        <v>134</v>
      </c>
      <c r="E4" s="338" t="s">
        <v>132</v>
      </c>
      <c r="F4" s="338" t="s">
        <v>135</v>
      </c>
      <c r="G4" s="338" t="s">
        <v>133</v>
      </c>
      <c r="H4" s="340" t="s">
        <v>136</v>
      </c>
      <c r="I4" s="339" t="s">
        <v>146</v>
      </c>
      <c r="J4" s="338" t="s">
        <v>147</v>
      </c>
      <c r="K4" s="338" t="s">
        <v>148</v>
      </c>
      <c r="L4" s="339" t="s">
        <v>149</v>
      </c>
      <c r="M4" s="338" t="s">
        <v>150</v>
      </c>
      <c r="N4" s="340" t="s">
        <v>151</v>
      </c>
      <c r="O4" s="339" t="s">
        <v>152</v>
      </c>
      <c r="P4" s="338" t="s">
        <v>153</v>
      </c>
      <c r="Q4" s="338" t="s">
        <v>154</v>
      </c>
      <c r="R4" s="339" t="s">
        <v>155</v>
      </c>
      <c r="S4" s="338" t="s">
        <v>156</v>
      </c>
      <c r="T4" s="340" t="s">
        <v>157</v>
      </c>
      <c r="U4" s="339" t="s">
        <v>158</v>
      </c>
      <c r="V4" s="338" t="s">
        <v>159</v>
      </c>
      <c r="W4" s="338" t="s">
        <v>160</v>
      </c>
      <c r="X4" s="400" t="s">
        <v>1323</v>
      </c>
      <c r="Y4" s="401" t="s">
        <v>1324</v>
      </c>
      <c r="Z4" s="402" t="s">
        <v>1325</v>
      </c>
      <c r="AA4" s="339" t="s">
        <v>161</v>
      </c>
      <c r="AB4" s="338" t="s">
        <v>162</v>
      </c>
      <c r="AC4" s="392" t="s">
        <v>163</v>
      </c>
      <c r="AD4" s="5"/>
      <c r="AE4" s="1"/>
    </row>
    <row r="5" spans="1:31" ht="12.75" customHeight="1" x14ac:dyDescent="0.2">
      <c r="A5" s="156" t="s">
        <v>506</v>
      </c>
      <c r="B5" s="93" t="s">
        <v>471</v>
      </c>
      <c r="C5" s="117">
        <v>63</v>
      </c>
      <c r="D5" s="121" t="s">
        <v>532</v>
      </c>
      <c r="E5" s="115" t="s">
        <v>533</v>
      </c>
      <c r="F5" s="121" t="s">
        <v>533</v>
      </c>
      <c r="G5" s="115" t="s">
        <v>533</v>
      </c>
      <c r="H5" s="124" t="s">
        <v>533</v>
      </c>
      <c r="I5" s="90">
        <v>81</v>
      </c>
      <c r="J5" s="90"/>
      <c r="K5" s="90"/>
      <c r="L5" s="127">
        <v>72</v>
      </c>
      <c r="M5" s="90"/>
      <c r="N5" s="128"/>
      <c r="O5" s="90">
        <v>32</v>
      </c>
      <c r="P5" s="90"/>
      <c r="Q5" s="90"/>
      <c r="R5" s="127">
        <v>66</v>
      </c>
      <c r="S5" s="90"/>
      <c r="T5" s="128"/>
      <c r="U5" s="90">
        <v>54</v>
      </c>
      <c r="V5" s="90"/>
      <c r="W5" s="90"/>
      <c r="X5" s="127">
        <v>61</v>
      </c>
      <c r="Y5" s="90"/>
      <c r="Z5" s="128"/>
      <c r="AA5" s="127">
        <v>71</v>
      </c>
      <c r="AB5" s="90"/>
      <c r="AC5" s="90"/>
      <c r="AD5" s="134"/>
      <c r="AE5"/>
    </row>
    <row r="6" spans="1:31" x14ac:dyDescent="0.2">
      <c r="A6" s="94" t="s">
        <v>1291</v>
      </c>
      <c r="B6" s="94" t="s">
        <v>324</v>
      </c>
      <c r="C6" s="118">
        <v>62</v>
      </c>
      <c r="D6" s="125" t="s">
        <v>539</v>
      </c>
      <c r="E6" s="119" t="s">
        <v>533</v>
      </c>
      <c r="F6" s="125" t="s">
        <v>533</v>
      </c>
      <c r="G6" s="119" t="s">
        <v>533</v>
      </c>
      <c r="H6" s="126" t="s">
        <v>533</v>
      </c>
      <c r="I6" s="95">
        <v>66</v>
      </c>
      <c r="J6" s="95"/>
      <c r="K6" s="95"/>
      <c r="L6" s="129">
        <v>65</v>
      </c>
      <c r="M6" s="91"/>
      <c r="N6" s="130"/>
      <c r="O6" s="95">
        <v>36</v>
      </c>
      <c r="P6" s="95"/>
      <c r="Q6" s="95"/>
      <c r="R6" s="129">
        <v>69</v>
      </c>
      <c r="S6" s="91"/>
      <c r="T6" s="130"/>
      <c r="U6" s="95">
        <v>58</v>
      </c>
      <c r="V6" s="95"/>
      <c r="W6" s="95"/>
      <c r="X6" s="129">
        <v>65</v>
      </c>
      <c r="Y6" s="91"/>
      <c r="Z6" s="130"/>
      <c r="AA6" s="129">
        <v>68</v>
      </c>
      <c r="AB6" s="91"/>
      <c r="AC6" s="91"/>
      <c r="AD6" s="134"/>
      <c r="AE6"/>
    </row>
    <row r="7" spans="1:31" x14ac:dyDescent="0.2">
      <c r="A7" s="93" t="s">
        <v>872</v>
      </c>
      <c r="B7" s="93" t="s">
        <v>471</v>
      </c>
      <c r="C7" s="117">
        <v>61</v>
      </c>
      <c r="D7" s="121" t="s">
        <v>545</v>
      </c>
      <c r="E7" s="115">
        <v>64</v>
      </c>
      <c r="F7" s="121" t="s">
        <v>539</v>
      </c>
      <c r="G7" s="115" t="s">
        <v>533</v>
      </c>
      <c r="H7" s="124" t="s">
        <v>533</v>
      </c>
      <c r="I7" s="90">
        <v>71</v>
      </c>
      <c r="J7" s="90">
        <v>70</v>
      </c>
      <c r="K7" s="90"/>
      <c r="L7" s="127">
        <v>69</v>
      </c>
      <c r="M7" s="90">
        <v>74</v>
      </c>
      <c r="N7" s="128"/>
      <c r="O7" s="90">
        <v>32</v>
      </c>
      <c r="P7" s="90">
        <v>40</v>
      </c>
      <c r="Q7" s="90"/>
      <c r="R7" s="127">
        <v>62</v>
      </c>
      <c r="S7" s="90">
        <v>61</v>
      </c>
      <c r="T7" s="128"/>
      <c r="U7" s="90">
        <v>55</v>
      </c>
      <c r="V7" s="90">
        <v>65</v>
      </c>
      <c r="W7" s="90"/>
      <c r="X7" s="127">
        <v>66</v>
      </c>
      <c r="Y7" s="90">
        <v>62</v>
      </c>
      <c r="Z7" s="128"/>
      <c r="AA7" s="127">
        <v>75</v>
      </c>
      <c r="AB7" s="90">
        <v>73</v>
      </c>
      <c r="AC7" s="90"/>
      <c r="AD7" s="134"/>
      <c r="AE7"/>
    </row>
    <row r="8" spans="1:31" x14ac:dyDescent="0.2">
      <c r="A8" s="94" t="s">
        <v>871</v>
      </c>
      <c r="B8" s="94" t="s">
        <v>471</v>
      </c>
      <c r="C8" s="118">
        <v>61</v>
      </c>
      <c r="D8" s="125" t="s">
        <v>545</v>
      </c>
      <c r="E8" s="119">
        <v>65</v>
      </c>
      <c r="F8" s="125" t="s">
        <v>532</v>
      </c>
      <c r="G8" s="119" t="s">
        <v>533</v>
      </c>
      <c r="H8" s="126" t="s">
        <v>533</v>
      </c>
      <c r="I8" s="95">
        <v>72</v>
      </c>
      <c r="J8" s="95">
        <v>73</v>
      </c>
      <c r="K8" s="95"/>
      <c r="L8" s="129">
        <v>64</v>
      </c>
      <c r="M8" s="91">
        <v>72</v>
      </c>
      <c r="N8" s="130"/>
      <c r="O8" s="95">
        <v>32</v>
      </c>
      <c r="P8" s="95">
        <v>43</v>
      </c>
      <c r="Q8" s="95"/>
      <c r="R8" s="129">
        <v>71</v>
      </c>
      <c r="S8" s="91">
        <v>72</v>
      </c>
      <c r="T8" s="130"/>
      <c r="U8" s="95">
        <v>54</v>
      </c>
      <c r="V8" s="95">
        <v>62</v>
      </c>
      <c r="W8" s="95"/>
      <c r="X8" s="129">
        <v>70</v>
      </c>
      <c r="Y8" s="91">
        <v>66</v>
      </c>
      <c r="Z8" s="130"/>
      <c r="AA8" s="129">
        <v>69</v>
      </c>
      <c r="AB8" s="91">
        <v>69</v>
      </c>
      <c r="AC8" s="91"/>
      <c r="AD8" s="134"/>
      <c r="AE8"/>
    </row>
    <row r="9" spans="1:31" x14ac:dyDescent="0.2">
      <c r="A9" s="93" t="s">
        <v>873</v>
      </c>
      <c r="B9" s="93" t="s">
        <v>324</v>
      </c>
      <c r="C9" s="117">
        <v>61</v>
      </c>
      <c r="D9" s="121" t="s">
        <v>545</v>
      </c>
      <c r="E9" s="115">
        <v>63</v>
      </c>
      <c r="F9" s="121" t="s">
        <v>539</v>
      </c>
      <c r="G9" s="115" t="s">
        <v>533</v>
      </c>
      <c r="H9" s="124" t="s">
        <v>533</v>
      </c>
      <c r="I9" s="90">
        <v>79</v>
      </c>
      <c r="J9" s="90">
        <v>74</v>
      </c>
      <c r="K9" s="90"/>
      <c r="L9" s="127">
        <v>70</v>
      </c>
      <c r="M9" s="90">
        <v>75</v>
      </c>
      <c r="N9" s="128"/>
      <c r="O9" s="90">
        <v>36</v>
      </c>
      <c r="P9" s="90">
        <v>44</v>
      </c>
      <c r="Q9" s="90"/>
      <c r="R9" s="127">
        <v>62</v>
      </c>
      <c r="S9" s="90">
        <v>66</v>
      </c>
      <c r="T9" s="128"/>
      <c r="U9" s="90">
        <v>48</v>
      </c>
      <c r="V9" s="90">
        <v>57</v>
      </c>
      <c r="W9" s="90"/>
      <c r="X9" s="127">
        <v>56</v>
      </c>
      <c r="Y9" s="90">
        <v>57</v>
      </c>
      <c r="Z9" s="128"/>
      <c r="AA9" s="127">
        <v>74</v>
      </c>
      <c r="AB9" s="90">
        <v>71</v>
      </c>
      <c r="AC9" s="90"/>
      <c r="AD9" s="134"/>
      <c r="AE9"/>
    </row>
    <row r="10" spans="1:31" x14ac:dyDescent="0.2">
      <c r="A10" s="94" t="s">
        <v>874</v>
      </c>
      <c r="B10" s="94" t="s">
        <v>471</v>
      </c>
      <c r="C10" s="118">
        <v>60</v>
      </c>
      <c r="D10" s="125" t="s">
        <v>555</v>
      </c>
      <c r="E10" s="119">
        <v>64</v>
      </c>
      <c r="F10" s="125" t="s">
        <v>539</v>
      </c>
      <c r="G10" s="119" t="s">
        <v>533</v>
      </c>
      <c r="H10" s="126" t="s">
        <v>533</v>
      </c>
      <c r="I10" s="95">
        <v>74</v>
      </c>
      <c r="J10" s="95">
        <v>73</v>
      </c>
      <c r="K10" s="95"/>
      <c r="L10" s="129">
        <v>69</v>
      </c>
      <c r="M10" s="91">
        <v>74</v>
      </c>
      <c r="N10" s="130"/>
      <c r="O10" s="95">
        <v>28</v>
      </c>
      <c r="P10" s="95">
        <v>39</v>
      </c>
      <c r="Q10" s="95"/>
      <c r="R10" s="129">
        <v>61</v>
      </c>
      <c r="S10" s="91">
        <v>64</v>
      </c>
      <c r="T10" s="130"/>
      <c r="U10" s="95">
        <v>52</v>
      </c>
      <c r="V10" s="95">
        <v>62</v>
      </c>
      <c r="W10" s="95"/>
      <c r="X10" s="129">
        <v>54</v>
      </c>
      <c r="Y10" s="91">
        <v>56</v>
      </c>
      <c r="Z10" s="130"/>
      <c r="AA10" s="129">
        <v>82</v>
      </c>
      <c r="AB10" s="91">
        <v>74</v>
      </c>
      <c r="AC10" s="91"/>
      <c r="AD10" s="134"/>
      <c r="AE10"/>
    </row>
    <row r="11" spans="1:31" x14ac:dyDescent="0.2">
      <c r="A11" s="93" t="s">
        <v>875</v>
      </c>
      <c r="B11" s="93" t="s">
        <v>324</v>
      </c>
      <c r="C11" s="117">
        <v>60</v>
      </c>
      <c r="D11" s="121" t="s">
        <v>577</v>
      </c>
      <c r="E11" s="115">
        <v>65</v>
      </c>
      <c r="F11" s="121" t="s">
        <v>539</v>
      </c>
      <c r="G11" s="115" t="s">
        <v>533</v>
      </c>
      <c r="H11" s="124" t="s">
        <v>533</v>
      </c>
      <c r="I11" s="90">
        <v>79</v>
      </c>
      <c r="J11" s="90">
        <v>81</v>
      </c>
      <c r="K11" s="90"/>
      <c r="L11" s="127">
        <v>64</v>
      </c>
      <c r="M11" s="90">
        <v>76</v>
      </c>
      <c r="N11" s="128"/>
      <c r="O11" s="90">
        <v>33</v>
      </c>
      <c r="P11" s="90">
        <v>40</v>
      </c>
      <c r="Q11" s="90"/>
      <c r="R11" s="127">
        <v>64</v>
      </c>
      <c r="S11" s="90">
        <v>67</v>
      </c>
      <c r="T11" s="128"/>
      <c r="U11" s="90">
        <v>53</v>
      </c>
      <c r="V11" s="90">
        <v>61</v>
      </c>
      <c r="W11" s="90"/>
      <c r="X11" s="127">
        <v>61</v>
      </c>
      <c r="Y11" s="90">
        <v>60</v>
      </c>
      <c r="Z11" s="128"/>
      <c r="AA11" s="127">
        <v>66</v>
      </c>
      <c r="AB11" s="90">
        <v>67</v>
      </c>
      <c r="AC11" s="90"/>
      <c r="AD11" s="134"/>
      <c r="AE11"/>
    </row>
    <row r="12" spans="1:31" x14ac:dyDescent="0.2">
      <c r="A12" s="94" t="s">
        <v>876</v>
      </c>
      <c r="B12" s="94" t="s">
        <v>324</v>
      </c>
      <c r="C12" s="118">
        <v>60</v>
      </c>
      <c r="D12" s="125" t="s">
        <v>577</v>
      </c>
      <c r="E12" s="119">
        <v>64</v>
      </c>
      <c r="F12" s="125" t="s">
        <v>539</v>
      </c>
      <c r="G12" s="119" t="s">
        <v>533</v>
      </c>
      <c r="H12" s="126" t="s">
        <v>533</v>
      </c>
      <c r="I12" s="95">
        <v>77</v>
      </c>
      <c r="J12" s="95">
        <v>74</v>
      </c>
      <c r="K12" s="95"/>
      <c r="L12" s="129">
        <v>62</v>
      </c>
      <c r="M12" s="91">
        <v>70</v>
      </c>
      <c r="N12" s="130"/>
      <c r="O12" s="95">
        <v>40</v>
      </c>
      <c r="P12" s="95">
        <v>49</v>
      </c>
      <c r="Q12" s="95"/>
      <c r="R12" s="129">
        <v>60</v>
      </c>
      <c r="S12" s="91">
        <v>67</v>
      </c>
      <c r="T12" s="130"/>
      <c r="U12" s="95">
        <v>47</v>
      </c>
      <c r="V12" s="95">
        <v>60</v>
      </c>
      <c r="W12" s="95"/>
      <c r="X12" s="129">
        <v>66</v>
      </c>
      <c r="Y12" s="91">
        <v>62</v>
      </c>
      <c r="Z12" s="130"/>
      <c r="AA12" s="129">
        <v>65</v>
      </c>
      <c r="AB12" s="91">
        <v>69</v>
      </c>
      <c r="AC12" s="91"/>
      <c r="AD12" s="134"/>
      <c r="AE12"/>
    </row>
    <row r="13" spans="1:31" x14ac:dyDescent="0.2">
      <c r="A13" s="93" t="s">
        <v>1292</v>
      </c>
      <c r="B13" s="93" t="s">
        <v>324</v>
      </c>
      <c r="C13" s="117">
        <v>60</v>
      </c>
      <c r="D13" s="121" t="s">
        <v>555</v>
      </c>
      <c r="E13" s="115" t="s">
        <v>533</v>
      </c>
      <c r="F13" s="121" t="s">
        <v>533</v>
      </c>
      <c r="G13" s="115" t="s">
        <v>533</v>
      </c>
      <c r="H13" s="124" t="s">
        <v>533</v>
      </c>
      <c r="I13" s="90">
        <v>79</v>
      </c>
      <c r="J13" s="90"/>
      <c r="K13" s="90"/>
      <c r="L13" s="127">
        <v>63</v>
      </c>
      <c r="M13" s="90"/>
      <c r="N13" s="128"/>
      <c r="O13" s="90">
        <v>36</v>
      </c>
      <c r="P13" s="90"/>
      <c r="Q13" s="90"/>
      <c r="R13" s="127">
        <v>62</v>
      </c>
      <c r="S13" s="90"/>
      <c r="T13" s="128"/>
      <c r="U13" s="90">
        <v>45</v>
      </c>
      <c r="V13" s="90"/>
      <c r="W13" s="90"/>
      <c r="X13" s="127">
        <v>64</v>
      </c>
      <c r="Y13" s="90"/>
      <c r="Z13" s="128"/>
      <c r="AA13" s="127">
        <v>70</v>
      </c>
      <c r="AB13" s="90"/>
      <c r="AC13" s="90"/>
      <c r="AD13" s="134"/>
      <c r="AE13"/>
    </row>
    <row r="14" spans="1:31" x14ac:dyDescent="0.2">
      <c r="A14" s="94" t="s">
        <v>507</v>
      </c>
      <c r="B14" s="94" t="s">
        <v>471</v>
      </c>
      <c r="C14" s="118">
        <v>60</v>
      </c>
      <c r="D14" s="125" t="s">
        <v>557</v>
      </c>
      <c r="E14" s="119" t="s">
        <v>533</v>
      </c>
      <c r="F14" s="125" t="s">
        <v>533</v>
      </c>
      <c r="G14" s="119" t="s">
        <v>533</v>
      </c>
      <c r="H14" s="126" t="s">
        <v>533</v>
      </c>
      <c r="I14" s="95">
        <v>81</v>
      </c>
      <c r="J14" s="95"/>
      <c r="K14" s="95"/>
      <c r="L14" s="129">
        <v>67</v>
      </c>
      <c r="M14" s="91"/>
      <c r="N14" s="130"/>
      <c r="O14" s="95">
        <v>36</v>
      </c>
      <c r="P14" s="95"/>
      <c r="Q14" s="95"/>
      <c r="R14" s="129">
        <v>69</v>
      </c>
      <c r="S14" s="91"/>
      <c r="T14" s="130"/>
      <c r="U14" s="95">
        <v>44</v>
      </c>
      <c r="V14" s="95"/>
      <c r="W14" s="95"/>
      <c r="X14" s="129">
        <v>58</v>
      </c>
      <c r="Y14" s="91"/>
      <c r="Z14" s="130"/>
      <c r="AA14" s="129">
        <v>67</v>
      </c>
      <c r="AB14" s="91"/>
      <c r="AC14" s="91"/>
      <c r="AD14" s="134"/>
      <c r="AE14"/>
    </row>
    <row r="15" spans="1:31" x14ac:dyDescent="0.2">
      <c r="A15" s="93" t="s">
        <v>509</v>
      </c>
      <c r="B15" s="93" t="s">
        <v>471</v>
      </c>
      <c r="C15" s="117">
        <v>60</v>
      </c>
      <c r="D15" s="121" t="s">
        <v>577</v>
      </c>
      <c r="E15" s="115" t="s">
        <v>533</v>
      </c>
      <c r="F15" s="121" t="s">
        <v>533</v>
      </c>
      <c r="G15" s="115" t="s">
        <v>533</v>
      </c>
      <c r="H15" s="124" t="s">
        <v>533</v>
      </c>
      <c r="I15" s="90">
        <v>75</v>
      </c>
      <c r="J15" s="90"/>
      <c r="K15" s="90"/>
      <c r="L15" s="127">
        <v>68</v>
      </c>
      <c r="M15" s="90"/>
      <c r="N15" s="128"/>
      <c r="O15" s="90">
        <v>32</v>
      </c>
      <c r="P15" s="90"/>
      <c r="Q15" s="90"/>
      <c r="R15" s="127">
        <v>62</v>
      </c>
      <c r="S15" s="90"/>
      <c r="T15" s="128"/>
      <c r="U15" s="90">
        <v>52</v>
      </c>
      <c r="V15" s="90"/>
      <c r="W15" s="90"/>
      <c r="X15" s="127">
        <v>58</v>
      </c>
      <c r="Y15" s="90"/>
      <c r="Z15" s="128"/>
      <c r="AA15" s="127">
        <v>69</v>
      </c>
      <c r="AB15" s="90"/>
      <c r="AC15" s="90"/>
      <c r="AD15" s="134"/>
      <c r="AE15"/>
    </row>
    <row r="16" spans="1:31" x14ac:dyDescent="0.2">
      <c r="A16" s="94" t="s">
        <v>342</v>
      </c>
      <c r="B16" s="94" t="s">
        <v>471</v>
      </c>
      <c r="C16" s="118">
        <v>59</v>
      </c>
      <c r="D16" s="125" t="s">
        <v>612</v>
      </c>
      <c r="E16" s="119">
        <v>64</v>
      </c>
      <c r="F16" s="125" t="s">
        <v>539</v>
      </c>
      <c r="G16" s="119" t="s">
        <v>533</v>
      </c>
      <c r="H16" s="126" t="s">
        <v>533</v>
      </c>
      <c r="I16" s="95">
        <v>79</v>
      </c>
      <c r="J16" s="95">
        <v>79</v>
      </c>
      <c r="K16" s="95"/>
      <c r="L16" s="129">
        <v>59</v>
      </c>
      <c r="M16" s="91">
        <v>68</v>
      </c>
      <c r="N16" s="130"/>
      <c r="O16" s="95">
        <v>41</v>
      </c>
      <c r="P16" s="95">
        <v>50</v>
      </c>
      <c r="Q16" s="95"/>
      <c r="R16" s="129">
        <v>60</v>
      </c>
      <c r="S16" s="91">
        <v>65</v>
      </c>
      <c r="T16" s="130"/>
      <c r="U16" s="95">
        <v>43</v>
      </c>
      <c r="V16" s="95">
        <v>52</v>
      </c>
      <c r="W16" s="95"/>
      <c r="X16" s="129">
        <v>58</v>
      </c>
      <c r="Y16" s="91">
        <v>61</v>
      </c>
      <c r="Z16" s="130"/>
      <c r="AA16" s="129">
        <v>73</v>
      </c>
      <c r="AB16" s="91">
        <v>70</v>
      </c>
      <c r="AC16" s="91"/>
      <c r="AD16" s="134"/>
      <c r="AE16"/>
    </row>
    <row r="17" spans="1:31" x14ac:dyDescent="0.2">
      <c r="A17" s="93" t="s">
        <v>511</v>
      </c>
      <c r="B17" s="93" t="s">
        <v>471</v>
      </c>
      <c r="C17" s="117">
        <v>59</v>
      </c>
      <c r="D17" s="121" t="s">
        <v>582</v>
      </c>
      <c r="E17" s="115" t="s">
        <v>533</v>
      </c>
      <c r="F17" s="121" t="s">
        <v>533</v>
      </c>
      <c r="G17" s="115" t="s">
        <v>533</v>
      </c>
      <c r="H17" s="124" t="s">
        <v>533</v>
      </c>
      <c r="I17" s="90">
        <v>72</v>
      </c>
      <c r="J17" s="90"/>
      <c r="K17" s="90"/>
      <c r="L17" s="127">
        <v>72</v>
      </c>
      <c r="M17" s="90"/>
      <c r="N17" s="128"/>
      <c r="O17" s="90">
        <v>30</v>
      </c>
      <c r="P17" s="90"/>
      <c r="Q17" s="90"/>
      <c r="R17" s="127">
        <v>62</v>
      </c>
      <c r="S17" s="90"/>
      <c r="T17" s="128"/>
      <c r="U17" s="90">
        <v>52</v>
      </c>
      <c r="V17" s="90"/>
      <c r="W17" s="90"/>
      <c r="X17" s="127">
        <v>53</v>
      </c>
      <c r="Y17" s="90"/>
      <c r="Z17" s="128"/>
      <c r="AA17" s="127">
        <v>72</v>
      </c>
      <c r="AB17" s="90"/>
      <c r="AC17" s="90"/>
      <c r="AD17" s="134"/>
      <c r="AE17"/>
    </row>
    <row r="18" spans="1:31" x14ac:dyDescent="0.2">
      <c r="A18" s="94" t="s">
        <v>657</v>
      </c>
      <c r="B18" s="94" t="s">
        <v>324</v>
      </c>
      <c r="C18" s="118">
        <v>59</v>
      </c>
      <c r="D18" s="125" t="s">
        <v>565</v>
      </c>
      <c r="E18" s="119" t="s">
        <v>533</v>
      </c>
      <c r="F18" s="125" t="s">
        <v>533</v>
      </c>
      <c r="G18" s="119" t="s">
        <v>533</v>
      </c>
      <c r="H18" s="126" t="s">
        <v>533</v>
      </c>
      <c r="I18" s="95">
        <v>77</v>
      </c>
      <c r="J18" s="95"/>
      <c r="K18" s="95"/>
      <c r="L18" s="129">
        <v>66</v>
      </c>
      <c r="M18" s="91"/>
      <c r="N18" s="130"/>
      <c r="O18" s="95">
        <v>32</v>
      </c>
      <c r="P18" s="95"/>
      <c r="Q18" s="95"/>
      <c r="R18" s="129">
        <v>63</v>
      </c>
      <c r="S18" s="91"/>
      <c r="T18" s="130"/>
      <c r="U18" s="95">
        <v>42</v>
      </c>
      <c r="V18" s="95"/>
      <c r="W18" s="95"/>
      <c r="X18" s="129">
        <v>59</v>
      </c>
      <c r="Y18" s="91"/>
      <c r="Z18" s="130"/>
      <c r="AA18" s="129">
        <v>76</v>
      </c>
      <c r="AB18" s="91"/>
      <c r="AC18" s="91"/>
      <c r="AD18" s="134"/>
      <c r="AE18"/>
    </row>
    <row r="19" spans="1:31" x14ac:dyDescent="0.2">
      <c r="A19" s="93" t="s">
        <v>508</v>
      </c>
      <c r="B19" s="93" t="s">
        <v>324</v>
      </c>
      <c r="C19" s="117">
        <v>59</v>
      </c>
      <c r="D19" s="121" t="s">
        <v>582</v>
      </c>
      <c r="E19" s="115" t="s">
        <v>533</v>
      </c>
      <c r="F19" s="121" t="s">
        <v>533</v>
      </c>
      <c r="G19" s="115" t="s">
        <v>533</v>
      </c>
      <c r="H19" s="124" t="s">
        <v>533</v>
      </c>
      <c r="I19" s="90">
        <v>73</v>
      </c>
      <c r="J19" s="90"/>
      <c r="K19" s="90"/>
      <c r="L19" s="127">
        <v>63</v>
      </c>
      <c r="M19" s="90"/>
      <c r="N19" s="128"/>
      <c r="O19" s="90">
        <v>35</v>
      </c>
      <c r="P19" s="90"/>
      <c r="Q19" s="90"/>
      <c r="R19" s="127">
        <v>66</v>
      </c>
      <c r="S19" s="90"/>
      <c r="T19" s="128"/>
      <c r="U19" s="90">
        <v>50</v>
      </c>
      <c r="V19" s="90"/>
      <c r="W19" s="90"/>
      <c r="X19" s="127">
        <v>61</v>
      </c>
      <c r="Y19" s="90"/>
      <c r="Z19" s="128"/>
      <c r="AA19" s="127">
        <v>69</v>
      </c>
      <c r="AB19" s="90"/>
      <c r="AC19" s="90"/>
      <c r="AD19" s="134"/>
      <c r="AE19"/>
    </row>
    <row r="20" spans="1:31" x14ac:dyDescent="0.2">
      <c r="A20" s="94" t="s">
        <v>510</v>
      </c>
      <c r="B20" s="94" t="s">
        <v>471</v>
      </c>
      <c r="C20" s="118">
        <v>58</v>
      </c>
      <c r="D20" s="125" t="s">
        <v>534</v>
      </c>
      <c r="E20" s="119">
        <v>62</v>
      </c>
      <c r="F20" s="125" t="s">
        <v>585</v>
      </c>
      <c r="G20" s="119">
        <v>60</v>
      </c>
      <c r="H20" s="126" t="s">
        <v>532</v>
      </c>
      <c r="I20" s="95">
        <v>68</v>
      </c>
      <c r="J20" s="95">
        <v>68</v>
      </c>
      <c r="K20" s="95"/>
      <c r="L20" s="129">
        <v>60</v>
      </c>
      <c r="M20" s="91">
        <v>70</v>
      </c>
      <c r="N20" s="130">
        <v>66</v>
      </c>
      <c r="O20" s="95">
        <v>35</v>
      </c>
      <c r="P20" s="95">
        <v>45</v>
      </c>
      <c r="Q20" s="95">
        <v>48</v>
      </c>
      <c r="R20" s="129">
        <v>63</v>
      </c>
      <c r="S20" s="91">
        <v>62</v>
      </c>
      <c r="T20" s="130">
        <v>63</v>
      </c>
      <c r="U20" s="95">
        <v>54</v>
      </c>
      <c r="V20" s="95">
        <v>61</v>
      </c>
      <c r="W20" s="95">
        <v>64</v>
      </c>
      <c r="X20" s="129">
        <v>56</v>
      </c>
      <c r="Y20" s="91">
        <v>57</v>
      </c>
      <c r="Z20" s="130">
        <v>57</v>
      </c>
      <c r="AA20" s="129">
        <v>69</v>
      </c>
      <c r="AB20" s="91">
        <v>68</v>
      </c>
      <c r="AC20" s="91"/>
      <c r="AD20" s="134"/>
      <c r="AE20"/>
    </row>
    <row r="21" spans="1:31" x14ac:dyDescent="0.2">
      <c r="A21" s="92" t="s">
        <v>517</v>
      </c>
      <c r="B21" s="93" t="s">
        <v>324</v>
      </c>
      <c r="C21" s="117">
        <v>58</v>
      </c>
      <c r="D21" s="121" t="s">
        <v>596</v>
      </c>
      <c r="E21" s="115" t="s">
        <v>533</v>
      </c>
      <c r="F21" s="121" t="s">
        <v>533</v>
      </c>
      <c r="G21" s="115" t="s">
        <v>533</v>
      </c>
      <c r="H21" s="124" t="s">
        <v>533</v>
      </c>
      <c r="I21" s="90">
        <v>76</v>
      </c>
      <c r="J21" s="90"/>
      <c r="K21" s="90"/>
      <c r="L21" s="127">
        <v>60</v>
      </c>
      <c r="M21" s="90"/>
      <c r="N21" s="128"/>
      <c r="O21" s="90">
        <v>35</v>
      </c>
      <c r="P21" s="90"/>
      <c r="Q21" s="90"/>
      <c r="R21" s="127">
        <v>56</v>
      </c>
      <c r="S21" s="90"/>
      <c r="T21" s="128"/>
      <c r="U21" s="90">
        <v>43</v>
      </c>
      <c r="V21" s="90"/>
      <c r="W21" s="90"/>
      <c r="X21" s="127">
        <v>59</v>
      </c>
      <c r="Y21" s="90"/>
      <c r="Z21" s="128"/>
      <c r="AA21" s="127">
        <v>77</v>
      </c>
      <c r="AB21" s="90"/>
      <c r="AC21" s="90"/>
      <c r="AD21" s="134"/>
      <c r="AE21"/>
    </row>
    <row r="22" spans="1:31" x14ac:dyDescent="0.2">
      <c r="A22" s="94" t="s">
        <v>518</v>
      </c>
      <c r="B22" s="94" t="s">
        <v>471</v>
      </c>
      <c r="C22" s="118">
        <v>58</v>
      </c>
      <c r="D22" s="125" t="s">
        <v>596</v>
      </c>
      <c r="E22" s="119" t="s">
        <v>533</v>
      </c>
      <c r="F22" s="125" t="s">
        <v>533</v>
      </c>
      <c r="G22" s="119" t="s">
        <v>533</v>
      </c>
      <c r="H22" s="126" t="s">
        <v>533</v>
      </c>
      <c r="I22" s="95">
        <v>73</v>
      </c>
      <c r="J22" s="95"/>
      <c r="K22" s="95"/>
      <c r="L22" s="129">
        <v>59</v>
      </c>
      <c r="M22" s="91"/>
      <c r="N22" s="130"/>
      <c r="O22" s="95">
        <v>29</v>
      </c>
      <c r="P22" s="95"/>
      <c r="Q22" s="95"/>
      <c r="R22" s="129">
        <v>61</v>
      </c>
      <c r="S22" s="91"/>
      <c r="T22" s="130"/>
      <c r="U22" s="95">
        <v>50</v>
      </c>
      <c r="V22" s="95"/>
      <c r="W22" s="95"/>
      <c r="X22" s="129">
        <v>56</v>
      </c>
      <c r="Y22" s="91"/>
      <c r="Z22" s="130"/>
      <c r="AA22" s="129">
        <v>78</v>
      </c>
      <c r="AB22" s="91"/>
      <c r="AC22" s="91"/>
      <c r="AD22" s="134"/>
      <c r="AE22"/>
    </row>
    <row r="23" spans="1:31" x14ac:dyDescent="0.2">
      <c r="A23" s="93" t="s">
        <v>514</v>
      </c>
      <c r="B23" s="93" t="s">
        <v>471</v>
      </c>
      <c r="C23" s="117">
        <v>58</v>
      </c>
      <c r="D23" s="121" t="s">
        <v>790</v>
      </c>
      <c r="E23" s="115" t="s">
        <v>533</v>
      </c>
      <c r="F23" s="121" t="s">
        <v>533</v>
      </c>
      <c r="G23" s="115" t="s">
        <v>533</v>
      </c>
      <c r="H23" s="124" t="s">
        <v>533</v>
      </c>
      <c r="I23" s="90">
        <v>74</v>
      </c>
      <c r="J23" s="90"/>
      <c r="K23" s="90"/>
      <c r="L23" s="127">
        <v>62</v>
      </c>
      <c r="M23" s="90"/>
      <c r="N23" s="128"/>
      <c r="O23" s="90">
        <v>30</v>
      </c>
      <c r="P23" s="90"/>
      <c r="Q23" s="90"/>
      <c r="R23" s="127">
        <v>59</v>
      </c>
      <c r="S23" s="90"/>
      <c r="T23" s="128"/>
      <c r="U23" s="90">
        <v>48</v>
      </c>
      <c r="V23" s="90"/>
      <c r="W23" s="90"/>
      <c r="X23" s="127">
        <v>62</v>
      </c>
      <c r="Y23" s="90"/>
      <c r="Z23" s="128"/>
      <c r="AA23" s="127">
        <v>68</v>
      </c>
      <c r="AB23" s="90"/>
      <c r="AC23" s="90"/>
      <c r="AD23" s="134"/>
      <c r="AE23"/>
    </row>
    <row r="24" spans="1:31" x14ac:dyDescent="0.2">
      <c r="A24" s="94" t="s">
        <v>519</v>
      </c>
      <c r="B24" s="94" t="s">
        <v>471</v>
      </c>
      <c r="C24" s="118">
        <v>58</v>
      </c>
      <c r="D24" s="125" t="s">
        <v>790</v>
      </c>
      <c r="E24" s="119" t="s">
        <v>533</v>
      </c>
      <c r="F24" s="125" t="s">
        <v>533</v>
      </c>
      <c r="G24" s="119" t="s">
        <v>533</v>
      </c>
      <c r="H24" s="126" t="s">
        <v>533</v>
      </c>
      <c r="I24" s="95">
        <v>71</v>
      </c>
      <c r="J24" s="95"/>
      <c r="K24" s="95"/>
      <c r="L24" s="129">
        <v>66</v>
      </c>
      <c r="M24" s="91"/>
      <c r="N24" s="130"/>
      <c r="O24" s="95">
        <v>32</v>
      </c>
      <c r="P24" s="95"/>
      <c r="Q24" s="95"/>
      <c r="R24" s="129">
        <v>64</v>
      </c>
      <c r="S24" s="91"/>
      <c r="T24" s="130"/>
      <c r="U24" s="95">
        <v>47</v>
      </c>
      <c r="V24" s="95"/>
      <c r="W24" s="95"/>
      <c r="X24" s="129">
        <v>48</v>
      </c>
      <c r="Y24" s="91"/>
      <c r="Z24" s="130"/>
      <c r="AA24" s="129">
        <v>73</v>
      </c>
      <c r="AB24" s="91"/>
      <c r="AC24" s="91"/>
      <c r="AD24" s="134"/>
      <c r="AE24"/>
    </row>
    <row r="25" spans="1:31" x14ac:dyDescent="0.2">
      <c r="A25" s="93" t="s">
        <v>1294</v>
      </c>
      <c r="B25" s="93" t="s">
        <v>324</v>
      </c>
      <c r="C25" s="117">
        <v>58</v>
      </c>
      <c r="D25" s="121" t="s">
        <v>596</v>
      </c>
      <c r="E25" s="115" t="s">
        <v>533</v>
      </c>
      <c r="F25" s="121" t="s">
        <v>533</v>
      </c>
      <c r="G25" s="115" t="s">
        <v>533</v>
      </c>
      <c r="H25" s="124" t="s">
        <v>533</v>
      </c>
      <c r="I25" s="90">
        <v>70</v>
      </c>
      <c r="J25" s="90"/>
      <c r="K25" s="90"/>
      <c r="L25" s="127">
        <v>69</v>
      </c>
      <c r="M25" s="90"/>
      <c r="N25" s="128"/>
      <c r="O25" s="90">
        <v>34</v>
      </c>
      <c r="P25" s="90"/>
      <c r="Q25" s="90"/>
      <c r="R25" s="127">
        <v>54</v>
      </c>
      <c r="S25" s="90"/>
      <c r="T25" s="128"/>
      <c r="U25" s="90">
        <v>48</v>
      </c>
      <c r="V25" s="90"/>
      <c r="W25" s="90"/>
      <c r="X25" s="127">
        <v>56</v>
      </c>
      <c r="Y25" s="90"/>
      <c r="Z25" s="128"/>
      <c r="AA25" s="127">
        <v>72</v>
      </c>
      <c r="AB25" s="90"/>
      <c r="AC25" s="90"/>
      <c r="AD25" s="134"/>
      <c r="AE25"/>
    </row>
    <row r="26" spans="1:31" x14ac:dyDescent="0.2">
      <c r="A26" s="94" t="s">
        <v>392</v>
      </c>
      <c r="B26" s="94" t="s">
        <v>471</v>
      </c>
      <c r="C26" s="118">
        <v>57</v>
      </c>
      <c r="D26" s="125" t="s">
        <v>607</v>
      </c>
      <c r="E26" s="119">
        <v>62</v>
      </c>
      <c r="F26" s="125" t="s">
        <v>585</v>
      </c>
      <c r="G26" s="119">
        <v>58</v>
      </c>
      <c r="H26" s="126" t="s">
        <v>539</v>
      </c>
      <c r="I26" s="95">
        <v>73</v>
      </c>
      <c r="J26" s="95">
        <v>75</v>
      </c>
      <c r="K26" s="95"/>
      <c r="L26" s="129">
        <v>63</v>
      </c>
      <c r="M26" s="91">
        <v>67</v>
      </c>
      <c r="N26" s="130">
        <v>61</v>
      </c>
      <c r="O26" s="95">
        <v>33</v>
      </c>
      <c r="P26" s="95">
        <v>44</v>
      </c>
      <c r="Q26" s="95">
        <v>46</v>
      </c>
      <c r="R26" s="129">
        <v>60</v>
      </c>
      <c r="S26" s="91">
        <v>62</v>
      </c>
      <c r="T26" s="130">
        <v>63</v>
      </c>
      <c r="U26" s="95">
        <v>46</v>
      </c>
      <c r="V26" s="95">
        <v>59</v>
      </c>
      <c r="W26" s="95">
        <v>62</v>
      </c>
      <c r="X26" s="129">
        <v>55</v>
      </c>
      <c r="Y26" s="91">
        <v>57</v>
      </c>
      <c r="Z26" s="130">
        <v>57</v>
      </c>
      <c r="AA26" s="129">
        <v>73</v>
      </c>
      <c r="AB26" s="91">
        <v>72</v>
      </c>
      <c r="AC26" s="91"/>
      <c r="AD26" s="134"/>
      <c r="AE26"/>
    </row>
    <row r="27" spans="1:31" x14ac:dyDescent="0.2">
      <c r="A27" s="93" t="s">
        <v>515</v>
      </c>
      <c r="B27" s="93" t="s">
        <v>324</v>
      </c>
      <c r="C27" s="117">
        <v>57</v>
      </c>
      <c r="D27" s="121" t="s">
        <v>607</v>
      </c>
      <c r="E27" s="115" t="s">
        <v>533</v>
      </c>
      <c r="F27" s="121" t="s">
        <v>533</v>
      </c>
      <c r="G27" s="115" t="s">
        <v>533</v>
      </c>
      <c r="H27" s="124" t="s">
        <v>533</v>
      </c>
      <c r="I27" s="90">
        <v>70</v>
      </c>
      <c r="J27" s="90"/>
      <c r="K27" s="90"/>
      <c r="L27" s="127">
        <v>64</v>
      </c>
      <c r="M27" s="90"/>
      <c r="N27" s="128"/>
      <c r="O27" s="90">
        <v>30</v>
      </c>
      <c r="P27" s="90"/>
      <c r="Q27" s="90"/>
      <c r="R27" s="127">
        <v>56</v>
      </c>
      <c r="S27" s="90"/>
      <c r="T27" s="128"/>
      <c r="U27" s="90">
        <v>47</v>
      </c>
      <c r="V27" s="90"/>
      <c r="W27" s="90"/>
      <c r="X27" s="127">
        <v>62</v>
      </c>
      <c r="Y27" s="90"/>
      <c r="Z27" s="128"/>
      <c r="AA27" s="127">
        <v>73</v>
      </c>
      <c r="AB27" s="90"/>
      <c r="AC27" s="90"/>
      <c r="AD27" s="134"/>
      <c r="AE27"/>
    </row>
    <row r="28" spans="1:31" x14ac:dyDescent="0.2">
      <c r="A28" s="94" t="s">
        <v>516</v>
      </c>
      <c r="B28" s="94" t="s">
        <v>45</v>
      </c>
      <c r="C28" s="118">
        <v>57</v>
      </c>
      <c r="D28" s="125" t="s">
        <v>627</v>
      </c>
      <c r="E28" s="119" t="s">
        <v>533</v>
      </c>
      <c r="F28" s="125" t="s">
        <v>533</v>
      </c>
      <c r="G28" s="119" t="s">
        <v>533</v>
      </c>
      <c r="H28" s="126" t="s">
        <v>533</v>
      </c>
      <c r="I28" s="95">
        <v>60</v>
      </c>
      <c r="J28" s="95"/>
      <c r="K28" s="95"/>
      <c r="L28" s="129">
        <v>70</v>
      </c>
      <c r="M28" s="91"/>
      <c r="N28" s="130"/>
      <c r="O28" s="95">
        <v>30</v>
      </c>
      <c r="P28" s="95"/>
      <c r="Q28" s="95"/>
      <c r="R28" s="129">
        <v>63</v>
      </c>
      <c r="S28" s="91"/>
      <c r="T28" s="130"/>
      <c r="U28" s="95">
        <v>47</v>
      </c>
      <c r="V28" s="95"/>
      <c r="W28" s="95"/>
      <c r="X28" s="129">
        <v>59</v>
      </c>
      <c r="Y28" s="91"/>
      <c r="Z28" s="130"/>
      <c r="AA28" s="129">
        <v>66</v>
      </c>
      <c r="AB28" s="91"/>
      <c r="AC28" s="91"/>
      <c r="AD28" s="134"/>
      <c r="AE28"/>
    </row>
    <row r="29" spans="1:31" x14ac:dyDescent="0.2">
      <c r="A29" s="93" t="s">
        <v>524</v>
      </c>
      <c r="B29" s="93" t="s">
        <v>324</v>
      </c>
      <c r="C29" s="117">
        <v>57</v>
      </c>
      <c r="D29" s="121" t="s">
        <v>615</v>
      </c>
      <c r="E29" s="115" t="s">
        <v>533</v>
      </c>
      <c r="F29" s="121" t="s">
        <v>533</v>
      </c>
      <c r="G29" s="115" t="s">
        <v>533</v>
      </c>
      <c r="H29" s="124" t="s">
        <v>533</v>
      </c>
      <c r="I29" s="90">
        <v>67</v>
      </c>
      <c r="J29" s="90"/>
      <c r="K29" s="90"/>
      <c r="L29" s="127">
        <v>63</v>
      </c>
      <c r="M29" s="90"/>
      <c r="N29" s="128"/>
      <c r="O29" s="90">
        <v>32</v>
      </c>
      <c r="P29" s="90"/>
      <c r="Q29" s="90"/>
      <c r="R29" s="127">
        <v>59</v>
      </c>
      <c r="S29" s="90"/>
      <c r="T29" s="128"/>
      <c r="U29" s="90">
        <v>46</v>
      </c>
      <c r="V29" s="90"/>
      <c r="W29" s="90"/>
      <c r="X29" s="127">
        <v>53</v>
      </c>
      <c r="Y29" s="90"/>
      <c r="Z29" s="128"/>
      <c r="AA29" s="127">
        <v>76</v>
      </c>
      <c r="AB29" s="90"/>
      <c r="AC29" s="90"/>
      <c r="AD29" s="134"/>
      <c r="AE29"/>
    </row>
    <row r="30" spans="1:31" x14ac:dyDescent="0.2">
      <c r="A30" s="96" t="s">
        <v>1295</v>
      </c>
      <c r="B30" s="94" t="s">
        <v>324</v>
      </c>
      <c r="C30" s="118">
        <v>57</v>
      </c>
      <c r="D30" s="125" t="s">
        <v>627</v>
      </c>
      <c r="E30" s="119" t="s">
        <v>533</v>
      </c>
      <c r="F30" s="125" t="s">
        <v>533</v>
      </c>
      <c r="G30" s="119" t="s">
        <v>533</v>
      </c>
      <c r="H30" s="126" t="s">
        <v>533</v>
      </c>
      <c r="I30" s="95">
        <v>67</v>
      </c>
      <c r="J30" s="95"/>
      <c r="K30" s="95"/>
      <c r="L30" s="129">
        <v>62</v>
      </c>
      <c r="M30" s="91"/>
      <c r="N30" s="130"/>
      <c r="O30" s="95">
        <v>30</v>
      </c>
      <c r="P30" s="95"/>
      <c r="Q30" s="95"/>
      <c r="R30" s="129">
        <v>60</v>
      </c>
      <c r="S30" s="91"/>
      <c r="T30" s="130"/>
      <c r="U30" s="95">
        <v>54</v>
      </c>
      <c r="V30" s="95"/>
      <c r="W30" s="95"/>
      <c r="X30" s="129">
        <v>47</v>
      </c>
      <c r="Y30" s="91"/>
      <c r="Z30" s="130"/>
      <c r="AA30" s="129">
        <v>76</v>
      </c>
      <c r="AB30" s="91"/>
      <c r="AC30" s="91"/>
      <c r="AD30" s="134"/>
      <c r="AE30"/>
    </row>
    <row r="31" spans="1:31" x14ac:dyDescent="0.2">
      <c r="A31" s="93" t="s">
        <v>422</v>
      </c>
      <c r="B31" s="93" t="s">
        <v>45</v>
      </c>
      <c r="C31" s="117">
        <v>56</v>
      </c>
      <c r="D31" s="121" t="s">
        <v>614</v>
      </c>
      <c r="E31" s="115">
        <v>59</v>
      </c>
      <c r="F31" s="121" t="s">
        <v>575</v>
      </c>
      <c r="G31" s="115">
        <v>57</v>
      </c>
      <c r="H31" s="124" t="s">
        <v>545</v>
      </c>
      <c r="I31" s="90">
        <v>70</v>
      </c>
      <c r="J31" s="90">
        <v>66</v>
      </c>
      <c r="K31" s="90"/>
      <c r="L31" s="127">
        <v>62</v>
      </c>
      <c r="M31" s="90">
        <v>60</v>
      </c>
      <c r="N31" s="128">
        <v>59</v>
      </c>
      <c r="O31" s="90">
        <v>30</v>
      </c>
      <c r="P31" s="90">
        <v>41</v>
      </c>
      <c r="Q31" s="90">
        <v>46</v>
      </c>
      <c r="R31" s="127">
        <v>59</v>
      </c>
      <c r="S31" s="90">
        <v>62</v>
      </c>
      <c r="T31" s="128">
        <v>63</v>
      </c>
      <c r="U31" s="90">
        <v>46</v>
      </c>
      <c r="V31" s="90">
        <v>54</v>
      </c>
      <c r="W31" s="90">
        <v>57</v>
      </c>
      <c r="X31" s="127">
        <v>64</v>
      </c>
      <c r="Y31" s="90">
        <v>58</v>
      </c>
      <c r="Z31" s="128">
        <v>58</v>
      </c>
      <c r="AA31" s="127">
        <v>61</v>
      </c>
      <c r="AB31" s="90">
        <v>68</v>
      </c>
      <c r="AC31" s="90"/>
      <c r="AD31" s="134"/>
      <c r="AE31"/>
    </row>
    <row r="32" spans="1:31" x14ac:dyDescent="0.2">
      <c r="A32" s="94" t="s">
        <v>401</v>
      </c>
      <c r="B32" s="94" t="s">
        <v>324</v>
      </c>
      <c r="C32" s="118">
        <v>56</v>
      </c>
      <c r="D32" s="125" t="s">
        <v>614</v>
      </c>
      <c r="E32" s="119">
        <v>58</v>
      </c>
      <c r="F32" s="125" t="s">
        <v>575</v>
      </c>
      <c r="G32" s="119" t="s">
        <v>533</v>
      </c>
      <c r="H32" s="126" t="s">
        <v>533</v>
      </c>
      <c r="I32" s="95">
        <v>62</v>
      </c>
      <c r="J32" s="95">
        <v>62</v>
      </c>
      <c r="K32" s="95"/>
      <c r="L32" s="129">
        <v>63</v>
      </c>
      <c r="M32" s="91">
        <v>59</v>
      </c>
      <c r="N32" s="130"/>
      <c r="O32" s="95">
        <v>37</v>
      </c>
      <c r="P32" s="95">
        <v>42</v>
      </c>
      <c r="Q32" s="95"/>
      <c r="R32" s="129">
        <v>63</v>
      </c>
      <c r="S32" s="91">
        <v>63</v>
      </c>
      <c r="T32" s="130"/>
      <c r="U32" s="95">
        <v>52</v>
      </c>
      <c r="V32" s="95">
        <v>59</v>
      </c>
      <c r="W32" s="95"/>
      <c r="X32" s="129">
        <v>49</v>
      </c>
      <c r="Y32" s="91">
        <v>51</v>
      </c>
      <c r="Z32" s="130"/>
      <c r="AA32" s="129">
        <v>69</v>
      </c>
      <c r="AB32" s="91">
        <v>69</v>
      </c>
      <c r="AC32" s="91"/>
      <c r="AD32" s="134"/>
      <c r="AE32"/>
    </row>
    <row r="33" spans="1:31" x14ac:dyDescent="0.2">
      <c r="A33" s="93" t="s">
        <v>413</v>
      </c>
      <c r="B33" s="93" t="s">
        <v>351</v>
      </c>
      <c r="C33" s="117">
        <v>56</v>
      </c>
      <c r="D33" s="121" t="s">
        <v>595</v>
      </c>
      <c r="E33" s="115">
        <v>57</v>
      </c>
      <c r="F33" s="121" t="s">
        <v>580</v>
      </c>
      <c r="G33" s="115" t="s">
        <v>533</v>
      </c>
      <c r="H33" s="124" t="s">
        <v>533</v>
      </c>
      <c r="I33" s="90">
        <v>65</v>
      </c>
      <c r="J33" s="90">
        <v>64</v>
      </c>
      <c r="K33" s="90"/>
      <c r="L33" s="127">
        <v>64</v>
      </c>
      <c r="M33" s="90">
        <v>63</v>
      </c>
      <c r="N33" s="128"/>
      <c r="O33" s="90">
        <v>32</v>
      </c>
      <c r="P33" s="90">
        <v>39</v>
      </c>
      <c r="Q33" s="90"/>
      <c r="R33" s="127">
        <v>63</v>
      </c>
      <c r="S33" s="90">
        <v>59</v>
      </c>
      <c r="T33" s="128"/>
      <c r="U33" s="90">
        <v>45</v>
      </c>
      <c r="V33" s="90">
        <v>53</v>
      </c>
      <c r="W33" s="90"/>
      <c r="X33" s="127">
        <v>56</v>
      </c>
      <c r="Y33" s="90">
        <v>54</v>
      </c>
      <c r="Z33" s="128"/>
      <c r="AA33" s="127">
        <v>69</v>
      </c>
      <c r="AB33" s="90">
        <v>61</v>
      </c>
      <c r="AC33" s="90"/>
      <c r="AD33" s="134"/>
      <c r="AE33"/>
    </row>
    <row r="34" spans="1:31" x14ac:dyDescent="0.2">
      <c r="A34" s="94" t="s">
        <v>523</v>
      </c>
      <c r="B34" s="94" t="s">
        <v>324</v>
      </c>
      <c r="C34" s="118">
        <v>56</v>
      </c>
      <c r="D34" s="125" t="s">
        <v>595</v>
      </c>
      <c r="E34" s="119" t="s">
        <v>533</v>
      </c>
      <c r="F34" s="125" t="s">
        <v>533</v>
      </c>
      <c r="G34" s="119" t="s">
        <v>533</v>
      </c>
      <c r="H34" s="126" t="s">
        <v>533</v>
      </c>
      <c r="I34" s="95">
        <v>64</v>
      </c>
      <c r="J34" s="95"/>
      <c r="K34" s="95"/>
      <c r="L34" s="129">
        <v>63</v>
      </c>
      <c r="M34" s="91"/>
      <c r="N34" s="130"/>
      <c r="O34" s="95">
        <v>32</v>
      </c>
      <c r="P34" s="95"/>
      <c r="Q34" s="95"/>
      <c r="R34" s="129">
        <v>63</v>
      </c>
      <c r="S34" s="91"/>
      <c r="T34" s="130"/>
      <c r="U34" s="95">
        <v>46</v>
      </c>
      <c r="V34" s="95"/>
      <c r="W34" s="95"/>
      <c r="X34" s="129">
        <v>50</v>
      </c>
      <c r="Y34" s="91"/>
      <c r="Z34" s="130"/>
      <c r="AA34" s="129">
        <v>75</v>
      </c>
      <c r="AB34" s="91"/>
      <c r="AC34" s="91"/>
      <c r="AD34" s="134"/>
      <c r="AE34"/>
    </row>
    <row r="35" spans="1:31" x14ac:dyDescent="0.2">
      <c r="A35" s="93" t="s">
        <v>512</v>
      </c>
      <c r="B35" s="93" t="s">
        <v>324</v>
      </c>
      <c r="C35" s="117">
        <v>56</v>
      </c>
      <c r="D35" s="121" t="s">
        <v>615</v>
      </c>
      <c r="E35" s="115" t="s">
        <v>533</v>
      </c>
      <c r="F35" s="121" t="s">
        <v>533</v>
      </c>
      <c r="G35" s="115" t="s">
        <v>533</v>
      </c>
      <c r="H35" s="124" t="s">
        <v>533</v>
      </c>
      <c r="I35" s="90">
        <v>65</v>
      </c>
      <c r="J35" s="90"/>
      <c r="K35" s="90"/>
      <c r="L35" s="127">
        <v>65</v>
      </c>
      <c r="M35" s="90"/>
      <c r="N35" s="128"/>
      <c r="O35" s="90">
        <v>29</v>
      </c>
      <c r="P35" s="90"/>
      <c r="Q35" s="90"/>
      <c r="R35" s="127">
        <v>66</v>
      </c>
      <c r="S35" s="90"/>
      <c r="T35" s="128"/>
      <c r="U35" s="90">
        <v>51</v>
      </c>
      <c r="V35" s="90"/>
      <c r="W35" s="90"/>
      <c r="X35" s="127">
        <v>56</v>
      </c>
      <c r="Y35" s="90"/>
      <c r="Z35" s="128"/>
      <c r="AA35" s="127">
        <v>62</v>
      </c>
      <c r="AB35" s="90"/>
      <c r="AC35" s="90"/>
      <c r="AD35" s="134"/>
      <c r="AE35"/>
    </row>
    <row r="36" spans="1:31" x14ac:dyDescent="0.2">
      <c r="A36" s="94" t="s">
        <v>520</v>
      </c>
      <c r="B36" s="94" t="s">
        <v>324</v>
      </c>
      <c r="C36" s="118">
        <v>56</v>
      </c>
      <c r="D36" s="125" t="s">
        <v>595</v>
      </c>
      <c r="E36" s="119" t="s">
        <v>533</v>
      </c>
      <c r="F36" s="125" t="s">
        <v>533</v>
      </c>
      <c r="G36" s="119" t="s">
        <v>533</v>
      </c>
      <c r="H36" s="126" t="s">
        <v>533</v>
      </c>
      <c r="I36" s="95">
        <v>63</v>
      </c>
      <c r="J36" s="95"/>
      <c r="K36" s="95"/>
      <c r="L36" s="129">
        <v>62</v>
      </c>
      <c r="M36" s="91"/>
      <c r="N36" s="130"/>
      <c r="O36" s="95">
        <v>36</v>
      </c>
      <c r="P36" s="95"/>
      <c r="Q36" s="95"/>
      <c r="R36" s="129">
        <v>59</v>
      </c>
      <c r="S36" s="91"/>
      <c r="T36" s="130"/>
      <c r="U36" s="95">
        <v>45</v>
      </c>
      <c r="V36" s="95"/>
      <c r="W36" s="95"/>
      <c r="X36" s="129">
        <v>56</v>
      </c>
      <c r="Y36" s="91"/>
      <c r="Z36" s="130"/>
      <c r="AA36" s="129">
        <v>68</v>
      </c>
      <c r="AB36" s="91"/>
      <c r="AC36" s="91"/>
      <c r="AD36" s="134"/>
      <c r="AE36"/>
    </row>
    <row r="37" spans="1:31" x14ac:dyDescent="0.2">
      <c r="A37" s="93" t="s">
        <v>513</v>
      </c>
      <c r="B37" s="93" t="s">
        <v>324</v>
      </c>
      <c r="C37" s="117">
        <v>56</v>
      </c>
      <c r="D37" s="121" t="s">
        <v>615</v>
      </c>
      <c r="E37" s="115" t="s">
        <v>533</v>
      </c>
      <c r="F37" s="121" t="s">
        <v>533</v>
      </c>
      <c r="G37" s="115" t="s">
        <v>533</v>
      </c>
      <c r="H37" s="124" t="s">
        <v>533</v>
      </c>
      <c r="I37" s="90">
        <v>67</v>
      </c>
      <c r="J37" s="90"/>
      <c r="K37" s="90"/>
      <c r="L37" s="127">
        <v>64</v>
      </c>
      <c r="M37" s="90"/>
      <c r="N37" s="128"/>
      <c r="O37" s="90">
        <v>33</v>
      </c>
      <c r="P37" s="90"/>
      <c r="Q37" s="90"/>
      <c r="R37" s="127">
        <v>64</v>
      </c>
      <c r="S37" s="90"/>
      <c r="T37" s="128"/>
      <c r="U37" s="90">
        <v>51</v>
      </c>
      <c r="V37" s="90"/>
      <c r="W37" s="90"/>
      <c r="X37" s="127">
        <v>57</v>
      </c>
      <c r="Y37" s="90"/>
      <c r="Z37" s="128"/>
      <c r="AA37" s="127">
        <v>61</v>
      </c>
      <c r="AB37" s="90"/>
      <c r="AC37" s="90"/>
      <c r="AD37" s="134"/>
      <c r="AE37"/>
    </row>
    <row r="38" spans="1:31" x14ac:dyDescent="0.2">
      <c r="A38" s="94" t="s">
        <v>359</v>
      </c>
      <c r="B38" s="94" t="s">
        <v>324</v>
      </c>
      <c r="C38" s="118">
        <v>55</v>
      </c>
      <c r="D38" s="125" t="s">
        <v>572</v>
      </c>
      <c r="E38" s="119">
        <v>59</v>
      </c>
      <c r="F38" s="125" t="s">
        <v>553</v>
      </c>
      <c r="G38" s="119">
        <v>57</v>
      </c>
      <c r="H38" s="126" t="s">
        <v>545</v>
      </c>
      <c r="I38" s="95">
        <v>59</v>
      </c>
      <c r="J38" s="95">
        <v>64</v>
      </c>
      <c r="K38" s="95"/>
      <c r="L38" s="129">
        <v>66</v>
      </c>
      <c r="M38" s="91">
        <v>67</v>
      </c>
      <c r="N38" s="130">
        <v>61</v>
      </c>
      <c r="O38" s="95">
        <v>36</v>
      </c>
      <c r="P38" s="95">
        <v>44</v>
      </c>
      <c r="Q38" s="95">
        <v>44</v>
      </c>
      <c r="R38" s="129">
        <v>58</v>
      </c>
      <c r="S38" s="91">
        <v>67</v>
      </c>
      <c r="T38" s="130">
        <v>68</v>
      </c>
      <c r="U38" s="95">
        <v>40</v>
      </c>
      <c r="V38" s="95">
        <v>52</v>
      </c>
      <c r="W38" s="95">
        <v>57</v>
      </c>
      <c r="X38" s="129">
        <v>50</v>
      </c>
      <c r="Y38" s="91">
        <v>53</v>
      </c>
      <c r="Z38" s="130">
        <v>53</v>
      </c>
      <c r="AA38" s="129">
        <v>70</v>
      </c>
      <c r="AB38" s="91">
        <v>67</v>
      </c>
      <c r="AC38" s="91"/>
      <c r="AD38" s="134"/>
      <c r="AE38"/>
    </row>
    <row r="39" spans="1:31" x14ac:dyDescent="0.2">
      <c r="A39" s="93" t="s">
        <v>521</v>
      </c>
      <c r="B39" s="93" t="s">
        <v>368</v>
      </c>
      <c r="C39" s="117">
        <v>55</v>
      </c>
      <c r="D39" s="121" t="s">
        <v>572</v>
      </c>
      <c r="E39" s="115">
        <v>58</v>
      </c>
      <c r="F39" s="121" t="s">
        <v>569</v>
      </c>
      <c r="G39" s="115" t="s">
        <v>533</v>
      </c>
      <c r="H39" s="124" t="s">
        <v>533</v>
      </c>
      <c r="I39" s="90">
        <v>65</v>
      </c>
      <c r="J39" s="90">
        <v>67</v>
      </c>
      <c r="K39" s="90"/>
      <c r="L39" s="127">
        <v>72</v>
      </c>
      <c r="M39" s="90">
        <v>77</v>
      </c>
      <c r="N39" s="128"/>
      <c r="O39" s="90">
        <v>27</v>
      </c>
      <c r="P39" s="90">
        <v>36</v>
      </c>
      <c r="Q39" s="90"/>
      <c r="R39" s="127">
        <v>57</v>
      </c>
      <c r="S39" s="90">
        <v>57</v>
      </c>
      <c r="T39" s="128"/>
      <c r="U39" s="90">
        <v>47</v>
      </c>
      <c r="V39" s="90">
        <v>51</v>
      </c>
      <c r="W39" s="90"/>
      <c r="X39" s="127">
        <v>50</v>
      </c>
      <c r="Y39" s="90">
        <v>51</v>
      </c>
      <c r="Z39" s="128"/>
      <c r="AA39" s="127">
        <v>67</v>
      </c>
      <c r="AB39" s="90">
        <v>66</v>
      </c>
      <c r="AC39" s="90"/>
      <c r="AD39" s="134"/>
      <c r="AE39"/>
    </row>
    <row r="40" spans="1:31" x14ac:dyDescent="0.2">
      <c r="A40" s="94" t="s">
        <v>411</v>
      </c>
      <c r="B40" s="94" t="s">
        <v>351</v>
      </c>
      <c r="C40" s="118">
        <v>55</v>
      </c>
      <c r="D40" s="125" t="s">
        <v>572</v>
      </c>
      <c r="E40" s="119">
        <v>55</v>
      </c>
      <c r="F40" s="125" t="s">
        <v>653</v>
      </c>
      <c r="G40" s="119" t="s">
        <v>533</v>
      </c>
      <c r="H40" s="126" t="s">
        <v>533</v>
      </c>
      <c r="I40" s="95">
        <v>63</v>
      </c>
      <c r="J40" s="95">
        <v>60</v>
      </c>
      <c r="K40" s="95"/>
      <c r="L40" s="129">
        <v>60</v>
      </c>
      <c r="M40" s="91">
        <v>61</v>
      </c>
      <c r="N40" s="130"/>
      <c r="O40" s="95">
        <v>33</v>
      </c>
      <c r="P40" s="95">
        <v>35</v>
      </c>
      <c r="Q40" s="95"/>
      <c r="R40" s="129">
        <v>57</v>
      </c>
      <c r="S40" s="91">
        <v>59</v>
      </c>
      <c r="T40" s="130"/>
      <c r="U40" s="95">
        <v>46</v>
      </c>
      <c r="V40" s="95">
        <v>51</v>
      </c>
      <c r="W40" s="95"/>
      <c r="X40" s="129">
        <v>63</v>
      </c>
      <c r="Y40" s="91">
        <v>58</v>
      </c>
      <c r="Z40" s="130"/>
      <c r="AA40" s="129">
        <v>62</v>
      </c>
      <c r="AB40" s="91">
        <v>60</v>
      </c>
      <c r="AC40" s="91"/>
      <c r="AD40" s="134"/>
      <c r="AE40"/>
    </row>
    <row r="41" spans="1:31" x14ac:dyDescent="0.2">
      <c r="A41" s="93" t="s">
        <v>414</v>
      </c>
      <c r="B41" s="93" t="s">
        <v>351</v>
      </c>
      <c r="C41" s="117">
        <v>55</v>
      </c>
      <c r="D41" s="121" t="s">
        <v>589</v>
      </c>
      <c r="E41" s="115">
        <v>57</v>
      </c>
      <c r="F41" s="121" t="s">
        <v>538</v>
      </c>
      <c r="G41" s="115" t="s">
        <v>533</v>
      </c>
      <c r="H41" s="124" t="s">
        <v>533</v>
      </c>
      <c r="I41" s="90">
        <v>60</v>
      </c>
      <c r="J41" s="90">
        <v>65</v>
      </c>
      <c r="K41" s="90"/>
      <c r="L41" s="127">
        <v>56</v>
      </c>
      <c r="M41" s="90">
        <v>59</v>
      </c>
      <c r="N41" s="128"/>
      <c r="O41" s="90">
        <v>32</v>
      </c>
      <c r="P41" s="90">
        <v>35</v>
      </c>
      <c r="Q41" s="90"/>
      <c r="R41" s="127">
        <v>52</v>
      </c>
      <c r="S41" s="90">
        <v>61</v>
      </c>
      <c r="T41" s="128"/>
      <c r="U41" s="90">
        <v>50</v>
      </c>
      <c r="V41" s="90">
        <v>54</v>
      </c>
      <c r="W41" s="90"/>
      <c r="X41" s="127">
        <v>57</v>
      </c>
      <c r="Y41" s="90">
        <v>56</v>
      </c>
      <c r="Z41" s="128"/>
      <c r="AA41" s="127">
        <v>74</v>
      </c>
      <c r="AB41" s="90">
        <v>70</v>
      </c>
      <c r="AC41" s="90"/>
      <c r="AD41" s="134"/>
      <c r="AE41"/>
    </row>
    <row r="42" spans="1:31" x14ac:dyDescent="0.2">
      <c r="A42" s="94" t="s">
        <v>425</v>
      </c>
      <c r="B42" s="94" t="s">
        <v>324</v>
      </c>
      <c r="C42" s="118">
        <v>55</v>
      </c>
      <c r="D42" s="125" t="s">
        <v>543</v>
      </c>
      <c r="E42" s="119">
        <v>57</v>
      </c>
      <c r="F42" s="125" t="s">
        <v>538</v>
      </c>
      <c r="G42" s="119" t="s">
        <v>533</v>
      </c>
      <c r="H42" s="126" t="s">
        <v>533</v>
      </c>
      <c r="I42" s="95">
        <v>68</v>
      </c>
      <c r="J42" s="95">
        <v>70</v>
      </c>
      <c r="K42" s="95"/>
      <c r="L42" s="129">
        <v>68</v>
      </c>
      <c r="M42" s="91">
        <v>68</v>
      </c>
      <c r="N42" s="130"/>
      <c r="O42" s="95">
        <v>28</v>
      </c>
      <c r="P42" s="95">
        <v>34</v>
      </c>
      <c r="Q42" s="95"/>
      <c r="R42" s="129">
        <v>58</v>
      </c>
      <c r="S42" s="91">
        <v>54</v>
      </c>
      <c r="T42" s="130"/>
      <c r="U42" s="95">
        <v>48</v>
      </c>
      <c r="V42" s="95">
        <v>51</v>
      </c>
      <c r="W42" s="95"/>
      <c r="X42" s="129">
        <v>56</v>
      </c>
      <c r="Y42" s="91">
        <v>56</v>
      </c>
      <c r="Z42" s="130"/>
      <c r="AA42" s="129">
        <v>64</v>
      </c>
      <c r="AB42" s="91">
        <v>64</v>
      </c>
      <c r="AC42" s="91"/>
      <c r="AD42" s="134"/>
      <c r="AE42"/>
    </row>
    <row r="43" spans="1:31" x14ac:dyDescent="0.2">
      <c r="A43" s="93" t="s">
        <v>378</v>
      </c>
      <c r="B43" s="93" t="s">
        <v>45</v>
      </c>
      <c r="C43" s="117">
        <v>54</v>
      </c>
      <c r="D43" s="121" t="s">
        <v>641</v>
      </c>
      <c r="E43" s="115">
        <v>56</v>
      </c>
      <c r="F43" s="121" t="s">
        <v>573</v>
      </c>
      <c r="G43" s="115">
        <v>55</v>
      </c>
      <c r="H43" s="124" t="s">
        <v>585</v>
      </c>
      <c r="I43" s="90">
        <v>61</v>
      </c>
      <c r="J43" s="90">
        <v>61</v>
      </c>
      <c r="K43" s="90"/>
      <c r="L43" s="127">
        <v>63</v>
      </c>
      <c r="M43" s="90">
        <v>64</v>
      </c>
      <c r="N43" s="128">
        <v>62</v>
      </c>
      <c r="O43" s="90">
        <v>27</v>
      </c>
      <c r="P43" s="90">
        <v>31</v>
      </c>
      <c r="Q43" s="90">
        <v>39</v>
      </c>
      <c r="R43" s="127">
        <v>55</v>
      </c>
      <c r="S43" s="90">
        <v>60</v>
      </c>
      <c r="T43" s="128">
        <v>60</v>
      </c>
      <c r="U43" s="90">
        <v>47</v>
      </c>
      <c r="V43" s="90">
        <v>55</v>
      </c>
      <c r="W43" s="90">
        <v>61</v>
      </c>
      <c r="X43" s="127">
        <v>51</v>
      </c>
      <c r="Y43" s="90">
        <v>53</v>
      </c>
      <c r="Z43" s="128">
        <v>53</v>
      </c>
      <c r="AA43" s="127">
        <v>74</v>
      </c>
      <c r="AB43" s="90">
        <v>69</v>
      </c>
      <c r="AC43" s="90"/>
      <c r="AD43" s="134"/>
      <c r="AE43"/>
    </row>
    <row r="44" spans="1:31" x14ac:dyDescent="0.2">
      <c r="A44" s="94" t="s">
        <v>379</v>
      </c>
      <c r="B44" s="94" t="s">
        <v>437</v>
      </c>
      <c r="C44" s="118">
        <v>54</v>
      </c>
      <c r="D44" s="125" t="s">
        <v>796</v>
      </c>
      <c r="E44" s="119">
        <v>57</v>
      </c>
      <c r="F44" s="125" t="s">
        <v>538</v>
      </c>
      <c r="G44" s="119">
        <v>55</v>
      </c>
      <c r="H44" s="126" t="s">
        <v>585</v>
      </c>
      <c r="I44" s="95">
        <v>75</v>
      </c>
      <c r="J44" s="95">
        <v>68</v>
      </c>
      <c r="K44" s="95"/>
      <c r="L44" s="129">
        <v>53</v>
      </c>
      <c r="M44" s="91">
        <v>58</v>
      </c>
      <c r="N44" s="130">
        <v>54</v>
      </c>
      <c r="O44" s="95">
        <v>23</v>
      </c>
      <c r="P44" s="95">
        <v>33</v>
      </c>
      <c r="Q44" s="95">
        <v>38</v>
      </c>
      <c r="R44" s="129">
        <v>62</v>
      </c>
      <c r="S44" s="91">
        <v>63</v>
      </c>
      <c r="T44" s="130">
        <v>63</v>
      </c>
      <c r="U44" s="95">
        <v>47</v>
      </c>
      <c r="V44" s="95">
        <v>56</v>
      </c>
      <c r="W44" s="95">
        <v>60</v>
      </c>
      <c r="X44" s="129">
        <v>63</v>
      </c>
      <c r="Y44" s="91">
        <v>60</v>
      </c>
      <c r="Z44" s="130">
        <v>60</v>
      </c>
      <c r="AA44" s="129">
        <v>60</v>
      </c>
      <c r="AB44" s="91">
        <v>62</v>
      </c>
      <c r="AC44" s="91"/>
      <c r="AD44" s="134"/>
      <c r="AE44"/>
    </row>
    <row r="45" spans="1:31" x14ac:dyDescent="0.2">
      <c r="A45" s="93" t="s">
        <v>427</v>
      </c>
      <c r="B45" s="93" t="s">
        <v>471</v>
      </c>
      <c r="C45" s="117">
        <v>54</v>
      </c>
      <c r="D45" s="121" t="s">
        <v>562</v>
      </c>
      <c r="E45" s="115">
        <v>59</v>
      </c>
      <c r="F45" s="121" t="s">
        <v>554</v>
      </c>
      <c r="G45" s="115" t="s">
        <v>533</v>
      </c>
      <c r="H45" s="124" t="s">
        <v>533</v>
      </c>
      <c r="I45" s="90">
        <v>70</v>
      </c>
      <c r="J45" s="90">
        <v>68</v>
      </c>
      <c r="K45" s="90"/>
      <c r="L45" s="127">
        <v>60</v>
      </c>
      <c r="M45" s="90">
        <v>69</v>
      </c>
      <c r="N45" s="128"/>
      <c r="O45" s="90">
        <v>26</v>
      </c>
      <c r="P45" s="90">
        <v>39</v>
      </c>
      <c r="Q45" s="90"/>
      <c r="R45" s="127">
        <v>56</v>
      </c>
      <c r="S45" s="90">
        <v>62</v>
      </c>
      <c r="T45" s="128"/>
      <c r="U45" s="90">
        <v>44</v>
      </c>
      <c r="V45" s="90">
        <v>55</v>
      </c>
      <c r="W45" s="90"/>
      <c r="X45" s="127">
        <v>51</v>
      </c>
      <c r="Y45" s="90">
        <v>55</v>
      </c>
      <c r="Z45" s="128"/>
      <c r="AA45" s="127">
        <v>69</v>
      </c>
      <c r="AB45" s="90">
        <v>70</v>
      </c>
      <c r="AC45" s="90"/>
      <c r="AD45" s="134"/>
      <c r="AE45"/>
    </row>
    <row r="46" spans="1:31" x14ac:dyDescent="0.2">
      <c r="A46" s="94" t="s">
        <v>525</v>
      </c>
      <c r="B46" s="94" t="s">
        <v>45</v>
      </c>
      <c r="C46" s="118">
        <v>54</v>
      </c>
      <c r="D46" s="125" t="s">
        <v>796</v>
      </c>
      <c r="E46" s="119" t="s">
        <v>533</v>
      </c>
      <c r="F46" s="125" t="s">
        <v>533</v>
      </c>
      <c r="G46" s="119" t="s">
        <v>533</v>
      </c>
      <c r="H46" s="126" t="s">
        <v>533</v>
      </c>
      <c r="I46" s="95">
        <v>64</v>
      </c>
      <c r="J46" s="95"/>
      <c r="K46" s="95"/>
      <c r="L46" s="129">
        <v>69</v>
      </c>
      <c r="M46" s="91"/>
      <c r="N46" s="130"/>
      <c r="O46" s="95">
        <v>36</v>
      </c>
      <c r="P46" s="95"/>
      <c r="Q46" s="95"/>
      <c r="R46" s="129">
        <v>55</v>
      </c>
      <c r="S46" s="91"/>
      <c r="T46" s="130"/>
      <c r="U46" s="95">
        <v>41</v>
      </c>
      <c r="V46" s="95"/>
      <c r="W46" s="95"/>
      <c r="X46" s="129">
        <v>45</v>
      </c>
      <c r="Y46" s="91"/>
      <c r="Z46" s="130"/>
      <c r="AA46" s="129">
        <v>70</v>
      </c>
      <c r="AB46" s="91"/>
      <c r="AC46" s="91"/>
      <c r="AD46" s="134"/>
      <c r="AE46"/>
    </row>
    <row r="47" spans="1:31" x14ac:dyDescent="0.2">
      <c r="A47" s="93" t="s">
        <v>522</v>
      </c>
      <c r="B47" s="93" t="s">
        <v>351</v>
      </c>
      <c r="C47" s="117">
        <v>53</v>
      </c>
      <c r="D47" s="121" t="s">
        <v>643</v>
      </c>
      <c r="E47" s="115" t="s">
        <v>533</v>
      </c>
      <c r="F47" s="121" t="s">
        <v>533</v>
      </c>
      <c r="G47" s="115" t="s">
        <v>533</v>
      </c>
      <c r="H47" s="124" t="s">
        <v>533</v>
      </c>
      <c r="I47" s="90">
        <v>75</v>
      </c>
      <c r="J47" s="90"/>
      <c r="K47" s="90"/>
      <c r="L47" s="127">
        <v>50</v>
      </c>
      <c r="M47" s="90"/>
      <c r="N47" s="128"/>
      <c r="O47" s="90">
        <v>28</v>
      </c>
      <c r="P47" s="90"/>
      <c r="Q47" s="90"/>
      <c r="R47" s="127">
        <v>54</v>
      </c>
      <c r="S47" s="90"/>
      <c r="T47" s="128"/>
      <c r="U47" s="90">
        <v>50</v>
      </c>
      <c r="V47" s="90"/>
      <c r="W47" s="90"/>
      <c r="X47" s="127">
        <v>58</v>
      </c>
      <c r="Y47" s="90"/>
      <c r="Z47" s="128"/>
      <c r="AA47" s="127">
        <v>52</v>
      </c>
      <c r="AB47" s="90"/>
      <c r="AC47" s="90"/>
      <c r="AD47" s="134"/>
      <c r="AE47"/>
    </row>
    <row r="48" spans="1:31" x14ac:dyDescent="0.2">
      <c r="A48" s="94" t="s">
        <v>376</v>
      </c>
      <c r="B48" s="94" t="s">
        <v>45</v>
      </c>
      <c r="C48" s="118">
        <v>52</v>
      </c>
      <c r="D48" s="125" t="s">
        <v>650</v>
      </c>
      <c r="E48" s="119">
        <v>55</v>
      </c>
      <c r="F48" s="125" t="s">
        <v>753</v>
      </c>
      <c r="G48" s="119">
        <v>54</v>
      </c>
      <c r="H48" s="126" t="s">
        <v>594</v>
      </c>
      <c r="I48" s="95">
        <v>61</v>
      </c>
      <c r="J48" s="95">
        <v>59</v>
      </c>
      <c r="K48" s="95"/>
      <c r="L48" s="129">
        <v>62</v>
      </c>
      <c r="M48" s="91">
        <v>60</v>
      </c>
      <c r="N48" s="130">
        <v>59</v>
      </c>
      <c r="O48" s="95">
        <v>31</v>
      </c>
      <c r="P48" s="95">
        <v>40</v>
      </c>
      <c r="Q48" s="95">
        <v>45</v>
      </c>
      <c r="R48" s="129">
        <v>52</v>
      </c>
      <c r="S48" s="91">
        <v>57</v>
      </c>
      <c r="T48" s="130">
        <v>54</v>
      </c>
      <c r="U48" s="95">
        <v>51</v>
      </c>
      <c r="V48" s="95">
        <v>55</v>
      </c>
      <c r="W48" s="95">
        <v>58</v>
      </c>
      <c r="X48" s="129">
        <v>57</v>
      </c>
      <c r="Y48" s="91">
        <v>56</v>
      </c>
      <c r="Z48" s="130">
        <v>56</v>
      </c>
      <c r="AA48" s="129">
        <v>53</v>
      </c>
      <c r="AB48" s="91">
        <v>58</v>
      </c>
      <c r="AC48" s="91"/>
      <c r="AD48" s="134"/>
      <c r="AE48"/>
    </row>
    <row r="49" spans="1:31" x14ac:dyDescent="0.2">
      <c r="A49" s="93" t="s">
        <v>526</v>
      </c>
      <c r="B49" s="93" t="s">
        <v>351</v>
      </c>
      <c r="C49" s="117">
        <v>52</v>
      </c>
      <c r="D49" s="121" t="s">
        <v>986</v>
      </c>
      <c r="E49" s="115" t="s">
        <v>533</v>
      </c>
      <c r="F49" s="121" t="s">
        <v>533</v>
      </c>
      <c r="G49" s="115" t="s">
        <v>533</v>
      </c>
      <c r="H49" s="124" t="s">
        <v>533</v>
      </c>
      <c r="I49" s="90">
        <v>68</v>
      </c>
      <c r="J49" s="90"/>
      <c r="K49" s="90"/>
      <c r="L49" s="127">
        <v>57</v>
      </c>
      <c r="M49" s="90"/>
      <c r="N49" s="128"/>
      <c r="O49" s="90">
        <v>26</v>
      </c>
      <c r="P49" s="90"/>
      <c r="Q49" s="90"/>
      <c r="R49" s="127">
        <v>55</v>
      </c>
      <c r="S49" s="90"/>
      <c r="T49" s="128"/>
      <c r="U49" s="90">
        <v>53</v>
      </c>
      <c r="V49" s="90"/>
      <c r="W49" s="90"/>
      <c r="X49" s="127">
        <v>53</v>
      </c>
      <c r="Y49" s="90"/>
      <c r="Z49" s="128"/>
      <c r="AA49" s="127">
        <v>56</v>
      </c>
      <c r="AB49" s="90"/>
      <c r="AC49" s="90"/>
      <c r="AD49" s="134"/>
      <c r="AE49"/>
    </row>
    <row r="50" spans="1:31" x14ac:dyDescent="0.2">
      <c r="A50" s="94" t="s">
        <v>528</v>
      </c>
      <c r="B50" s="94" t="s">
        <v>324</v>
      </c>
      <c r="C50" s="118">
        <v>51</v>
      </c>
      <c r="D50" s="125" t="s">
        <v>616</v>
      </c>
      <c r="E50" s="119" t="s">
        <v>533</v>
      </c>
      <c r="F50" s="125" t="s">
        <v>533</v>
      </c>
      <c r="G50" s="119" t="s">
        <v>533</v>
      </c>
      <c r="H50" s="126" t="s">
        <v>533</v>
      </c>
      <c r="I50" s="95">
        <v>61</v>
      </c>
      <c r="J50" s="95"/>
      <c r="K50" s="95"/>
      <c r="L50" s="129">
        <v>54</v>
      </c>
      <c r="M50" s="91"/>
      <c r="N50" s="130"/>
      <c r="O50" s="95">
        <v>27</v>
      </c>
      <c r="P50" s="95"/>
      <c r="Q50" s="95"/>
      <c r="R50" s="129">
        <v>51</v>
      </c>
      <c r="S50" s="91"/>
      <c r="T50" s="130"/>
      <c r="U50" s="95">
        <v>39</v>
      </c>
      <c r="V50" s="95"/>
      <c r="W50" s="95"/>
      <c r="X50" s="129">
        <v>53</v>
      </c>
      <c r="Y50" s="91"/>
      <c r="Z50" s="130"/>
      <c r="AA50" s="129">
        <v>67</v>
      </c>
      <c r="AB50" s="91"/>
      <c r="AC50" s="91"/>
      <c r="AD50" s="134"/>
      <c r="AE50"/>
    </row>
    <row r="51" spans="1:31" x14ac:dyDescent="0.2">
      <c r="A51" s="93" t="s">
        <v>529</v>
      </c>
      <c r="B51" s="93" t="s">
        <v>324</v>
      </c>
      <c r="C51" s="117">
        <v>50</v>
      </c>
      <c r="D51" s="121" t="s">
        <v>731</v>
      </c>
      <c r="E51" s="115" t="s">
        <v>533</v>
      </c>
      <c r="F51" s="121" t="s">
        <v>533</v>
      </c>
      <c r="G51" s="115" t="s">
        <v>533</v>
      </c>
      <c r="H51" s="124" t="s">
        <v>533</v>
      </c>
      <c r="I51" s="90">
        <v>66</v>
      </c>
      <c r="J51" s="90"/>
      <c r="K51" s="90"/>
      <c r="L51" s="127">
        <v>47</v>
      </c>
      <c r="M51" s="90"/>
      <c r="N51" s="128"/>
      <c r="O51" s="90">
        <v>27</v>
      </c>
      <c r="P51" s="90"/>
      <c r="Q51" s="90"/>
      <c r="R51" s="127">
        <v>57</v>
      </c>
      <c r="S51" s="90"/>
      <c r="T51" s="128"/>
      <c r="U51" s="90">
        <v>41</v>
      </c>
      <c r="V51" s="90"/>
      <c r="W51" s="90"/>
      <c r="X51" s="127">
        <v>46</v>
      </c>
      <c r="Y51" s="90"/>
      <c r="Z51" s="128"/>
      <c r="AA51" s="127">
        <v>68</v>
      </c>
      <c r="AB51" s="90"/>
      <c r="AC51" s="90"/>
      <c r="AD51" s="134"/>
      <c r="AE51"/>
    </row>
    <row r="52" spans="1:31" x14ac:dyDescent="0.2">
      <c r="A52" s="94" t="s">
        <v>527</v>
      </c>
      <c r="B52" s="94" t="s">
        <v>471</v>
      </c>
      <c r="C52" s="118">
        <v>50</v>
      </c>
      <c r="D52" s="125" t="s">
        <v>735</v>
      </c>
      <c r="E52" s="119" t="s">
        <v>533</v>
      </c>
      <c r="F52" s="125" t="s">
        <v>533</v>
      </c>
      <c r="G52" s="119" t="s">
        <v>533</v>
      </c>
      <c r="H52" s="126" t="s">
        <v>533</v>
      </c>
      <c r="I52" s="95">
        <v>51</v>
      </c>
      <c r="J52" s="95"/>
      <c r="K52" s="95"/>
      <c r="L52" s="129">
        <v>61</v>
      </c>
      <c r="M52" s="91"/>
      <c r="N52" s="130"/>
      <c r="O52" s="95">
        <v>32</v>
      </c>
      <c r="P52" s="95"/>
      <c r="Q52" s="95"/>
      <c r="R52" s="129">
        <v>56</v>
      </c>
      <c r="S52" s="91"/>
      <c r="T52" s="130"/>
      <c r="U52" s="95">
        <v>43</v>
      </c>
      <c r="V52" s="95"/>
      <c r="W52" s="95"/>
      <c r="X52" s="129">
        <v>53</v>
      </c>
      <c r="Y52" s="91"/>
      <c r="Z52" s="130"/>
      <c r="AA52" s="129">
        <v>51</v>
      </c>
      <c r="AB52" s="91"/>
      <c r="AC52" s="91"/>
      <c r="AD52" s="134"/>
      <c r="AE52"/>
    </row>
    <row r="53" spans="1:31" x14ac:dyDescent="0.2">
      <c r="A53" s="93" t="s">
        <v>531</v>
      </c>
      <c r="B53" s="93" t="s">
        <v>351</v>
      </c>
      <c r="C53" s="117">
        <v>46</v>
      </c>
      <c r="D53" s="121" t="s">
        <v>987</v>
      </c>
      <c r="E53" s="115" t="s">
        <v>533</v>
      </c>
      <c r="F53" s="121" t="s">
        <v>533</v>
      </c>
      <c r="G53" s="115" t="s">
        <v>533</v>
      </c>
      <c r="H53" s="124" t="s">
        <v>533</v>
      </c>
      <c r="I53" s="90">
        <v>56</v>
      </c>
      <c r="J53" s="90"/>
      <c r="K53" s="90"/>
      <c r="L53" s="127">
        <v>37</v>
      </c>
      <c r="M53" s="90"/>
      <c r="N53" s="128"/>
      <c r="O53" s="90">
        <v>24</v>
      </c>
      <c r="P53" s="90"/>
      <c r="Q53" s="90"/>
      <c r="R53" s="127">
        <v>50</v>
      </c>
      <c r="S53" s="90"/>
      <c r="T53" s="128"/>
      <c r="U53" s="90">
        <v>43</v>
      </c>
      <c r="V53" s="90"/>
      <c r="W53" s="90"/>
      <c r="X53" s="127">
        <v>52</v>
      </c>
      <c r="Y53" s="90"/>
      <c r="Z53" s="128"/>
      <c r="AA53" s="127">
        <v>59</v>
      </c>
      <c r="AB53" s="90"/>
      <c r="AC53" s="90"/>
      <c r="AD53" s="134"/>
      <c r="AE53"/>
    </row>
    <row r="54" spans="1:31" x14ac:dyDescent="0.2">
      <c r="A54" s="94" t="s">
        <v>530</v>
      </c>
      <c r="B54" s="94" t="s">
        <v>351</v>
      </c>
      <c r="C54" s="118">
        <v>46</v>
      </c>
      <c r="D54" s="125" t="s">
        <v>987</v>
      </c>
      <c r="E54" s="119" t="s">
        <v>533</v>
      </c>
      <c r="F54" s="125" t="s">
        <v>533</v>
      </c>
      <c r="G54" s="119" t="s">
        <v>533</v>
      </c>
      <c r="H54" s="126" t="s">
        <v>533</v>
      </c>
      <c r="I54" s="95">
        <v>54</v>
      </c>
      <c r="J54" s="95"/>
      <c r="K54" s="95"/>
      <c r="L54" s="129">
        <v>58</v>
      </c>
      <c r="M54" s="91"/>
      <c r="N54" s="130"/>
      <c r="O54" s="95">
        <v>34</v>
      </c>
      <c r="P54" s="95"/>
      <c r="Q54" s="95"/>
      <c r="R54" s="129">
        <v>43</v>
      </c>
      <c r="S54" s="91"/>
      <c r="T54" s="130"/>
      <c r="U54" s="95">
        <v>44</v>
      </c>
      <c r="V54" s="95"/>
      <c r="W54" s="95"/>
      <c r="X54" s="129">
        <v>45</v>
      </c>
      <c r="Y54" s="91"/>
      <c r="Z54" s="130"/>
      <c r="AA54" s="129">
        <v>45</v>
      </c>
      <c r="AB54" s="91"/>
      <c r="AC54" s="91"/>
      <c r="AD54" s="134"/>
      <c r="AE54"/>
    </row>
    <row r="55" spans="1:31" x14ac:dyDescent="0.2">
      <c r="A55" s="341" t="s">
        <v>12</v>
      </c>
      <c r="B55" s="341"/>
      <c r="C55" s="601">
        <f>AVERAGE(C5:C54)</f>
        <v>56.4</v>
      </c>
      <c r="D55" s="602"/>
      <c r="E55" s="602">
        <f>AVERAGE(E5:E54)</f>
        <v>60</v>
      </c>
      <c r="F55" s="602"/>
      <c r="G55" s="602">
        <f>AVERAGE(G5:G54)</f>
        <v>56.571428571428569</v>
      </c>
      <c r="H55" s="602"/>
      <c r="I55" s="342">
        <f t="shared" ref="I55:AB55" si="0">AVERAGE(I5:I54)</f>
        <v>68.739999999999995</v>
      </c>
      <c r="J55" s="335">
        <f t="shared" si="0"/>
        <v>68.61904761904762</v>
      </c>
      <c r="K55" s="371" t="s">
        <v>855</v>
      </c>
      <c r="L55" s="342">
        <f t="shared" si="0"/>
        <v>62.54</v>
      </c>
      <c r="M55" s="335">
        <f t="shared" si="0"/>
        <v>67.19047619047619</v>
      </c>
      <c r="N55" s="335">
        <f t="shared" si="0"/>
        <v>60.285714285714285</v>
      </c>
      <c r="O55" s="342">
        <f t="shared" si="0"/>
        <v>31.74</v>
      </c>
      <c r="P55" s="335">
        <f t="shared" si="0"/>
        <v>40.142857142857146</v>
      </c>
      <c r="Q55" s="335">
        <f t="shared" si="0"/>
        <v>43.714285714285715</v>
      </c>
      <c r="R55" s="342">
        <f t="shared" si="0"/>
        <v>59.58</v>
      </c>
      <c r="S55" s="335">
        <f t="shared" si="0"/>
        <v>62.38095238095238</v>
      </c>
      <c r="T55" s="335">
        <f t="shared" si="0"/>
        <v>62</v>
      </c>
      <c r="U55" s="342">
        <f t="shared" si="0"/>
        <v>47.78</v>
      </c>
      <c r="V55" s="335">
        <f t="shared" si="0"/>
        <v>56.428571428571431</v>
      </c>
      <c r="W55" s="335">
        <f t="shared" si="0"/>
        <v>59.857142857142854</v>
      </c>
      <c r="X55" s="342">
        <f t="shared" si="0"/>
        <v>56.28</v>
      </c>
      <c r="Y55" s="335">
        <f t="shared" si="0"/>
        <v>57.095238095238095</v>
      </c>
      <c r="Z55" s="335">
        <f t="shared" si="0"/>
        <v>56.285714285714285</v>
      </c>
      <c r="AA55" s="476">
        <f t="shared" si="0"/>
        <v>67.86</v>
      </c>
      <c r="AB55" s="477">
        <f t="shared" si="0"/>
        <v>67.476190476190482</v>
      </c>
      <c r="AC55" s="470" t="s">
        <v>855</v>
      </c>
      <c r="AD55" s="5"/>
      <c r="AE55" s="1"/>
    </row>
    <row r="56" spans="1:31" x14ac:dyDescent="0.2">
      <c r="A56" s="101" t="s">
        <v>113</v>
      </c>
      <c r="B56" s="101"/>
      <c r="C56" s="597">
        <v>4.7629000000000001</v>
      </c>
      <c r="D56" s="598"/>
      <c r="E56" s="599">
        <v>5.1304999999999996</v>
      </c>
      <c r="F56" s="599"/>
      <c r="G56" s="599">
        <v>3.5167000000000002</v>
      </c>
      <c r="H56" s="600"/>
      <c r="I56" s="332">
        <v>3.7214</v>
      </c>
      <c r="J56" s="332">
        <v>2.3066</v>
      </c>
      <c r="K56" s="370" t="s">
        <v>855</v>
      </c>
      <c r="L56" s="334">
        <v>2.7368000000000001</v>
      </c>
      <c r="M56" s="332">
        <v>4.8521000000000001</v>
      </c>
      <c r="N56" s="333">
        <v>5.4332000000000003</v>
      </c>
      <c r="O56" s="332">
        <v>2.9148000000000001</v>
      </c>
      <c r="P56" s="332">
        <v>8.7888000000000002</v>
      </c>
      <c r="Q56" s="332">
        <v>4.8796999999999997</v>
      </c>
      <c r="R56" s="334">
        <v>2.8818000000000001</v>
      </c>
      <c r="S56" s="332">
        <v>3.4171</v>
      </c>
      <c r="T56" s="333">
        <v>2.7902999999999998</v>
      </c>
      <c r="U56" s="332">
        <v>3.4319999999999999</v>
      </c>
      <c r="V56" s="332">
        <v>8.3699999999999992</v>
      </c>
      <c r="W56" s="323">
        <v>6.4203000000000001</v>
      </c>
      <c r="X56" s="334">
        <v>3.1663999999999999</v>
      </c>
      <c r="Y56" s="332">
        <v>2.3138000000000001</v>
      </c>
      <c r="Z56" s="324">
        <v>2.7143999999999999</v>
      </c>
      <c r="AA56" s="334">
        <v>4</v>
      </c>
      <c r="AB56" s="473">
        <v>3</v>
      </c>
      <c r="AC56" s="469" t="s">
        <v>855</v>
      </c>
      <c r="AD56" s="5"/>
      <c r="AE56" s="1"/>
    </row>
    <row r="57" spans="1:31" ht="14.25" x14ac:dyDescent="0.25">
      <c r="A57" s="47" t="s">
        <v>74</v>
      </c>
      <c r="B57" s="47"/>
      <c r="C57" s="592">
        <v>3.76</v>
      </c>
      <c r="D57" s="593"/>
      <c r="E57" s="593">
        <v>2.78</v>
      </c>
      <c r="F57" s="593"/>
      <c r="G57" s="593">
        <v>3.23</v>
      </c>
      <c r="H57" s="594"/>
      <c r="I57" s="330">
        <v>10.199999999999999</v>
      </c>
      <c r="J57" s="330">
        <v>6.34</v>
      </c>
      <c r="K57" s="369" t="s">
        <v>855</v>
      </c>
      <c r="L57" s="329">
        <v>7.22</v>
      </c>
      <c r="M57" s="330">
        <v>8.02</v>
      </c>
      <c r="N57" s="331" t="s">
        <v>474</v>
      </c>
      <c r="O57" s="330">
        <v>6.19</v>
      </c>
      <c r="P57" s="330">
        <v>6.1</v>
      </c>
      <c r="Q57" s="330" t="s">
        <v>474</v>
      </c>
      <c r="R57" s="329">
        <v>7.37</v>
      </c>
      <c r="S57" s="330">
        <v>6.37</v>
      </c>
      <c r="T57" s="331">
        <v>5.43</v>
      </c>
      <c r="U57" s="330">
        <v>7.71</v>
      </c>
      <c r="V57" s="330">
        <v>6.05</v>
      </c>
      <c r="W57" s="322">
        <v>5.84</v>
      </c>
      <c r="X57" s="329">
        <v>8.35</v>
      </c>
      <c r="Y57" s="330">
        <v>6.14</v>
      </c>
      <c r="Z57" s="325">
        <v>6.75</v>
      </c>
      <c r="AA57" s="471">
        <v>10</v>
      </c>
      <c r="AB57" s="472">
        <v>8</v>
      </c>
      <c r="AC57" s="468" t="s">
        <v>855</v>
      </c>
      <c r="AD57" s="5"/>
      <c r="AE57" s="1"/>
    </row>
    <row r="58" spans="1:31" x14ac:dyDescent="0.2">
      <c r="A58" s="99" t="s">
        <v>114</v>
      </c>
      <c r="B58" s="47"/>
      <c r="C58" s="592">
        <v>11.084289929000001</v>
      </c>
      <c r="D58" s="593"/>
      <c r="E58" s="593">
        <v>10.514752742000001</v>
      </c>
      <c r="F58" s="593"/>
      <c r="G58" s="593">
        <v>11</v>
      </c>
      <c r="H58" s="594"/>
      <c r="I58" s="330">
        <v>9.1247229689000005</v>
      </c>
      <c r="J58" s="330">
        <v>8.0612412571000007</v>
      </c>
      <c r="K58" s="369" t="s">
        <v>855</v>
      </c>
      <c r="L58" s="329">
        <v>7.1059865486999998</v>
      </c>
      <c r="M58" s="330">
        <v>10.408903728</v>
      </c>
      <c r="N58" s="331">
        <v>11.709776468999999</v>
      </c>
      <c r="O58" s="330">
        <v>12.048962768000001</v>
      </c>
      <c r="P58" s="330">
        <v>13.079729101</v>
      </c>
      <c r="Q58" s="330">
        <v>12.143818667</v>
      </c>
      <c r="R58" s="329">
        <v>7.6140674903000001</v>
      </c>
      <c r="S58" s="330">
        <v>8.6989183589000003</v>
      </c>
      <c r="T58" s="331">
        <v>8.6074426103999997</v>
      </c>
      <c r="U58" s="330">
        <v>9.9311136788999992</v>
      </c>
      <c r="V58" s="330">
        <v>9.2529248309999996</v>
      </c>
      <c r="W58" s="322">
        <v>9.5085200949999997</v>
      </c>
      <c r="X58" s="329">
        <v>9.1529012553999998</v>
      </c>
      <c r="Y58" s="330">
        <v>9.3047611165999999</v>
      </c>
      <c r="Z58" s="325">
        <v>9.6636152695999993</v>
      </c>
      <c r="AA58" s="471">
        <v>8.7019886177999997</v>
      </c>
      <c r="AB58" s="472">
        <v>10</v>
      </c>
      <c r="AC58" s="468" t="s">
        <v>855</v>
      </c>
      <c r="AD58" s="1"/>
      <c r="AE58" s="1"/>
    </row>
    <row r="59" spans="1:31" ht="13.5" thickBot="1" x14ac:dyDescent="0.25">
      <c r="A59" s="346" t="s">
        <v>478</v>
      </c>
      <c r="B59" s="347"/>
      <c r="C59" s="572">
        <f>3*7*1</f>
        <v>21</v>
      </c>
      <c r="D59" s="565"/>
      <c r="E59" s="565">
        <f>3*7*2</f>
        <v>42</v>
      </c>
      <c r="F59" s="565"/>
      <c r="G59" s="565">
        <f>3*5*3</f>
        <v>45</v>
      </c>
      <c r="H59" s="573"/>
      <c r="I59" s="349">
        <v>3</v>
      </c>
      <c r="J59" s="349">
        <v>6</v>
      </c>
      <c r="K59" s="372" t="s">
        <v>855</v>
      </c>
      <c r="L59" s="349">
        <v>3</v>
      </c>
      <c r="M59" s="349">
        <v>6</v>
      </c>
      <c r="N59" s="344">
        <v>9</v>
      </c>
      <c r="O59" s="349">
        <v>3</v>
      </c>
      <c r="P59" s="349">
        <v>6</v>
      </c>
      <c r="Q59" s="344">
        <v>9</v>
      </c>
      <c r="R59" s="349">
        <v>3</v>
      </c>
      <c r="S59" s="349">
        <v>6</v>
      </c>
      <c r="T59" s="344">
        <v>9</v>
      </c>
      <c r="U59" s="349">
        <v>3</v>
      </c>
      <c r="V59" s="349">
        <v>6</v>
      </c>
      <c r="W59" s="344">
        <v>9</v>
      </c>
      <c r="X59" s="349">
        <v>3</v>
      </c>
      <c r="Y59" s="349">
        <v>6</v>
      </c>
      <c r="Z59" s="344">
        <v>9</v>
      </c>
      <c r="AA59" s="343">
        <v>3</v>
      </c>
      <c r="AB59" s="349">
        <v>6</v>
      </c>
      <c r="AC59" s="373" t="s">
        <v>855</v>
      </c>
      <c r="AD59" s="1"/>
      <c r="AE59" s="1"/>
    </row>
    <row r="60" spans="1:31" x14ac:dyDescent="0.2">
      <c r="A60" s="10"/>
      <c r="B60" s="10"/>
      <c r="C60" s="120"/>
      <c r="D60" s="122"/>
      <c r="E60" s="120"/>
      <c r="F60" s="122"/>
      <c r="G60" s="120"/>
      <c r="H60" s="122"/>
      <c r="I60" s="7"/>
      <c r="J60" s="7"/>
      <c r="K60" s="7"/>
      <c r="L60" s="7"/>
      <c r="M60" s="7"/>
      <c r="N60" s="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29"/>
      <c r="AD60" s="7"/>
      <c r="AE60" s="7"/>
    </row>
    <row r="61" spans="1:31" x14ac:dyDescent="0.2">
      <c r="A61" s="10"/>
      <c r="B61" s="10"/>
      <c r="C61" s="120"/>
      <c r="D61" s="122"/>
      <c r="E61" s="120"/>
      <c r="F61" s="122"/>
      <c r="G61" s="120"/>
      <c r="H61" s="12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x14ac:dyDescent="0.2">
      <c r="A62" s="11"/>
      <c r="B62" s="11"/>
      <c r="C62" s="120"/>
      <c r="D62" s="122"/>
      <c r="E62" s="120"/>
      <c r="F62" s="122"/>
      <c r="G62" s="120"/>
      <c r="H62" s="12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31" x14ac:dyDescent="0.2">
      <c r="A63" s="10"/>
      <c r="B63" s="10"/>
      <c r="AD63" s="1"/>
    </row>
    <row r="64" spans="1:31" x14ac:dyDescent="0.2">
      <c r="A64" s="10"/>
      <c r="B64" s="10"/>
      <c r="I64" s="12"/>
      <c r="J64" s="12"/>
      <c r="K64" s="1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29"/>
      <c r="AD64" s="1"/>
    </row>
    <row r="65" spans="1:32" x14ac:dyDescent="0.2">
      <c r="A65" s="10"/>
      <c r="B65" s="10"/>
      <c r="I65" s="12"/>
      <c r="J65" s="12"/>
      <c r="K65" s="1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29"/>
    </row>
    <row r="66" spans="1:32" x14ac:dyDescent="0.2">
      <c r="A66" s="11"/>
      <c r="B66" s="11"/>
      <c r="O66" s="1"/>
      <c r="P66" s="1"/>
      <c r="Q66" s="1"/>
    </row>
    <row r="67" spans="1:32" s="44" customFormat="1" x14ac:dyDescent="0.2">
      <c r="A67" s="10"/>
      <c r="B67" s="10"/>
      <c r="C67" s="116"/>
      <c r="D67" s="123"/>
      <c r="E67" s="116"/>
      <c r="F67" s="123"/>
      <c r="G67" s="116"/>
      <c r="H67" s="123"/>
      <c r="O67" s="10"/>
      <c r="P67" s="10"/>
      <c r="Q67" s="10"/>
      <c r="AC67" s="5"/>
      <c r="AE67" s="348"/>
      <c r="AF67" s="1"/>
    </row>
    <row r="68" spans="1:32" s="44" customFormat="1" x14ac:dyDescent="0.2">
      <c r="A68" s="11"/>
      <c r="B68" s="11"/>
      <c r="C68" s="116"/>
      <c r="D68" s="123"/>
      <c r="E68" s="116"/>
      <c r="F68" s="123"/>
      <c r="G68" s="116"/>
      <c r="H68" s="123"/>
      <c r="O68" s="1"/>
      <c r="P68" s="1"/>
      <c r="Q68" s="1"/>
      <c r="AC68" s="5"/>
      <c r="AE68" s="348"/>
      <c r="AF68" s="1"/>
    </row>
    <row r="69" spans="1:32" s="44" customFormat="1" x14ac:dyDescent="0.2">
      <c r="A69" s="11"/>
      <c r="B69" s="11"/>
      <c r="C69" s="116"/>
      <c r="D69" s="123"/>
      <c r="E69" s="116"/>
      <c r="F69" s="123"/>
      <c r="G69" s="116"/>
      <c r="H69" s="123"/>
      <c r="O69" s="11"/>
      <c r="P69" s="11"/>
      <c r="Q69" s="11" t="s">
        <v>35</v>
      </c>
      <c r="AC69" s="5"/>
      <c r="AE69" s="348"/>
      <c r="AF69" s="1"/>
    </row>
    <row r="70" spans="1:32" s="44" customFormat="1" x14ac:dyDescent="0.2">
      <c r="A70" s="10"/>
      <c r="B70" s="10"/>
      <c r="C70" s="116"/>
      <c r="D70" s="123"/>
      <c r="E70" s="116"/>
      <c r="F70" s="123"/>
      <c r="G70" s="116"/>
      <c r="H70" s="123"/>
      <c r="AC70" s="5"/>
      <c r="AE70" s="348"/>
      <c r="AF70" s="1"/>
    </row>
    <row r="71" spans="1:32" s="44" customFormat="1" x14ac:dyDescent="0.2">
      <c r="A71" s="32"/>
      <c r="B71" s="32"/>
      <c r="C71" s="116"/>
      <c r="D71" s="123"/>
      <c r="E71" s="116"/>
      <c r="F71" s="123"/>
      <c r="G71" s="116"/>
      <c r="H71" s="123"/>
      <c r="AC71" s="5"/>
      <c r="AE71" s="348"/>
      <c r="AF71" s="1"/>
    </row>
  </sheetData>
  <mergeCells count="27"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E59:F59"/>
    <mergeCell ref="G59:H59"/>
    <mergeCell ref="C55:D55"/>
    <mergeCell ref="E55:F55"/>
    <mergeCell ref="G55:H55"/>
    <mergeCell ref="C2:H2"/>
    <mergeCell ref="I2:K2"/>
    <mergeCell ref="C3:D3"/>
    <mergeCell ref="E3:F3"/>
    <mergeCell ref="G3:H3"/>
    <mergeCell ref="A1:AC1"/>
    <mergeCell ref="L2:N2"/>
    <mergeCell ref="O2:Q2"/>
    <mergeCell ref="R2:T2"/>
    <mergeCell ref="U2:W2"/>
    <mergeCell ref="X2:Z2"/>
    <mergeCell ref="AA2:AC2"/>
  </mergeCells>
  <pageMargins left="0.5" right="0.5" top="0.5" bottom="0.5" header="0.3" footer="0.3"/>
  <pageSetup paperSize="5" scale="99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8.140625" style="74" customWidth="1"/>
    <col min="2" max="2" width="26.7109375" style="74" customWidth="1"/>
    <col min="3" max="3" width="9.140625" style="74" customWidth="1"/>
    <col min="4" max="4" width="9" style="74" customWidth="1"/>
    <col min="5" max="5" width="11.7109375" style="74" customWidth="1"/>
    <col min="6" max="15" width="6.7109375" style="74" customWidth="1"/>
    <col min="16" max="16384" width="9.140625" style="74"/>
  </cols>
  <sheetData>
    <row r="1" spans="1:15" s="37" customFormat="1" ht="27.95" customHeight="1" thickBot="1" x14ac:dyDescent="0.25">
      <c r="A1" s="626" t="s">
        <v>1099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spans="1:15" ht="52.15" customHeight="1" x14ac:dyDescent="0.2">
      <c r="A2" s="51" t="s">
        <v>75</v>
      </c>
      <c r="B2" s="172" t="s">
        <v>254</v>
      </c>
      <c r="C2" s="52" t="s">
        <v>62</v>
      </c>
      <c r="D2" s="52" t="s">
        <v>76</v>
      </c>
      <c r="E2" s="173" t="s">
        <v>174</v>
      </c>
      <c r="F2" s="169" t="s">
        <v>1124</v>
      </c>
      <c r="G2" s="170" t="s">
        <v>1125</v>
      </c>
      <c r="H2" s="170" t="s">
        <v>1091</v>
      </c>
      <c r="I2" s="170" t="s">
        <v>1092</v>
      </c>
      <c r="J2" s="170" t="s">
        <v>1093</v>
      </c>
      <c r="K2" s="170" t="s">
        <v>1126</v>
      </c>
      <c r="L2" s="170" t="s">
        <v>1127</v>
      </c>
      <c r="M2" s="170" t="s">
        <v>1128</v>
      </c>
      <c r="N2" s="170" t="s">
        <v>1097</v>
      </c>
      <c r="O2" s="170" t="s">
        <v>1098</v>
      </c>
    </row>
    <row r="3" spans="1:15" ht="14.1" customHeight="1" x14ac:dyDescent="0.25">
      <c r="A3" s="142" t="s">
        <v>1078</v>
      </c>
      <c r="B3" s="142" t="s">
        <v>1100</v>
      </c>
      <c r="C3" s="143">
        <v>64.5</v>
      </c>
      <c r="D3" s="144">
        <v>12.777799999999999</v>
      </c>
      <c r="E3" s="161">
        <v>0.8</v>
      </c>
      <c r="F3" s="164">
        <v>64.594399359999997</v>
      </c>
      <c r="G3" s="165">
        <v>92.060461540000006</v>
      </c>
      <c r="H3" s="165">
        <v>62</v>
      </c>
      <c r="I3" s="165">
        <v>75.470860830000007</v>
      </c>
      <c r="J3" s="165">
        <v>58.218108649999998</v>
      </c>
      <c r="K3" s="165">
        <v>78.67861757</v>
      </c>
      <c r="L3" s="165">
        <v>37.410294090000001</v>
      </c>
      <c r="M3" s="165">
        <v>51.708650939999998</v>
      </c>
      <c r="N3" s="165">
        <v>72.175986910000006</v>
      </c>
      <c r="O3" s="165">
        <v>53.843331829999997</v>
      </c>
    </row>
    <row r="4" spans="1:15" ht="14.1" customHeight="1" x14ac:dyDescent="0.25">
      <c r="A4" s="145" t="s">
        <v>1078</v>
      </c>
      <c r="B4" s="145" t="s">
        <v>1101</v>
      </c>
      <c r="C4" s="146">
        <v>63.7</v>
      </c>
      <c r="D4" s="147">
        <v>12.7</v>
      </c>
      <c r="E4" s="162">
        <v>0.8</v>
      </c>
      <c r="F4" s="166">
        <v>61.24194842</v>
      </c>
      <c r="G4" s="167">
        <v>89.574954520000006</v>
      </c>
      <c r="H4" s="167">
        <v>60.673572409999998</v>
      </c>
      <c r="I4" s="167">
        <v>75.717985609999999</v>
      </c>
      <c r="J4" s="167">
        <v>59.646574620000003</v>
      </c>
      <c r="K4" s="167">
        <v>77.839146279999994</v>
      </c>
      <c r="L4" s="167">
        <v>46.806475669999998</v>
      </c>
      <c r="M4" s="167">
        <v>41.501115200000001</v>
      </c>
      <c r="N4" s="167">
        <v>69.624324079999994</v>
      </c>
      <c r="O4" s="167">
        <v>54.75956695</v>
      </c>
    </row>
    <row r="5" spans="1:15" ht="14.1" customHeight="1" x14ac:dyDescent="0.25">
      <c r="A5" s="142" t="s">
        <v>1081</v>
      </c>
      <c r="B5" s="142" t="s">
        <v>1258</v>
      </c>
      <c r="C5" s="143">
        <v>63.3</v>
      </c>
      <c r="D5" s="144">
        <v>12.9</v>
      </c>
      <c r="E5" s="161">
        <v>0.8</v>
      </c>
      <c r="F5" s="164">
        <v>50.115051350000002</v>
      </c>
      <c r="G5" s="165">
        <v>88</v>
      </c>
      <c r="H5" s="165">
        <v>60.396524139999997</v>
      </c>
      <c r="I5" s="165">
        <v>78.232895060000004</v>
      </c>
      <c r="J5" s="165">
        <v>59.71129397</v>
      </c>
      <c r="K5" s="165">
        <v>80.144019929999999</v>
      </c>
      <c r="L5" s="165">
        <v>40.608462529999997</v>
      </c>
      <c r="M5" s="165">
        <v>50.88613119</v>
      </c>
      <c r="N5" s="165">
        <v>67.606408490000007</v>
      </c>
      <c r="O5" s="165">
        <v>57.032022789999999</v>
      </c>
    </row>
    <row r="6" spans="1:15" ht="14.1" customHeight="1" x14ac:dyDescent="0.25">
      <c r="A6" s="145" t="s">
        <v>1081</v>
      </c>
      <c r="B6" s="145" t="s">
        <v>1102</v>
      </c>
      <c r="C6" s="146">
        <v>63.2</v>
      </c>
      <c r="D6" s="147">
        <v>13.23</v>
      </c>
      <c r="E6" s="162">
        <v>0.6</v>
      </c>
      <c r="F6" s="166">
        <v>54.488116859999998</v>
      </c>
      <c r="G6" s="167">
        <v>95.040519160000002</v>
      </c>
      <c r="H6" s="167">
        <v>55.851931030000003</v>
      </c>
      <c r="I6" s="167">
        <v>80.504172659999995</v>
      </c>
      <c r="J6" s="167">
        <v>64.157879690000001</v>
      </c>
      <c r="K6" s="167">
        <v>76.873563219999994</v>
      </c>
      <c r="L6" s="167">
        <v>35.729940419999998</v>
      </c>
      <c r="M6" s="167">
        <v>40.704214559999997</v>
      </c>
      <c r="N6" s="167">
        <v>74.941677389999995</v>
      </c>
      <c r="O6" s="167">
        <v>53.563490850000001</v>
      </c>
    </row>
    <row r="7" spans="1:15" ht="14.1" customHeight="1" x14ac:dyDescent="0.25">
      <c r="A7" s="142" t="s">
        <v>1081</v>
      </c>
      <c r="B7" s="142" t="s">
        <v>1103</v>
      </c>
      <c r="C7" s="143">
        <v>63</v>
      </c>
      <c r="D7" s="144">
        <v>13.26</v>
      </c>
      <c r="E7" s="161">
        <v>0.6</v>
      </c>
      <c r="F7" s="164">
        <v>59.587390300000003</v>
      </c>
      <c r="G7" s="165">
        <v>89.645767770000006</v>
      </c>
      <c r="H7" s="165">
        <v>61.780931029999998</v>
      </c>
      <c r="I7" s="165">
        <v>81.035971219999993</v>
      </c>
      <c r="J7" s="165">
        <v>57.66030112</v>
      </c>
      <c r="K7" s="165">
        <v>74.280901150000005</v>
      </c>
      <c r="L7" s="165">
        <v>43.34390492</v>
      </c>
      <c r="M7" s="165">
        <v>47.051612079999998</v>
      </c>
      <c r="N7" s="165">
        <v>64.366399319999999</v>
      </c>
      <c r="O7" s="165">
        <v>51.016392699999997</v>
      </c>
    </row>
    <row r="8" spans="1:15" ht="14.1" customHeight="1" x14ac:dyDescent="0.25">
      <c r="A8" s="145" t="s">
        <v>1083</v>
      </c>
      <c r="B8" s="145" t="s">
        <v>393</v>
      </c>
      <c r="C8" s="146">
        <v>62.9</v>
      </c>
      <c r="D8" s="147">
        <v>12.58</v>
      </c>
      <c r="E8" s="162">
        <v>0.7</v>
      </c>
      <c r="F8" s="166">
        <v>56.286327030000002</v>
      </c>
      <c r="G8" s="167">
        <v>96.689782600000001</v>
      </c>
      <c r="H8" s="167">
        <v>54.400209199999999</v>
      </c>
      <c r="I8" s="167">
        <v>79.607945090000001</v>
      </c>
      <c r="J8" s="167">
        <v>57.302268789999999</v>
      </c>
      <c r="K8" s="167">
        <v>77.123918369999998</v>
      </c>
      <c r="L8" s="167">
        <v>41.715182140000003</v>
      </c>
      <c r="M8" s="167">
        <v>43.35839679</v>
      </c>
      <c r="N8" s="167">
        <v>66.921641739999998</v>
      </c>
      <c r="O8" s="167">
        <v>55.917477159999997</v>
      </c>
    </row>
    <row r="9" spans="1:15" ht="14.1" customHeight="1" x14ac:dyDescent="0.25">
      <c r="A9" s="142" t="s">
        <v>1083</v>
      </c>
      <c r="B9" s="142" t="s">
        <v>1259</v>
      </c>
      <c r="C9" s="143">
        <v>62.9</v>
      </c>
      <c r="D9" s="144">
        <v>12.99</v>
      </c>
      <c r="E9" s="161">
        <v>0.8</v>
      </c>
      <c r="F9" s="164">
        <v>60.388052430000002</v>
      </c>
      <c r="G9" s="165">
        <v>91.561532700000001</v>
      </c>
      <c r="H9" s="165">
        <v>62.236836779999997</v>
      </c>
      <c r="I9" s="165">
        <v>79.655099640000003</v>
      </c>
      <c r="J9" s="165">
        <v>58.652583079999999</v>
      </c>
      <c r="K9" s="165">
        <v>68.605469240000005</v>
      </c>
      <c r="L9" s="165">
        <v>43.153573880000003</v>
      </c>
      <c r="M9" s="165">
        <v>47.570602729999997</v>
      </c>
      <c r="N9" s="165">
        <v>70.037044039999998</v>
      </c>
      <c r="O9" s="165">
        <v>46.708845009999997</v>
      </c>
    </row>
    <row r="10" spans="1:15" ht="14.1" customHeight="1" x14ac:dyDescent="0.25">
      <c r="A10" s="145" t="s">
        <v>1115</v>
      </c>
      <c r="B10" s="145" t="s">
        <v>1104</v>
      </c>
      <c r="C10" s="146">
        <v>62.5</v>
      </c>
      <c r="D10" s="147">
        <v>12.89</v>
      </c>
      <c r="E10" s="162">
        <v>0.7</v>
      </c>
      <c r="F10" s="166">
        <v>58.126327619999998</v>
      </c>
      <c r="G10" s="167">
        <v>88.155643789999999</v>
      </c>
      <c r="H10" s="167">
        <v>55.915908049999999</v>
      </c>
      <c r="I10" s="167">
        <v>78.232895060000004</v>
      </c>
      <c r="J10" s="167">
        <v>64.432387430000006</v>
      </c>
      <c r="K10" s="167">
        <v>81.028723209999995</v>
      </c>
      <c r="L10" s="167">
        <v>36.287059640000003</v>
      </c>
      <c r="M10" s="167">
        <v>38.765918630000002</v>
      </c>
      <c r="N10" s="167">
        <v>71.350546989999998</v>
      </c>
      <c r="O10" s="167">
        <v>52.478108519999999</v>
      </c>
    </row>
    <row r="11" spans="1:15" ht="14.1" customHeight="1" x14ac:dyDescent="0.25">
      <c r="A11" s="142" t="s">
        <v>1115</v>
      </c>
      <c r="B11" s="142" t="s">
        <v>1105</v>
      </c>
      <c r="C11" s="143">
        <v>61.8</v>
      </c>
      <c r="D11" s="144">
        <v>13.01</v>
      </c>
      <c r="E11" s="161">
        <v>0.4</v>
      </c>
      <c r="F11" s="164">
        <v>54.743092089999998</v>
      </c>
      <c r="G11" s="165">
        <v>95.282654789999995</v>
      </c>
      <c r="H11" s="165">
        <v>55.545397700000002</v>
      </c>
      <c r="I11" s="165">
        <v>72.51205822</v>
      </c>
      <c r="J11" s="165">
        <v>63.310910980000003</v>
      </c>
      <c r="K11" s="165">
        <v>73.93717882</v>
      </c>
      <c r="L11" s="165">
        <v>31.293179240000001</v>
      </c>
      <c r="M11" s="165">
        <v>39.828310360000003</v>
      </c>
      <c r="N11" s="165">
        <v>74.655640450000007</v>
      </c>
      <c r="O11" s="165">
        <v>56.453828469999998</v>
      </c>
    </row>
    <row r="12" spans="1:15" ht="14.1" customHeight="1" x14ac:dyDescent="0.25">
      <c r="A12" s="145" t="s">
        <v>1152</v>
      </c>
      <c r="B12" s="145" t="s">
        <v>1261</v>
      </c>
      <c r="C12" s="146">
        <v>61.7</v>
      </c>
      <c r="D12" s="147">
        <v>12.8889</v>
      </c>
      <c r="E12" s="162">
        <v>0.5</v>
      </c>
      <c r="F12" s="166">
        <v>51.983977009999997</v>
      </c>
      <c r="G12" s="167">
        <v>95.812612020000003</v>
      </c>
      <c r="H12" s="167">
        <v>60.254940230000003</v>
      </c>
      <c r="I12" s="167">
        <v>79</v>
      </c>
      <c r="J12" s="167">
        <v>57.749687090000002</v>
      </c>
      <c r="K12" s="167">
        <v>76.749299809999997</v>
      </c>
      <c r="L12" s="167">
        <v>36.885731759999999</v>
      </c>
      <c r="M12" s="167">
        <v>41.107126440000002</v>
      </c>
      <c r="N12" s="167">
        <v>65.960517629999998</v>
      </c>
      <c r="O12" s="167">
        <v>52.418133539999999</v>
      </c>
    </row>
    <row r="13" spans="1:15" ht="14.1" customHeight="1" x14ac:dyDescent="0.25">
      <c r="A13" s="142" t="s">
        <v>1152</v>
      </c>
      <c r="B13" s="142" t="s">
        <v>1106</v>
      </c>
      <c r="C13" s="143">
        <v>61.7</v>
      </c>
      <c r="D13" s="144">
        <v>12.83</v>
      </c>
      <c r="E13" s="161">
        <v>0.6</v>
      </c>
      <c r="F13" s="164">
        <v>54.412202839999999</v>
      </c>
      <c r="G13" s="165">
        <v>87.269716720000005</v>
      </c>
      <c r="H13" s="165">
        <v>54.81772874</v>
      </c>
      <c r="I13" s="165">
        <v>83.506636900000004</v>
      </c>
      <c r="J13" s="165">
        <v>59.71129397</v>
      </c>
      <c r="K13" s="165">
        <v>75.472017129999998</v>
      </c>
      <c r="L13" s="165">
        <v>39.74484322</v>
      </c>
      <c r="M13" s="165">
        <v>46.326969149999996</v>
      </c>
      <c r="N13" s="165">
        <v>64.994574709999995</v>
      </c>
      <c r="O13" s="165">
        <v>50.374039099999997</v>
      </c>
    </row>
    <row r="14" spans="1:15" ht="14.1" customHeight="1" x14ac:dyDescent="0.25">
      <c r="A14" s="145" t="s">
        <v>1152</v>
      </c>
      <c r="B14" s="145" t="s">
        <v>1111</v>
      </c>
      <c r="C14" s="146">
        <v>61.5</v>
      </c>
      <c r="D14" s="147">
        <v>13</v>
      </c>
      <c r="E14" s="162">
        <v>0.5</v>
      </c>
      <c r="F14" s="166">
        <v>56.937011490000003</v>
      </c>
      <c r="G14" s="167">
        <v>79</v>
      </c>
      <c r="H14" s="167">
        <v>58</v>
      </c>
      <c r="I14" s="167">
        <v>74.441319770000007</v>
      </c>
      <c r="J14" s="167">
        <v>57.302268789999999</v>
      </c>
      <c r="K14" s="167">
        <v>73.75986091</v>
      </c>
      <c r="L14" s="167">
        <v>45.137206569999996</v>
      </c>
      <c r="M14" s="167">
        <v>45.536595779999999</v>
      </c>
      <c r="N14" s="167">
        <v>64.445655340000002</v>
      </c>
      <c r="O14" s="167">
        <v>52.800933690000001</v>
      </c>
    </row>
    <row r="15" spans="1:15" ht="14.1" customHeight="1" x14ac:dyDescent="0.25">
      <c r="A15" s="142" t="s">
        <v>1152</v>
      </c>
      <c r="B15" s="142" t="s">
        <v>1107</v>
      </c>
      <c r="C15" s="143">
        <v>61.5</v>
      </c>
      <c r="D15" s="144">
        <v>12.81</v>
      </c>
      <c r="E15" s="161">
        <v>0.4</v>
      </c>
      <c r="F15" s="164">
        <v>57.189885060000002</v>
      </c>
      <c r="G15" s="165">
        <v>94.403199909999998</v>
      </c>
      <c r="H15" s="165">
        <v>56.030510339999999</v>
      </c>
      <c r="I15" s="165">
        <v>72.338576040000007</v>
      </c>
      <c r="J15" s="165">
        <v>56.354191360000002</v>
      </c>
      <c r="K15" s="165">
        <v>73.261760249999995</v>
      </c>
      <c r="L15" s="165">
        <v>42.020893510000001</v>
      </c>
      <c r="M15" s="165">
        <v>48.206193650000003</v>
      </c>
      <c r="N15" s="165">
        <v>62.98580493</v>
      </c>
      <c r="O15" s="165">
        <v>51.714917380000003</v>
      </c>
    </row>
    <row r="16" spans="1:15" ht="14.1" customHeight="1" x14ac:dyDescent="0.25">
      <c r="A16" s="145" t="s">
        <v>1152</v>
      </c>
      <c r="B16" s="145" t="s">
        <v>1109</v>
      </c>
      <c r="C16" s="146">
        <v>61.3</v>
      </c>
      <c r="D16" s="147">
        <v>12.69</v>
      </c>
      <c r="E16" s="162">
        <v>0.6</v>
      </c>
      <c r="F16" s="166">
        <v>62.456484969999998</v>
      </c>
      <c r="G16" s="167">
        <v>91.959762049999995</v>
      </c>
      <c r="H16" s="167">
        <v>59.29</v>
      </c>
      <c r="I16" s="167">
        <v>77.757856610000005</v>
      </c>
      <c r="J16" s="167">
        <v>50.664749880000002</v>
      </c>
      <c r="K16" s="167">
        <v>70.177308120000006</v>
      </c>
      <c r="L16" s="167">
        <v>43.026612239999999</v>
      </c>
      <c r="M16" s="167">
        <v>38.071415199999997</v>
      </c>
      <c r="N16" s="167">
        <v>70.199731709999995</v>
      </c>
      <c r="O16" s="167">
        <v>49.818034249999997</v>
      </c>
    </row>
    <row r="17" spans="1:15" ht="14.1" customHeight="1" x14ac:dyDescent="0.25">
      <c r="A17" s="142" t="s">
        <v>1152</v>
      </c>
      <c r="B17" s="142" t="s">
        <v>1108</v>
      </c>
      <c r="C17" s="143">
        <v>61.3</v>
      </c>
      <c r="D17" s="144">
        <v>13.122199999999999</v>
      </c>
      <c r="E17" s="161">
        <v>0.6</v>
      </c>
      <c r="F17" s="164">
        <v>56</v>
      </c>
      <c r="G17" s="165">
        <v>89.097155439999995</v>
      </c>
      <c r="H17" s="165">
        <v>57.904480460000002</v>
      </c>
      <c r="I17" s="165">
        <v>74.785955509999994</v>
      </c>
      <c r="J17" s="165">
        <v>58.720233120000003</v>
      </c>
      <c r="K17" s="165">
        <v>78.520300989999996</v>
      </c>
      <c r="L17" s="165">
        <v>37.723918990000001</v>
      </c>
      <c r="M17" s="165">
        <v>44.938860640000001</v>
      </c>
      <c r="N17" s="165">
        <v>63.648219040000001</v>
      </c>
      <c r="O17" s="165">
        <v>51.826371940000001</v>
      </c>
    </row>
    <row r="18" spans="1:15" ht="14.1" customHeight="1" x14ac:dyDescent="0.25">
      <c r="A18" s="145" t="s">
        <v>1152</v>
      </c>
      <c r="B18" s="145" t="s">
        <v>1121</v>
      </c>
      <c r="C18" s="146">
        <v>61.1</v>
      </c>
      <c r="D18" s="147">
        <v>12.74</v>
      </c>
      <c r="E18" s="162">
        <v>0.4</v>
      </c>
      <c r="F18" s="166">
        <v>58.700537269999998</v>
      </c>
      <c r="G18" s="167">
        <v>86</v>
      </c>
      <c r="H18" s="167">
        <v>49.72404598</v>
      </c>
      <c r="I18" s="167">
        <v>82.680559000000002</v>
      </c>
      <c r="J18" s="167">
        <v>55.519678069999998</v>
      </c>
      <c r="K18" s="167">
        <v>72.240090030000005</v>
      </c>
      <c r="L18" s="167">
        <v>38.265847350000001</v>
      </c>
      <c r="M18" s="167">
        <v>46.247988220000003</v>
      </c>
      <c r="N18" s="167">
        <v>66.724282919999993</v>
      </c>
      <c r="O18" s="167">
        <v>54.682727970000002</v>
      </c>
    </row>
    <row r="19" spans="1:15" ht="14.1" customHeight="1" x14ac:dyDescent="0.25">
      <c r="A19" s="142" t="s">
        <v>1152</v>
      </c>
      <c r="B19" s="142" t="s">
        <v>392</v>
      </c>
      <c r="C19" s="143">
        <v>60.8</v>
      </c>
      <c r="D19" s="144">
        <v>12.76</v>
      </c>
      <c r="E19" s="161">
        <v>0.3</v>
      </c>
      <c r="F19" s="164">
        <v>54.809778559999998</v>
      </c>
      <c r="G19" s="165">
        <v>85</v>
      </c>
      <c r="H19" s="165">
        <v>57.662202299999997</v>
      </c>
      <c r="I19" s="165">
        <v>78.340302649999998</v>
      </c>
      <c r="J19" s="165">
        <v>50.876736280000003</v>
      </c>
      <c r="K19" s="165">
        <v>71.701540230000006</v>
      </c>
      <c r="L19" s="165">
        <v>35.545479030000003</v>
      </c>
      <c r="M19" s="165">
        <v>51.183934690000001</v>
      </c>
      <c r="N19" s="165">
        <v>73.27946274</v>
      </c>
      <c r="O19" s="165">
        <v>50.0909014</v>
      </c>
    </row>
    <row r="20" spans="1:15" ht="14.1" customHeight="1" x14ac:dyDescent="0.25">
      <c r="A20" s="145" t="s">
        <v>1152</v>
      </c>
      <c r="B20" s="145" t="s">
        <v>1110</v>
      </c>
      <c r="C20" s="146">
        <v>60.8</v>
      </c>
      <c r="D20" s="147">
        <v>13.166700000000001</v>
      </c>
      <c r="E20" s="162">
        <v>0.5</v>
      </c>
      <c r="F20" s="166">
        <v>50.447526170000003</v>
      </c>
      <c r="G20" s="167">
        <v>91.686026960000007</v>
      </c>
      <c r="H20" s="167">
        <v>60.222951719999998</v>
      </c>
      <c r="I20" s="167">
        <v>75.80501778</v>
      </c>
      <c r="J20" s="167">
        <v>51.724681879999999</v>
      </c>
      <c r="K20" s="167">
        <v>74.804453899999999</v>
      </c>
      <c r="L20" s="167">
        <v>36.026039879999999</v>
      </c>
      <c r="M20" s="167">
        <v>43.4</v>
      </c>
      <c r="N20" s="167">
        <v>66.174992209999999</v>
      </c>
      <c r="O20" s="167">
        <v>58.114235190000002</v>
      </c>
    </row>
    <row r="21" spans="1:15" ht="14.1" customHeight="1" x14ac:dyDescent="0.25">
      <c r="A21" s="142" t="s">
        <v>1152</v>
      </c>
      <c r="B21" s="142" t="s">
        <v>1112</v>
      </c>
      <c r="C21" s="143">
        <v>60.7</v>
      </c>
      <c r="D21" s="144">
        <v>13.32</v>
      </c>
      <c r="E21" s="161">
        <v>0.4</v>
      </c>
      <c r="F21" s="164">
        <v>55.059967159999999</v>
      </c>
      <c r="G21" s="165">
        <v>98.191328080000005</v>
      </c>
      <c r="H21" s="165">
        <v>60.5</v>
      </c>
      <c r="I21" s="165">
        <v>76.301887039999997</v>
      </c>
      <c r="J21" s="165">
        <v>55.774647889999997</v>
      </c>
      <c r="K21" s="165">
        <v>65.803375389999999</v>
      </c>
      <c r="L21" s="165">
        <v>39.754425130000001</v>
      </c>
      <c r="M21" s="165">
        <v>35.083156359999997</v>
      </c>
      <c r="N21" s="165">
        <v>67.143737759999993</v>
      </c>
      <c r="O21" s="165">
        <v>53.093454370000003</v>
      </c>
    </row>
    <row r="22" spans="1:15" ht="14.1" customHeight="1" x14ac:dyDescent="0.25">
      <c r="A22" s="145" t="s">
        <v>1152</v>
      </c>
      <c r="B22" s="145" t="s">
        <v>1113</v>
      </c>
      <c r="C22" s="146">
        <v>60.6</v>
      </c>
      <c r="D22" s="147">
        <v>13.04</v>
      </c>
      <c r="E22" s="162">
        <v>0.5</v>
      </c>
      <c r="F22" s="166">
        <v>50.175621300000003</v>
      </c>
      <c r="G22" s="167">
        <v>89.857446089999996</v>
      </c>
      <c r="H22" s="167">
        <v>61.679958620000001</v>
      </c>
      <c r="I22" s="167">
        <v>74.876771689999998</v>
      </c>
      <c r="J22" s="167">
        <v>60.485728160000001</v>
      </c>
      <c r="K22" s="167">
        <v>63.414305249999998</v>
      </c>
      <c r="L22" s="167">
        <v>38.03801309</v>
      </c>
      <c r="M22" s="167">
        <v>45.429786589999999</v>
      </c>
      <c r="N22" s="167">
        <v>74.227585169999998</v>
      </c>
      <c r="O22" s="167">
        <v>48.206951570000001</v>
      </c>
    </row>
    <row r="23" spans="1:15" ht="14.1" customHeight="1" x14ac:dyDescent="0.25">
      <c r="A23" s="142" t="s">
        <v>1152</v>
      </c>
      <c r="B23" s="142" t="s">
        <v>1114</v>
      </c>
      <c r="C23" s="143">
        <v>60.2</v>
      </c>
      <c r="D23" s="144">
        <v>12.84</v>
      </c>
      <c r="E23" s="161">
        <v>0.4</v>
      </c>
      <c r="F23" s="164">
        <v>53.99111654</v>
      </c>
      <c r="G23" s="165">
        <v>89.989173969999996</v>
      </c>
      <c r="H23" s="165">
        <v>57.353999999999999</v>
      </c>
      <c r="I23" s="165">
        <v>80.529496399999999</v>
      </c>
      <c r="J23" s="165">
        <v>55.835459649999997</v>
      </c>
      <c r="K23" s="165">
        <v>74.462362380000002</v>
      </c>
      <c r="L23" s="165">
        <v>47.525216159999999</v>
      </c>
      <c r="M23" s="165">
        <v>39.387762770000002</v>
      </c>
      <c r="N23" s="165">
        <v>55.142454000000001</v>
      </c>
      <c r="O23" s="165">
        <v>48.036916789999999</v>
      </c>
    </row>
    <row r="24" spans="1:15" ht="14.1" customHeight="1" x14ac:dyDescent="0.25">
      <c r="A24" s="145" t="s">
        <v>1196</v>
      </c>
      <c r="B24" s="145" t="s">
        <v>1116</v>
      </c>
      <c r="C24" s="146">
        <v>59</v>
      </c>
      <c r="D24" s="147">
        <v>13.05</v>
      </c>
      <c r="E24" s="162">
        <v>0.5</v>
      </c>
      <c r="F24" s="166">
        <v>56.625043550000001</v>
      </c>
      <c r="G24" s="167">
        <v>59.016371990000003</v>
      </c>
      <c r="H24" s="167">
        <v>54.75486437</v>
      </c>
      <c r="I24" s="167">
        <v>77.134368640000005</v>
      </c>
      <c r="J24" s="167">
        <v>58.161937139999999</v>
      </c>
      <c r="K24" s="167">
        <v>76.816919540000001</v>
      </c>
      <c r="L24" s="167">
        <v>40.348284960000001</v>
      </c>
      <c r="M24" s="167">
        <v>41.645561399999998</v>
      </c>
      <c r="N24" s="167">
        <v>67.898101170000004</v>
      </c>
      <c r="O24" s="167">
        <v>57.450072499999997</v>
      </c>
    </row>
    <row r="25" spans="1:15" ht="14.1" customHeight="1" x14ac:dyDescent="0.25">
      <c r="A25" s="142" t="s">
        <v>1202</v>
      </c>
      <c r="B25" s="142" t="s">
        <v>1117</v>
      </c>
      <c r="C25" s="143">
        <v>58.3</v>
      </c>
      <c r="D25" s="144">
        <v>12.99</v>
      </c>
      <c r="E25" s="161">
        <v>0.4</v>
      </c>
      <c r="F25" s="164">
        <v>51.888375680000003</v>
      </c>
      <c r="G25" s="165">
        <v>55.79018121</v>
      </c>
      <c r="H25" s="165">
        <v>59.874137930000003</v>
      </c>
      <c r="I25" s="165">
        <v>86.027658979999998</v>
      </c>
      <c r="J25" s="165">
        <v>60.559728020000001</v>
      </c>
      <c r="K25" s="165">
        <v>71.227223050000006</v>
      </c>
      <c r="L25" s="165">
        <v>39.22456038</v>
      </c>
      <c r="M25" s="165">
        <v>35.071415770000002</v>
      </c>
      <c r="N25" s="165">
        <v>73.425814970000005</v>
      </c>
      <c r="O25" s="165">
        <v>50.201721980000002</v>
      </c>
    </row>
    <row r="26" spans="1:15" ht="14.1" customHeight="1" x14ac:dyDescent="0.25">
      <c r="A26" s="145" t="s">
        <v>1206</v>
      </c>
      <c r="B26" s="145" t="s">
        <v>1123</v>
      </c>
      <c r="C26" s="146">
        <v>58.1</v>
      </c>
      <c r="D26" s="147">
        <v>12.75</v>
      </c>
      <c r="E26" s="162">
        <v>0.2</v>
      </c>
      <c r="F26" s="166">
        <v>44.698736650000001</v>
      </c>
      <c r="G26" s="167">
        <v>84</v>
      </c>
      <c r="H26" s="167">
        <v>55.66</v>
      </c>
      <c r="I26" s="167">
        <v>70.498966339999996</v>
      </c>
      <c r="J26" s="167">
        <v>57.71305349</v>
      </c>
      <c r="K26" s="167">
        <v>79.521027349999997</v>
      </c>
      <c r="L26" s="167">
        <v>37.050277579999999</v>
      </c>
      <c r="M26" s="167">
        <v>37.415816100000001</v>
      </c>
      <c r="N26" s="167">
        <v>68.790883120000004</v>
      </c>
      <c r="O26" s="167">
        <v>45.978367489999997</v>
      </c>
    </row>
    <row r="27" spans="1:15" ht="14.1" customHeight="1" x14ac:dyDescent="0.25">
      <c r="A27" s="142" t="s">
        <v>1208</v>
      </c>
      <c r="B27" s="142" t="s">
        <v>1119</v>
      </c>
      <c r="C27" s="143">
        <v>57.1</v>
      </c>
      <c r="D27" s="144">
        <v>12.83</v>
      </c>
      <c r="E27" s="161">
        <v>0.1</v>
      </c>
      <c r="F27" s="164">
        <v>55.737379310000001</v>
      </c>
      <c r="G27" s="165">
        <v>59.936182809999998</v>
      </c>
      <c r="H27" s="165">
        <v>54.997142529999998</v>
      </c>
      <c r="I27" s="165">
        <v>77.490647480000007</v>
      </c>
      <c r="J27" s="165">
        <v>53.534381459999999</v>
      </c>
      <c r="K27" s="165">
        <v>74.388597700000005</v>
      </c>
      <c r="L27" s="165">
        <v>39.625294259999997</v>
      </c>
      <c r="M27" s="165">
        <v>39.832169200000003</v>
      </c>
      <c r="N27" s="165">
        <v>66.366970109999997</v>
      </c>
      <c r="O27" s="165">
        <v>49.093516190000003</v>
      </c>
    </row>
    <row r="28" spans="1:15" ht="15" customHeight="1" thickBot="1" x14ac:dyDescent="0.25">
      <c r="A28" s="55"/>
      <c r="B28" s="55" t="s">
        <v>12</v>
      </c>
      <c r="C28" s="56">
        <v>61.339999999999989</v>
      </c>
      <c r="D28" s="148">
        <v>12.926623999999999</v>
      </c>
      <c r="E28" s="148"/>
      <c r="F28" s="168">
        <v>55.627373960800014</v>
      </c>
      <c r="G28" s="56">
        <v>86.5208189648</v>
      </c>
      <c r="H28" s="56">
        <v>57.901130942400002</v>
      </c>
      <c r="I28" s="56">
        <v>77.699436168800005</v>
      </c>
      <c r="J28" s="56">
        <v>57.751230583200005</v>
      </c>
      <c r="K28" s="56">
        <v>74.433279192800001</v>
      </c>
      <c r="L28" s="56">
        <v>39.6916286656</v>
      </c>
      <c r="M28" s="56">
        <v>43.210388177600009</v>
      </c>
      <c r="N28" s="56">
        <v>68.123538277600005</v>
      </c>
      <c r="O28" s="56">
        <v>52.226974385200002</v>
      </c>
    </row>
    <row r="29" spans="1:15" ht="11.85" customHeight="1" x14ac:dyDescent="0.2">
      <c r="A29" s="31"/>
      <c r="B29" s="75"/>
      <c r="C29" s="75"/>
      <c r="D29" s="76"/>
      <c r="E29" s="76"/>
      <c r="F29" s="7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1.85" customHeight="1" x14ac:dyDescent="0.2">
      <c r="A30" s="31"/>
      <c r="B30" s="79"/>
      <c r="C30" s="80"/>
      <c r="D30" s="76"/>
      <c r="E30" s="78"/>
      <c r="F30" s="78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1.85" customHeight="1" x14ac:dyDescent="0.2">
      <c r="A31" s="31"/>
      <c r="B31" s="81"/>
      <c r="C31" s="80"/>
      <c r="D31" s="76"/>
      <c r="E31" s="78"/>
      <c r="F31" s="78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1.85" customHeight="1" x14ac:dyDescent="0.2">
      <c r="A32" s="31"/>
      <c r="B32" s="80"/>
      <c r="C32" s="80"/>
      <c r="D32" s="80"/>
      <c r="E32" s="80"/>
      <c r="F32" s="80"/>
      <c r="G32" s="80"/>
      <c r="H32" s="80"/>
      <c r="I32" s="78"/>
      <c r="J32" s="78"/>
      <c r="K32" s="78"/>
      <c r="L32" s="78"/>
      <c r="M32" s="78"/>
      <c r="N32" s="78"/>
      <c r="O32" s="78"/>
    </row>
    <row r="33" spans="1:15" ht="11.85" customHeight="1" x14ac:dyDescent="0.2">
      <c r="A33" s="3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1.85" customHeight="1" x14ac:dyDescent="0.2">
      <c r="A34" s="31"/>
      <c r="M34" s="25"/>
      <c r="N34" s="25"/>
      <c r="O34" s="25"/>
    </row>
    <row r="35" spans="1:15" ht="11.85" customHeight="1" x14ac:dyDescent="0.2">
      <c r="A35" s="31"/>
      <c r="M35" s="83"/>
      <c r="N35" s="83"/>
      <c r="O35" s="83"/>
    </row>
    <row r="36" spans="1:15" ht="11.85" customHeight="1" x14ac:dyDescent="0.2"/>
    <row r="37" spans="1:15" ht="11.85" customHeight="1" x14ac:dyDescent="0.2">
      <c r="J37" s="160"/>
    </row>
    <row r="38" spans="1:15" ht="11.85" customHeight="1" x14ac:dyDescent="0.2">
      <c r="G38" s="74" t="s">
        <v>35</v>
      </c>
    </row>
    <row r="39" spans="1:15" ht="11.85" customHeight="1" x14ac:dyDescent="0.2">
      <c r="K39" s="74" t="s">
        <v>35</v>
      </c>
    </row>
    <row r="40" spans="1:15" ht="11.85" customHeight="1" x14ac:dyDescent="0.2">
      <c r="F40" s="160"/>
      <c r="G40" s="160"/>
      <c r="H40" s="160"/>
      <c r="I40" s="160"/>
      <c r="J40" s="160"/>
      <c r="K40" s="160"/>
      <c r="L40" s="160"/>
      <c r="M40" s="160"/>
      <c r="N40" s="160"/>
      <c r="O40" s="160"/>
    </row>
    <row r="41" spans="1:15" ht="11.85" customHeight="1" x14ac:dyDescent="0.2"/>
    <row r="42" spans="1:15" ht="11.85" customHeight="1" x14ac:dyDescent="0.2"/>
    <row r="43" spans="1:15" ht="11.85" customHeight="1" x14ac:dyDescent="0.2">
      <c r="F43" s="26"/>
      <c r="G43" s="26"/>
      <c r="H43" s="26"/>
      <c r="N43" s="26"/>
      <c r="O43" s="26"/>
    </row>
    <row r="44" spans="1:15" ht="11.85" customHeight="1" x14ac:dyDescent="0.2">
      <c r="J44" s="84"/>
      <c r="K44" s="84"/>
      <c r="L44" s="84"/>
      <c r="M44" s="84"/>
    </row>
    <row r="46" spans="1:15" x14ac:dyDescent="0.2">
      <c r="L46" s="74" t="s">
        <v>35</v>
      </c>
    </row>
  </sheetData>
  <mergeCells count="1">
    <mergeCell ref="A1:O1"/>
  </mergeCells>
  <conditionalFormatting sqref="F3:F14">
    <cfRule type="cellIs" dxfId="92" priority="60" operator="greaterThan">
      <formula>$F$28</formula>
    </cfRule>
  </conditionalFormatting>
  <conditionalFormatting sqref="G3:G14">
    <cfRule type="cellIs" dxfId="91" priority="59" operator="greaterThan">
      <formula>$G$28</formula>
    </cfRule>
  </conditionalFormatting>
  <conditionalFormatting sqref="H3:H14">
    <cfRule type="cellIs" dxfId="90" priority="57" operator="greaterThan">
      <formula>$H$28</formula>
    </cfRule>
  </conditionalFormatting>
  <conditionalFormatting sqref="I3:I14">
    <cfRule type="cellIs" dxfId="89" priority="56" operator="greaterThan">
      <formula>$I$28</formula>
    </cfRule>
  </conditionalFormatting>
  <conditionalFormatting sqref="J3:J14">
    <cfRule type="cellIs" dxfId="88" priority="55" operator="greaterThan">
      <formula>$J$28</formula>
    </cfRule>
  </conditionalFormatting>
  <conditionalFormatting sqref="K3:K14">
    <cfRule type="cellIs" dxfId="87" priority="52" operator="greaterThan">
      <formula>$K$28</formula>
    </cfRule>
  </conditionalFormatting>
  <conditionalFormatting sqref="L3:L14">
    <cfRule type="cellIs" dxfId="86" priority="51" operator="greaterThan">
      <formula>$L$28</formula>
    </cfRule>
  </conditionalFormatting>
  <conditionalFormatting sqref="M3:M14">
    <cfRule type="cellIs" dxfId="85" priority="50" operator="greaterThan">
      <formula>$M$28</formula>
    </cfRule>
  </conditionalFormatting>
  <conditionalFormatting sqref="N3:N14">
    <cfRule type="cellIs" dxfId="84" priority="49" operator="greaterThan">
      <formula>$N$28</formula>
    </cfRule>
  </conditionalFormatting>
  <conditionalFormatting sqref="O3:O14">
    <cfRule type="cellIs" dxfId="83" priority="48" operator="greaterThan">
      <formula>$O$28</formula>
    </cfRule>
  </conditionalFormatting>
  <conditionalFormatting sqref="F15:F23">
    <cfRule type="cellIs" dxfId="82" priority="40" operator="greaterThan">
      <formula>$F$28</formula>
    </cfRule>
  </conditionalFormatting>
  <conditionalFormatting sqref="G15:G23">
    <cfRule type="cellIs" dxfId="81" priority="39" operator="greaterThan">
      <formula>$G$28</formula>
    </cfRule>
  </conditionalFormatting>
  <conditionalFormatting sqref="H15:H23">
    <cfRule type="cellIs" dxfId="80" priority="37" operator="greaterThan">
      <formula>$H$28</formula>
    </cfRule>
  </conditionalFormatting>
  <conditionalFormatting sqref="I15:I23">
    <cfRule type="cellIs" dxfId="79" priority="36" operator="greaterThan">
      <formula>$I$28</formula>
    </cfRule>
  </conditionalFormatting>
  <conditionalFormatting sqref="J15:J23">
    <cfRule type="cellIs" dxfId="78" priority="35" operator="greaterThan">
      <formula>$J$28</formula>
    </cfRule>
  </conditionalFormatting>
  <conditionalFormatting sqref="K15:K23">
    <cfRule type="cellIs" dxfId="77" priority="32" operator="greaterThan">
      <formula>$K$28</formula>
    </cfRule>
  </conditionalFormatting>
  <conditionalFormatting sqref="L15:L23">
    <cfRule type="cellIs" dxfId="76" priority="31" operator="greaterThan">
      <formula>$L$28</formula>
    </cfRule>
  </conditionalFormatting>
  <conditionalFormatting sqref="M15:M23">
    <cfRule type="cellIs" dxfId="75" priority="30" operator="greaterThan">
      <formula>$M$28</formula>
    </cfRule>
  </conditionalFormatting>
  <conditionalFormatting sqref="N15:N23">
    <cfRule type="cellIs" dxfId="74" priority="29" operator="greaterThan">
      <formula>$N$28</formula>
    </cfRule>
  </conditionalFormatting>
  <conditionalFormatting sqref="O15:O23">
    <cfRule type="cellIs" dxfId="73" priority="28" operator="greaterThan">
      <formula>$O$28</formula>
    </cfRule>
  </conditionalFormatting>
  <conditionalFormatting sqref="F24:F27">
    <cfRule type="cellIs" dxfId="72" priority="20" operator="greaterThan">
      <formula>$F$28</formula>
    </cfRule>
  </conditionalFormatting>
  <conditionalFormatting sqref="G24:G27">
    <cfRule type="cellIs" dxfId="71" priority="19" operator="greaterThan">
      <formula>$G$28</formula>
    </cfRule>
  </conditionalFormatting>
  <conditionalFormatting sqref="H24:H27">
    <cfRule type="cellIs" dxfId="70" priority="17" operator="greaterThan">
      <formula>$H$28</formula>
    </cfRule>
  </conditionalFormatting>
  <conditionalFormatting sqref="I24:I27">
    <cfRule type="cellIs" dxfId="69" priority="16" operator="greaterThan">
      <formula>$I$28</formula>
    </cfRule>
  </conditionalFormatting>
  <conditionalFormatting sqref="J24:J27">
    <cfRule type="cellIs" dxfId="68" priority="15" operator="greaterThan">
      <formula>$J$28</formula>
    </cfRule>
  </conditionalFormatting>
  <conditionalFormatting sqref="K24:K27">
    <cfRule type="cellIs" dxfId="67" priority="12" operator="greaterThan">
      <formula>$K$28</formula>
    </cfRule>
  </conditionalFormatting>
  <conditionalFormatting sqref="L24:L27">
    <cfRule type="cellIs" dxfId="66" priority="11" operator="greaterThan">
      <formula>$L$28</formula>
    </cfRule>
  </conditionalFormatting>
  <conditionalFormatting sqref="M24:M27">
    <cfRule type="cellIs" dxfId="65" priority="10" operator="greaterThan">
      <formula>$M$28</formula>
    </cfRule>
  </conditionalFormatting>
  <conditionalFormatting sqref="N24:N27">
    <cfRule type="cellIs" dxfId="64" priority="9" operator="greaterThan">
      <formula>$N$28</formula>
    </cfRule>
  </conditionalFormatting>
  <conditionalFormatting sqref="O24:O27">
    <cfRule type="cellIs" dxfId="63" priority="8" operator="greaterThan">
      <formula>$O$28</formula>
    </cfRule>
  </conditionalFormatting>
  <pageMargins left="0.5" right="0.5" top="0.5" bottom="0.5" header="0.3" footer="0.3"/>
  <pageSetup paperSize="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8.140625" style="74" customWidth="1"/>
    <col min="2" max="2" width="26.7109375" style="74" customWidth="1"/>
    <col min="3" max="3" width="9.140625" style="74" customWidth="1"/>
    <col min="4" max="4" width="9" style="74" customWidth="1"/>
    <col min="5" max="5" width="11.7109375" style="74" customWidth="1"/>
    <col min="6" max="8" width="6.7109375" style="74" customWidth="1"/>
    <col min="9" max="16384" width="9.140625" style="74"/>
  </cols>
  <sheetData>
    <row r="1" spans="1:8" s="37" customFormat="1" ht="27.95" customHeight="1" thickBot="1" x14ac:dyDescent="0.25">
      <c r="A1" s="626" t="s">
        <v>1188</v>
      </c>
      <c r="B1" s="626"/>
      <c r="C1" s="626"/>
      <c r="D1" s="626"/>
      <c r="E1" s="626"/>
      <c r="F1" s="626"/>
      <c r="G1" s="626"/>
      <c r="H1" s="626"/>
    </row>
    <row r="2" spans="1:8" ht="52.15" customHeight="1" x14ac:dyDescent="0.2">
      <c r="A2" s="51" t="s">
        <v>75</v>
      </c>
      <c r="B2" s="172" t="s">
        <v>254</v>
      </c>
      <c r="C2" s="52" t="s">
        <v>62</v>
      </c>
      <c r="D2" s="52" t="s">
        <v>76</v>
      </c>
      <c r="E2" s="173" t="s">
        <v>174</v>
      </c>
      <c r="F2" s="169" t="s">
        <v>1141</v>
      </c>
      <c r="G2" s="170" t="s">
        <v>1142</v>
      </c>
      <c r="H2" s="170" t="s">
        <v>1097</v>
      </c>
    </row>
    <row r="3" spans="1:8" ht="14.1" customHeight="1" x14ac:dyDescent="0.25">
      <c r="A3" s="142" t="s">
        <v>1078</v>
      </c>
      <c r="B3" s="142" t="s">
        <v>1129</v>
      </c>
      <c r="C3" s="143">
        <v>48.5</v>
      </c>
      <c r="D3" s="144">
        <v>14.1</v>
      </c>
      <c r="E3" s="161">
        <v>0.66</v>
      </c>
      <c r="F3" s="164">
        <v>49.867430059999997</v>
      </c>
      <c r="G3" s="165">
        <v>38.418354389999998</v>
      </c>
      <c r="H3" s="165">
        <v>57.117572410000001</v>
      </c>
    </row>
    <row r="4" spans="1:8" ht="14.1" customHeight="1" x14ac:dyDescent="0.25">
      <c r="A4" s="145" t="s">
        <v>1078</v>
      </c>
      <c r="B4" s="145" t="s">
        <v>1130</v>
      </c>
      <c r="C4" s="146">
        <v>48.3</v>
      </c>
      <c r="D4" s="147">
        <v>14.566700000000001</v>
      </c>
      <c r="E4" s="162">
        <v>1</v>
      </c>
      <c r="F4" s="166">
        <v>47.182604990000002</v>
      </c>
      <c r="G4" s="167">
        <v>36.264065340000002</v>
      </c>
      <c r="H4" s="167">
        <v>61.315236779999999</v>
      </c>
    </row>
    <row r="5" spans="1:8" ht="14.1" customHeight="1" x14ac:dyDescent="0.25">
      <c r="A5" s="142" t="s">
        <v>1078</v>
      </c>
      <c r="B5" s="142" t="s">
        <v>1131</v>
      </c>
      <c r="C5" s="143">
        <v>48.1</v>
      </c>
      <c r="D5" s="144">
        <v>14.5</v>
      </c>
      <c r="E5" s="161">
        <v>1</v>
      </c>
      <c r="F5" s="164">
        <v>44.611662250000002</v>
      </c>
      <c r="G5" s="165">
        <v>41.670883760000002</v>
      </c>
      <c r="H5" s="165">
        <v>58.026666669999997</v>
      </c>
    </row>
    <row r="6" spans="1:8" ht="14.1" customHeight="1" x14ac:dyDescent="0.25">
      <c r="A6" s="145" t="s">
        <v>1081</v>
      </c>
      <c r="B6" s="145" t="s">
        <v>1132</v>
      </c>
      <c r="C6" s="146">
        <v>47.8</v>
      </c>
      <c r="D6" s="147">
        <v>14.2</v>
      </c>
      <c r="E6" s="162">
        <v>1</v>
      </c>
      <c r="F6" s="166">
        <v>43.48855082</v>
      </c>
      <c r="G6" s="167">
        <v>37.700000000000003</v>
      </c>
      <c r="H6" s="167">
        <v>61.063944829999997</v>
      </c>
    </row>
    <row r="7" spans="1:8" ht="14.1" customHeight="1" x14ac:dyDescent="0.25">
      <c r="A7" s="142" t="s">
        <v>1081</v>
      </c>
      <c r="B7" s="142" t="s">
        <v>1133</v>
      </c>
      <c r="C7" s="143">
        <v>47.5</v>
      </c>
      <c r="D7" s="144">
        <v>14.3</v>
      </c>
      <c r="E7" s="161">
        <v>0.66</v>
      </c>
      <c r="F7" s="164">
        <v>47.163253760000003</v>
      </c>
      <c r="G7" s="165">
        <v>39.36452414</v>
      </c>
      <c r="H7" s="165">
        <v>55.912459769999998</v>
      </c>
    </row>
    <row r="8" spans="1:8" ht="14.1" customHeight="1" x14ac:dyDescent="0.25">
      <c r="A8" s="145" t="s">
        <v>1081</v>
      </c>
      <c r="B8" s="145" t="s">
        <v>1134</v>
      </c>
      <c r="C8" s="146">
        <v>47.1</v>
      </c>
      <c r="D8" s="147">
        <v>14.2333</v>
      </c>
      <c r="E8" s="162">
        <v>1</v>
      </c>
      <c r="F8" s="166">
        <v>42.197011490000001</v>
      </c>
      <c r="G8" s="167">
        <v>41.010832180000001</v>
      </c>
      <c r="H8" s="167">
        <v>58.105967819999996</v>
      </c>
    </row>
    <row r="9" spans="1:8" ht="14.1" customHeight="1" x14ac:dyDescent="0.25">
      <c r="A9" s="142" t="s">
        <v>1083</v>
      </c>
      <c r="B9" s="142" t="s">
        <v>1135</v>
      </c>
      <c r="C9" s="143">
        <v>46.4</v>
      </c>
      <c r="D9" s="144">
        <v>14.333299999999999</v>
      </c>
      <c r="E9" s="161">
        <v>0.66</v>
      </c>
      <c r="F9" s="164">
        <v>43.40385363</v>
      </c>
      <c r="G9" s="165">
        <v>36.037236829999998</v>
      </c>
      <c r="H9" s="165">
        <v>59.625931029999997</v>
      </c>
    </row>
    <row r="10" spans="1:8" ht="14.1" customHeight="1" x14ac:dyDescent="0.25">
      <c r="A10" s="145" t="s">
        <v>1083</v>
      </c>
      <c r="B10" s="145" t="s">
        <v>1136</v>
      </c>
      <c r="C10" s="146">
        <v>46.3</v>
      </c>
      <c r="D10" s="147">
        <v>14.333299999999999</v>
      </c>
      <c r="E10" s="162">
        <v>0.33</v>
      </c>
      <c r="F10" s="166">
        <v>41.807326240000002</v>
      </c>
      <c r="G10" s="167">
        <v>42.004524140000001</v>
      </c>
      <c r="H10" s="167">
        <v>55.154758620000003</v>
      </c>
    </row>
    <row r="11" spans="1:8" ht="14.1" customHeight="1" x14ac:dyDescent="0.25">
      <c r="A11" s="142" t="s">
        <v>1118</v>
      </c>
      <c r="B11" s="142" t="s">
        <v>1137</v>
      </c>
      <c r="C11" s="143">
        <v>42.3</v>
      </c>
      <c r="D11" s="144">
        <v>14.6</v>
      </c>
      <c r="E11" s="161">
        <v>0.33</v>
      </c>
      <c r="F11" s="164">
        <v>38.72</v>
      </c>
      <c r="G11" s="165">
        <v>29.85931034</v>
      </c>
      <c r="H11" s="165">
        <v>58.378445980000002</v>
      </c>
    </row>
    <row r="12" spans="1:8" ht="14.1" customHeight="1" x14ac:dyDescent="0.25">
      <c r="A12" s="145" t="s">
        <v>1120</v>
      </c>
      <c r="B12" s="145" t="s">
        <v>1138</v>
      </c>
      <c r="C12" s="146">
        <v>41</v>
      </c>
      <c r="D12" s="147">
        <v>14.2</v>
      </c>
      <c r="E12" s="162">
        <v>0</v>
      </c>
      <c r="F12" s="166">
        <v>34.565140049999997</v>
      </c>
      <c r="G12" s="167">
        <v>31.248115479999999</v>
      </c>
      <c r="H12" s="167">
        <v>57.168919539999997</v>
      </c>
    </row>
    <row r="13" spans="1:8" ht="14.1" customHeight="1" x14ac:dyDescent="0.25">
      <c r="A13" s="142" t="s">
        <v>1120</v>
      </c>
      <c r="B13" s="142" t="s">
        <v>1139</v>
      </c>
      <c r="C13" s="143">
        <v>40.9</v>
      </c>
      <c r="D13" s="144">
        <v>14.5</v>
      </c>
      <c r="E13" s="161">
        <v>0</v>
      </c>
      <c r="F13" s="164">
        <v>34.494882029999999</v>
      </c>
      <c r="G13" s="165">
        <v>30.39274047</v>
      </c>
      <c r="H13" s="165">
        <v>57.729471259999997</v>
      </c>
    </row>
    <row r="14" spans="1:8" ht="14.1" customHeight="1" x14ac:dyDescent="0.25">
      <c r="A14" s="145" t="s">
        <v>1122</v>
      </c>
      <c r="B14" s="145" t="s">
        <v>1140</v>
      </c>
      <c r="C14" s="146">
        <v>39.799999999999997</v>
      </c>
      <c r="D14" s="147">
        <v>14.3</v>
      </c>
      <c r="E14" s="162">
        <v>0</v>
      </c>
      <c r="F14" s="166">
        <v>34.321878490000003</v>
      </c>
      <c r="G14" s="167">
        <v>30.417172870000002</v>
      </c>
      <c r="H14" s="167">
        <v>54.717498849999998</v>
      </c>
    </row>
    <row r="15" spans="1:8" ht="15" customHeight="1" thickBot="1" x14ac:dyDescent="0.25">
      <c r="A15" s="55"/>
      <c r="B15" s="55" t="s">
        <v>12</v>
      </c>
      <c r="C15" s="56">
        <v>45.333333333333336</v>
      </c>
      <c r="D15" s="148">
        <v>14.347216666666666</v>
      </c>
      <c r="E15" s="148"/>
      <c r="F15" s="168">
        <v>41.818632817500003</v>
      </c>
      <c r="G15" s="56">
        <v>36.198979995000002</v>
      </c>
      <c r="H15" s="56">
        <v>57.859739463333334</v>
      </c>
    </row>
    <row r="16" spans="1:8" ht="11.85" customHeight="1" x14ac:dyDescent="0.2">
      <c r="A16" s="31"/>
      <c r="B16" s="75"/>
      <c r="C16" s="75"/>
      <c r="D16" s="76"/>
      <c r="E16" s="76"/>
      <c r="F16" s="77"/>
      <c r="G16" s="27"/>
      <c r="H16" s="27"/>
    </row>
    <row r="17" spans="1:8" ht="11.85" customHeight="1" x14ac:dyDescent="0.2">
      <c r="A17" s="31"/>
      <c r="B17" s="79"/>
      <c r="C17" s="80"/>
      <c r="D17" s="76"/>
      <c r="E17" s="78"/>
      <c r="F17" s="78"/>
      <c r="G17" s="27"/>
      <c r="H17" s="27"/>
    </row>
    <row r="18" spans="1:8" ht="11.85" customHeight="1" x14ac:dyDescent="0.2">
      <c r="A18" s="31"/>
      <c r="B18" s="81"/>
      <c r="C18" s="80"/>
      <c r="D18" s="76"/>
      <c r="E18" s="78"/>
      <c r="F18" s="78"/>
      <c r="G18" s="27"/>
      <c r="H18" s="27"/>
    </row>
    <row r="19" spans="1:8" ht="11.85" customHeight="1" x14ac:dyDescent="0.2">
      <c r="A19" s="31"/>
      <c r="B19" s="80"/>
      <c r="C19" s="80"/>
      <c r="D19" s="80"/>
      <c r="E19" s="80"/>
      <c r="F19" s="80"/>
      <c r="G19" s="80"/>
      <c r="H19" s="80"/>
    </row>
    <row r="20" spans="1:8" ht="11.85" customHeight="1" x14ac:dyDescent="0.2">
      <c r="A20" s="31"/>
      <c r="B20" s="82"/>
      <c r="C20" s="82"/>
      <c r="D20" s="82"/>
      <c r="E20" s="82"/>
      <c r="F20" s="82"/>
      <c r="G20" s="82"/>
      <c r="H20" s="82"/>
    </row>
    <row r="21" spans="1:8" ht="11.85" customHeight="1" x14ac:dyDescent="0.2">
      <c r="A21" s="31"/>
    </row>
    <row r="22" spans="1:8" ht="11.85" customHeight="1" x14ac:dyDescent="0.2">
      <c r="A22" s="31"/>
    </row>
    <row r="23" spans="1:8" ht="11.85" customHeight="1" x14ac:dyDescent="0.2"/>
    <row r="24" spans="1:8" ht="11.85" customHeight="1" x14ac:dyDescent="0.2"/>
    <row r="25" spans="1:8" ht="11.85" customHeight="1" x14ac:dyDescent="0.2">
      <c r="G25" s="74" t="s">
        <v>35</v>
      </c>
    </row>
    <row r="26" spans="1:8" ht="11.85" customHeight="1" x14ac:dyDescent="0.2"/>
    <row r="27" spans="1:8" ht="11.85" customHeight="1" x14ac:dyDescent="0.2">
      <c r="F27" s="160"/>
      <c r="G27" s="160"/>
      <c r="H27" s="160"/>
    </row>
    <row r="28" spans="1:8" ht="11.85" customHeight="1" x14ac:dyDescent="0.2"/>
    <row r="29" spans="1:8" ht="11.85" customHeight="1" x14ac:dyDescent="0.2"/>
    <row r="30" spans="1:8" ht="11.85" customHeight="1" x14ac:dyDescent="0.2">
      <c r="F30" s="26"/>
      <c r="G30" s="26"/>
      <c r="H30" s="26"/>
    </row>
    <row r="31" spans="1:8" ht="11.85" customHeight="1" x14ac:dyDescent="0.2"/>
  </sheetData>
  <mergeCells count="1">
    <mergeCell ref="A1:H1"/>
  </mergeCells>
  <conditionalFormatting sqref="F3:F14">
    <cfRule type="cellIs" dxfId="62" priority="20" operator="greaterThan">
      <formula>$F$15</formula>
    </cfRule>
  </conditionalFormatting>
  <conditionalFormatting sqref="G3:G14">
    <cfRule type="cellIs" dxfId="61" priority="19" operator="greaterThan">
      <formula>$G$15</formula>
    </cfRule>
  </conditionalFormatting>
  <conditionalFormatting sqref="H3:H14">
    <cfRule type="cellIs" dxfId="60" priority="17" operator="greaterThan">
      <formula>$H$15</formula>
    </cfRule>
  </conditionalFormatting>
  <pageMargins left="0.5" right="0.5" top="0.5" bottom="0.5" header="0.3" footer="0.3"/>
  <pageSetup paperSize="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workbookViewId="0">
      <selection sqref="A1:J1"/>
    </sheetView>
  </sheetViews>
  <sheetFormatPr defaultColWidth="9.140625" defaultRowHeight="12.75" x14ac:dyDescent="0.2"/>
  <cols>
    <col min="1" max="1" width="28.7109375" style="19" customWidth="1"/>
    <col min="2" max="2" width="10.7109375" style="19" customWidth="1"/>
    <col min="3" max="4" width="10.42578125" style="19" customWidth="1"/>
    <col min="5" max="5" width="2.28515625" style="19" customWidth="1"/>
    <col min="6" max="6" width="11.140625" style="19" customWidth="1"/>
    <col min="7" max="7" width="10.42578125" style="19" customWidth="1"/>
    <col min="8" max="8" width="2.28515625" style="19" customWidth="1"/>
    <col min="9" max="10" width="11.42578125" style="19" customWidth="1"/>
    <col min="11" max="16384" width="9.140625" style="19"/>
  </cols>
  <sheetData>
    <row r="1" spans="1:12" ht="27" customHeight="1" thickBot="1" x14ac:dyDescent="0.25">
      <c r="A1" s="615" t="s">
        <v>1335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2" ht="31.5" customHeight="1" x14ac:dyDescent="0.2">
      <c r="A2" s="57"/>
      <c r="B2" s="57"/>
      <c r="C2" s="611" t="s">
        <v>27</v>
      </c>
      <c r="D2" s="612"/>
      <c r="E2" s="57"/>
      <c r="F2" s="613" t="s">
        <v>26</v>
      </c>
      <c r="G2" s="614"/>
      <c r="H2" s="57"/>
      <c r="I2" s="613" t="s">
        <v>25</v>
      </c>
      <c r="J2" s="614"/>
    </row>
    <row r="3" spans="1:12" ht="47.1" customHeight="1" x14ac:dyDescent="0.2">
      <c r="A3" s="149" t="s">
        <v>254</v>
      </c>
      <c r="B3" s="150" t="s">
        <v>116</v>
      </c>
      <c r="C3" s="191" t="s">
        <v>62</v>
      </c>
      <c r="D3" s="191" t="s">
        <v>76</v>
      </c>
      <c r="E3" s="149"/>
      <c r="F3" s="191" t="s">
        <v>77</v>
      </c>
      <c r="G3" s="191" t="s">
        <v>76</v>
      </c>
      <c r="H3" s="149"/>
      <c r="I3" s="191" t="s">
        <v>78</v>
      </c>
      <c r="J3" s="191" t="s">
        <v>76</v>
      </c>
    </row>
    <row r="4" spans="1:12" s="58" customFormat="1" ht="65.25" hidden="1" x14ac:dyDescent="0.2">
      <c r="A4" s="149" t="s">
        <v>254</v>
      </c>
      <c r="B4" s="150" t="s">
        <v>116</v>
      </c>
      <c r="C4" s="191" t="s">
        <v>171</v>
      </c>
      <c r="D4" s="191" t="s">
        <v>172</v>
      </c>
      <c r="E4" s="149"/>
      <c r="F4" s="191" t="s">
        <v>167</v>
      </c>
      <c r="G4" s="191" t="s">
        <v>168</v>
      </c>
      <c r="H4" s="149"/>
      <c r="I4" s="191" t="s">
        <v>169</v>
      </c>
      <c r="J4" s="191" t="s">
        <v>170</v>
      </c>
    </row>
    <row r="5" spans="1:12" x14ac:dyDescent="0.2">
      <c r="A5" s="108" t="s">
        <v>511</v>
      </c>
      <c r="B5" s="108" t="s">
        <v>471</v>
      </c>
      <c r="C5" s="109">
        <f t="shared" ref="C5:C25" si="0">AVERAGE(F5,I5)</f>
        <v>61.75</v>
      </c>
      <c r="D5" s="112">
        <f t="shared" ref="D5:D25" si="1">AVERAGE(G5,J5)</f>
        <v>12.838899999999999</v>
      </c>
      <c r="E5" s="108"/>
      <c r="F5" s="110">
        <v>64.5</v>
      </c>
      <c r="G5" s="111">
        <v>12.777799999999999</v>
      </c>
      <c r="H5" s="108"/>
      <c r="I5" s="109">
        <v>59</v>
      </c>
      <c r="J5" s="112">
        <v>12.9</v>
      </c>
    </row>
    <row r="6" spans="1:12" x14ac:dyDescent="0.2">
      <c r="A6" s="103" t="s">
        <v>461</v>
      </c>
      <c r="B6" s="103" t="s">
        <v>324</v>
      </c>
      <c r="C6" s="104">
        <f t="shared" si="0"/>
        <v>61.65</v>
      </c>
      <c r="D6" s="107">
        <f t="shared" si="1"/>
        <v>12.9</v>
      </c>
      <c r="E6" s="103"/>
      <c r="F6" s="105">
        <v>63.3</v>
      </c>
      <c r="G6" s="106">
        <v>12.9</v>
      </c>
      <c r="H6" s="103"/>
      <c r="I6" s="104">
        <v>60</v>
      </c>
      <c r="J6" s="107">
        <v>12.9</v>
      </c>
    </row>
    <row r="7" spans="1:12" x14ac:dyDescent="0.2">
      <c r="A7" s="108" t="s">
        <v>393</v>
      </c>
      <c r="B7" s="108" t="s">
        <v>471</v>
      </c>
      <c r="C7" s="109">
        <f t="shared" si="0"/>
        <v>61.45</v>
      </c>
      <c r="D7" s="112">
        <f t="shared" si="1"/>
        <v>12.84</v>
      </c>
      <c r="E7" s="108"/>
      <c r="F7" s="110">
        <v>62.9</v>
      </c>
      <c r="G7" s="111">
        <v>12.58</v>
      </c>
      <c r="H7" s="108"/>
      <c r="I7" s="109">
        <v>60</v>
      </c>
      <c r="J7" s="112">
        <v>13.1</v>
      </c>
    </row>
    <row r="8" spans="1:12" x14ac:dyDescent="0.2">
      <c r="A8" s="103" t="s">
        <v>463</v>
      </c>
      <c r="B8" s="103" t="s">
        <v>324</v>
      </c>
      <c r="C8" s="104">
        <f t="shared" si="0"/>
        <v>61.05</v>
      </c>
      <c r="D8" s="107">
        <f t="shared" si="1"/>
        <v>12.469999999999999</v>
      </c>
      <c r="E8" s="103"/>
      <c r="F8" s="105">
        <v>61.1</v>
      </c>
      <c r="G8" s="106">
        <v>12.74</v>
      </c>
      <c r="H8" s="103"/>
      <c r="I8" s="104">
        <v>61</v>
      </c>
      <c r="J8" s="107">
        <v>12.2</v>
      </c>
    </row>
    <row r="9" spans="1:12" x14ac:dyDescent="0.2">
      <c r="A9" s="108" t="s">
        <v>508</v>
      </c>
      <c r="B9" s="108" t="s">
        <v>324</v>
      </c>
      <c r="C9" s="109">
        <f t="shared" si="0"/>
        <v>61</v>
      </c>
      <c r="D9" s="112">
        <f t="shared" si="1"/>
        <v>13.18</v>
      </c>
      <c r="E9" s="108"/>
      <c r="F9" s="110">
        <v>63</v>
      </c>
      <c r="G9" s="111">
        <v>13.26</v>
      </c>
      <c r="H9" s="108"/>
      <c r="I9" s="109">
        <v>59</v>
      </c>
      <c r="J9" s="112">
        <v>13.1</v>
      </c>
    </row>
    <row r="10" spans="1:12" x14ac:dyDescent="0.2">
      <c r="A10" s="103" t="s">
        <v>360</v>
      </c>
      <c r="B10" s="103" t="s">
        <v>471</v>
      </c>
      <c r="C10" s="104">
        <f t="shared" si="0"/>
        <v>60.8</v>
      </c>
      <c r="D10" s="107">
        <f t="shared" si="1"/>
        <v>12.87</v>
      </c>
      <c r="E10" s="103"/>
      <c r="F10" s="105">
        <v>60.6</v>
      </c>
      <c r="G10" s="106">
        <v>13.04</v>
      </c>
      <c r="H10" s="103"/>
      <c r="I10" s="104">
        <v>61</v>
      </c>
      <c r="J10" s="107">
        <v>12.7</v>
      </c>
    </row>
    <row r="11" spans="1:12" x14ac:dyDescent="0.2">
      <c r="A11" s="108" t="s">
        <v>462</v>
      </c>
      <c r="B11" s="108" t="s">
        <v>324</v>
      </c>
      <c r="C11" s="109">
        <f t="shared" si="0"/>
        <v>60.65</v>
      </c>
      <c r="D11" s="112">
        <f t="shared" si="1"/>
        <v>12.645</v>
      </c>
      <c r="E11" s="108"/>
      <c r="F11" s="110">
        <v>61.3</v>
      </c>
      <c r="G11" s="111">
        <v>12.69</v>
      </c>
      <c r="H11" s="108"/>
      <c r="I11" s="109">
        <v>60</v>
      </c>
      <c r="J11" s="112">
        <v>12.6</v>
      </c>
    </row>
    <row r="12" spans="1:12" x14ac:dyDescent="0.2">
      <c r="A12" s="103" t="s">
        <v>510</v>
      </c>
      <c r="B12" s="103" t="s">
        <v>471</v>
      </c>
      <c r="C12" s="104">
        <f t="shared" si="0"/>
        <v>60.45</v>
      </c>
      <c r="D12" s="107">
        <f t="shared" si="1"/>
        <v>12.895</v>
      </c>
      <c r="E12" s="103"/>
      <c r="F12" s="105">
        <v>62.9</v>
      </c>
      <c r="G12" s="106">
        <v>12.99</v>
      </c>
      <c r="H12" s="103"/>
      <c r="I12" s="104">
        <v>58</v>
      </c>
      <c r="J12" s="107">
        <v>12.8</v>
      </c>
    </row>
    <row r="13" spans="1:12" x14ac:dyDescent="0.2">
      <c r="A13" s="108" t="s">
        <v>507</v>
      </c>
      <c r="B13" s="108" t="s">
        <v>471</v>
      </c>
      <c r="C13" s="109">
        <f t="shared" si="0"/>
        <v>60.1</v>
      </c>
      <c r="D13" s="112">
        <f t="shared" si="1"/>
        <v>12.82</v>
      </c>
      <c r="E13" s="108"/>
      <c r="F13" s="110">
        <v>60.2</v>
      </c>
      <c r="G13" s="111">
        <v>12.84</v>
      </c>
      <c r="H13" s="108"/>
      <c r="I13" s="109">
        <v>60</v>
      </c>
      <c r="J13" s="112">
        <v>12.8</v>
      </c>
    </row>
    <row r="14" spans="1:12" x14ac:dyDescent="0.2">
      <c r="A14" s="103" t="s">
        <v>518</v>
      </c>
      <c r="B14" s="103" t="s">
        <v>471</v>
      </c>
      <c r="C14" s="104">
        <f t="shared" si="0"/>
        <v>59.9</v>
      </c>
      <c r="D14" s="107">
        <f t="shared" si="1"/>
        <v>12.905000000000001</v>
      </c>
      <c r="E14" s="103"/>
      <c r="F14" s="105">
        <v>61.8</v>
      </c>
      <c r="G14" s="106">
        <v>13.01</v>
      </c>
      <c r="H14" s="103"/>
      <c r="I14" s="104">
        <v>58</v>
      </c>
      <c r="J14" s="107">
        <v>12.8</v>
      </c>
    </row>
    <row r="15" spans="1:12" x14ac:dyDescent="0.2">
      <c r="A15" s="108" t="s">
        <v>520</v>
      </c>
      <c r="B15" s="108" t="s">
        <v>324</v>
      </c>
      <c r="C15" s="109">
        <f t="shared" si="0"/>
        <v>59.6</v>
      </c>
      <c r="D15" s="112">
        <f t="shared" si="1"/>
        <v>13.065000000000001</v>
      </c>
      <c r="E15" s="108"/>
      <c r="F15" s="110">
        <v>63.2</v>
      </c>
      <c r="G15" s="111">
        <v>13.23</v>
      </c>
      <c r="H15" s="108"/>
      <c r="I15" s="109">
        <v>56</v>
      </c>
      <c r="J15" s="112">
        <v>12.9</v>
      </c>
      <c r="L15" s="113" t="s">
        <v>35</v>
      </c>
    </row>
    <row r="16" spans="1:12" x14ac:dyDescent="0.2">
      <c r="A16" s="103" t="s">
        <v>514</v>
      </c>
      <c r="B16" s="103" t="s">
        <v>471</v>
      </c>
      <c r="C16" s="104">
        <f t="shared" si="0"/>
        <v>59.4</v>
      </c>
      <c r="D16" s="107">
        <f t="shared" si="1"/>
        <v>13.083349999999999</v>
      </c>
      <c r="E16" s="103"/>
      <c r="F16" s="105">
        <v>60.8</v>
      </c>
      <c r="G16" s="106">
        <v>13.166700000000001</v>
      </c>
      <c r="H16" s="103"/>
      <c r="I16" s="104">
        <v>58</v>
      </c>
      <c r="J16" s="107">
        <v>13</v>
      </c>
    </row>
    <row r="17" spans="1:10" x14ac:dyDescent="0.2">
      <c r="A17" s="108" t="s">
        <v>519</v>
      </c>
      <c r="B17" s="108" t="s">
        <v>471</v>
      </c>
      <c r="C17" s="109">
        <f t="shared" si="0"/>
        <v>59.35</v>
      </c>
      <c r="D17" s="112">
        <f t="shared" si="1"/>
        <v>13.41</v>
      </c>
      <c r="E17" s="108"/>
      <c r="F17" s="110">
        <v>60.7</v>
      </c>
      <c r="G17" s="111">
        <v>13.32</v>
      </c>
      <c r="H17" s="108"/>
      <c r="I17" s="109">
        <v>58</v>
      </c>
      <c r="J17" s="112">
        <v>13.5</v>
      </c>
    </row>
    <row r="18" spans="1:10" x14ac:dyDescent="0.2">
      <c r="A18" s="103" t="s">
        <v>392</v>
      </c>
      <c r="B18" s="103" t="s">
        <v>471</v>
      </c>
      <c r="C18" s="104">
        <f t="shared" si="0"/>
        <v>58.9</v>
      </c>
      <c r="D18" s="107">
        <f t="shared" si="1"/>
        <v>12.73</v>
      </c>
      <c r="E18" s="103"/>
      <c r="F18" s="105">
        <v>60.8</v>
      </c>
      <c r="G18" s="106">
        <v>12.76</v>
      </c>
      <c r="H18" s="103"/>
      <c r="I18" s="104">
        <v>57</v>
      </c>
      <c r="J18" s="107">
        <v>12.7</v>
      </c>
    </row>
    <row r="19" spans="1:10" x14ac:dyDescent="0.2">
      <c r="A19" s="108" t="s">
        <v>359</v>
      </c>
      <c r="B19" s="108" t="s">
        <v>324</v>
      </c>
      <c r="C19" s="109">
        <f t="shared" si="0"/>
        <v>58.35</v>
      </c>
      <c r="D19" s="112">
        <f t="shared" si="1"/>
        <v>12.94445</v>
      </c>
      <c r="E19" s="108"/>
      <c r="F19" s="110">
        <v>61.7</v>
      </c>
      <c r="G19" s="111">
        <v>12.8889</v>
      </c>
      <c r="H19" s="108"/>
      <c r="I19" s="109">
        <v>55</v>
      </c>
      <c r="J19" s="112">
        <v>13</v>
      </c>
    </row>
    <row r="20" spans="1:10" x14ac:dyDescent="0.2">
      <c r="A20" s="103" t="s">
        <v>427</v>
      </c>
      <c r="B20" s="103" t="s">
        <v>471</v>
      </c>
      <c r="C20" s="104">
        <f t="shared" si="0"/>
        <v>57.85</v>
      </c>
      <c r="D20" s="107">
        <f t="shared" si="1"/>
        <v>12.815000000000001</v>
      </c>
      <c r="E20" s="103"/>
      <c r="F20" s="105">
        <v>61.7</v>
      </c>
      <c r="G20" s="106">
        <v>12.83</v>
      </c>
      <c r="H20" s="103"/>
      <c r="I20" s="104">
        <v>54</v>
      </c>
      <c r="J20" s="107">
        <v>12.8</v>
      </c>
    </row>
    <row r="21" spans="1:10" x14ac:dyDescent="0.2">
      <c r="A21" s="108" t="s">
        <v>422</v>
      </c>
      <c r="B21" s="108" t="s">
        <v>45</v>
      </c>
      <c r="C21" s="109">
        <f t="shared" si="0"/>
        <v>51.2</v>
      </c>
      <c r="D21" s="112">
        <f t="shared" si="1"/>
        <v>13.416650000000001</v>
      </c>
      <c r="E21" s="108"/>
      <c r="F21" s="110">
        <v>46.4</v>
      </c>
      <c r="G21" s="111">
        <v>14.333299999999999</v>
      </c>
      <c r="H21" s="108"/>
      <c r="I21" s="109">
        <v>56</v>
      </c>
      <c r="J21" s="112">
        <v>12.5</v>
      </c>
    </row>
    <row r="22" spans="1:10" x14ac:dyDescent="0.2">
      <c r="A22" s="103" t="s">
        <v>379</v>
      </c>
      <c r="B22" s="103" t="s">
        <v>437</v>
      </c>
      <c r="C22" s="104">
        <f t="shared" si="0"/>
        <v>50.9</v>
      </c>
      <c r="D22" s="107">
        <f t="shared" si="1"/>
        <v>13.55</v>
      </c>
      <c r="E22" s="103"/>
      <c r="F22" s="105">
        <v>47.8</v>
      </c>
      <c r="G22" s="106">
        <v>14.2</v>
      </c>
      <c r="H22" s="103"/>
      <c r="I22" s="104">
        <v>54</v>
      </c>
      <c r="J22" s="107">
        <v>12.9</v>
      </c>
    </row>
    <row r="23" spans="1:10" x14ac:dyDescent="0.2">
      <c r="A23" s="108" t="s">
        <v>525</v>
      </c>
      <c r="B23" s="108" t="s">
        <v>45</v>
      </c>
      <c r="C23" s="109">
        <f t="shared" si="0"/>
        <v>50.15</v>
      </c>
      <c r="D23" s="112">
        <f t="shared" si="1"/>
        <v>13.46665</v>
      </c>
      <c r="E23" s="108"/>
      <c r="F23" s="110">
        <v>46.3</v>
      </c>
      <c r="G23" s="111">
        <v>14.333299999999999</v>
      </c>
      <c r="H23" s="108"/>
      <c r="I23" s="109">
        <v>54</v>
      </c>
      <c r="J23" s="112">
        <v>12.6</v>
      </c>
    </row>
    <row r="24" spans="1:10" x14ac:dyDescent="0.2">
      <c r="A24" s="103" t="s">
        <v>516</v>
      </c>
      <c r="B24" s="103" t="s">
        <v>45</v>
      </c>
      <c r="C24" s="104">
        <f t="shared" si="0"/>
        <v>48.4</v>
      </c>
      <c r="D24" s="107">
        <f t="shared" si="1"/>
        <v>13.45</v>
      </c>
      <c r="E24" s="103"/>
      <c r="F24" s="105">
        <v>39.799999999999997</v>
      </c>
      <c r="G24" s="106">
        <v>14.3</v>
      </c>
      <c r="H24" s="103"/>
      <c r="I24" s="104">
        <v>57</v>
      </c>
      <c r="J24" s="107">
        <v>12.6</v>
      </c>
    </row>
    <row r="25" spans="1:10" x14ac:dyDescent="0.2">
      <c r="A25" s="108" t="s">
        <v>378</v>
      </c>
      <c r="B25" s="108" t="s">
        <v>45</v>
      </c>
      <c r="C25" s="109">
        <f t="shared" si="0"/>
        <v>47.5</v>
      </c>
      <c r="D25" s="112">
        <f t="shared" si="1"/>
        <v>13.6</v>
      </c>
      <c r="E25" s="108"/>
      <c r="F25" s="110">
        <v>41</v>
      </c>
      <c r="G25" s="111">
        <v>14.2</v>
      </c>
      <c r="H25" s="108"/>
      <c r="I25" s="109">
        <v>54</v>
      </c>
      <c r="J25" s="112">
        <v>13</v>
      </c>
    </row>
    <row r="26" spans="1:10" ht="13.5" thickBot="1" x14ac:dyDescent="0.25">
      <c r="A26" s="139" t="s">
        <v>12</v>
      </c>
      <c r="B26" s="139"/>
      <c r="C26" s="140">
        <f>AVERAGE(C5:C25)</f>
        <v>57.638095238095254</v>
      </c>
      <c r="D26" s="141">
        <f>AVERAGE(D5:D25)</f>
        <v>13.042619047619047</v>
      </c>
      <c r="E26" s="140"/>
      <c r="F26" s="140">
        <f>AVERAGE(F5:F25)</f>
        <v>57.704761904761902</v>
      </c>
      <c r="G26" s="141">
        <f>AVERAGE(G5:G25)</f>
        <v>13.256666666666666</v>
      </c>
      <c r="H26" s="140"/>
      <c r="I26" s="140">
        <f>AVERAGE(I5:I25)</f>
        <v>57.571428571428569</v>
      </c>
      <c r="J26" s="141">
        <f>AVERAGE(J5:J25)</f>
        <v>12.828571428571427</v>
      </c>
    </row>
    <row r="27" spans="1:10" x14ac:dyDescent="0.2">
      <c r="A27" s="21"/>
      <c r="B27" s="21"/>
      <c r="C27" s="22"/>
      <c r="D27" s="28"/>
      <c r="E27" s="20"/>
      <c r="F27" s="22"/>
      <c r="G27" s="28"/>
      <c r="H27" s="18"/>
      <c r="I27" s="22"/>
      <c r="J27" s="28"/>
    </row>
    <row r="28" spans="1:10" x14ac:dyDescent="0.2">
      <c r="H28" s="29"/>
    </row>
    <row r="29" spans="1:10" x14ac:dyDescent="0.2">
      <c r="A29" s="23"/>
      <c r="B29" s="23"/>
      <c r="C29" s="23"/>
      <c r="D29" s="23"/>
      <c r="E29" s="23"/>
      <c r="F29" s="23"/>
      <c r="G29" s="23"/>
      <c r="H29" s="29"/>
      <c r="I29" s="23"/>
      <c r="J29" s="23"/>
    </row>
    <row r="30" spans="1:10" x14ac:dyDescent="0.2">
      <c r="A30" s="23"/>
      <c r="B30" s="23"/>
      <c r="C30" s="23"/>
      <c r="D30" s="23"/>
      <c r="E30" s="23"/>
      <c r="F30" s="23"/>
      <c r="G30" s="23"/>
      <c r="H30" s="29"/>
      <c r="I30" s="23"/>
      <c r="J30" s="23"/>
    </row>
    <row r="31" spans="1:10" x14ac:dyDescent="0.2">
      <c r="A31" s="23"/>
      <c r="B31" s="23"/>
      <c r="C31" s="23"/>
      <c r="D31" s="23"/>
      <c r="E31" s="23"/>
      <c r="F31" s="23"/>
      <c r="H31" s="29"/>
      <c r="I31" s="23"/>
      <c r="J31" s="23"/>
    </row>
    <row r="32" spans="1:10" x14ac:dyDescent="0.2">
      <c r="A32" s="23"/>
      <c r="B32" s="23"/>
      <c r="C32" s="23"/>
      <c r="D32" s="23"/>
      <c r="E32" s="23"/>
      <c r="F32" s="23"/>
      <c r="G32" s="24"/>
      <c r="H32" s="29"/>
      <c r="I32" s="23"/>
      <c r="J32" s="23"/>
    </row>
    <row r="33" spans="1:10" x14ac:dyDescent="0.2">
      <c r="A33" s="23"/>
      <c r="B33" s="23"/>
      <c r="C33" s="23"/>
      <c r="D33" s="23"/>
      <c r="E33" s="23"/>
      <c r="F33" s="23"/>
      <c r="G33" s="23"/>
      <c r="H33" s="29"/>
      <c r="I33" s="23"/>
      <c r="J33" s="23"/>
    </row>
    <row r="34" spans="1:10" x14ac:dyDescent="0.2">
      <c r="A34" s="23"/>
      <c r="B34" s="23"/>
      <c r="C34" s="23"/>
      <c r="D34" s="23"/>
      <c r="E34" s="23"/>
      <c r="F34" s="23"/>
      <c r="G34" s="23"/>
      <c r="H34" s="29"/>
      <c r="I34" s="23"/>
      <c r="J34" s="23"/>
    </row>
    <row r="35" spans="1:10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8" spans="1:10" x14ac:dyDescent="0.2">
      <c r="F38" s="113" t="s">
        <v>35</v>
      </c>
      <c r="I38" s="113" t="s">
        <v>35</v>
      </c>
    </row>
  </sheetData>
  <sortState ref="A5:J25">
    <sortCondition descending="1" ref="C5:C25"/>
  </sortState>
  <mergeCells count="4">
    <mergeCell ref="A1:J1"/>
    <mergeCell ref="C2:D2"/>
    <mergeCell ref="F2:G2"/>
    <mergeCell ref="I2:J2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="115" zoomScaleNormal="115" workbookViewId="0">
      <selection activeCell="C33" sqref="C33"/>
    </sheetView>
  </sheetViews>
  <sheetFormatPr defaultRowHeight="12.75" x14ac:dyDescent="0.2"/>
  <cols>
    <col min="1" max="1" width="9.85546875" style="498" customWidth="1"/>
    <col min="2" max="2" width="25.28515625" style="498" bestFit="1" customWidth="1"/>
    <col min="3" max="3" width="10.28515625" style="498" customWidth="1"/>
    <col min="4" max="4" width="9.85546875" style="498" customWidth="1"/>
    <col min="5" max="5" width="10.5703125" style="498" bestFit="1" customWidth="1"/>
    <col min="6" max="7" width="9.85546875" style="498" customWidth="1"/>
    <col min="8" max="8" width="14.7109375" style="498" customWidth="1"/>
    <col min="9" max="12" width="10.85546875" style="498" customWidth="1"/>
    <col min="13" max="13" width="4.7109375" style="498" customWidth="1"/>
    <col min="14" max="14" width="7.28515625" style="498" customWidth="1"/>
    <col min="15" max="15" width="20.85546875" style="498" customWidth="1"/>
    <col min="16" max="19" width="5.5703125" style="498" customWidth="1"/>
    <col min="20" max="257" width="9.140625" style="498"/>
    <col min="258" max="258" width="5" style="498" customWidth="1"/>
    <col min="259" max="259" width="30.42578125" style="498" bestFit="1" customWidth="1"/>
    <col min="260" max="260" width="8.7109375" style="498" customWidth="1"/>
    <col min="261" max="261" width="3.140625" style="498" customWidth="1"/>
    <col min="262" max="262" width="8.5703125" style="498" bestFit="1" customWidth="1"/>
    <col min="263" max="263" width="11.140625" style="498" customWidth="1"/>
    <col min="264" max="264" width="10.140625" style="498" customWidth="1"/>
    <col min="265" max="265" width="15.85546875" style="498" customWidth="1"/>
    <col min="266" max="266" width="9.42578125" style="498" customWidth="1"/>
    <col min="267" max="267" width="14.28515625" style="498" customWidth="1"/>
    <col min="268" max="268" width="8.85546875" style="498" customWidth="1"/>
    <col min="269" max="269" width="4.7109375" style="498" customWidth="1"/>
    <col min="270" max="270" width="7.28515625" style="498" customWidth="1"/>
    <col min="271" max="271" width="6.85546875" style="498" customWidth="1"/>
    <col min="272" max="275" width="5.5703125" style="498" customWidth="1"/>
    <col min="276" max="513" width="9.140625" style="498"/>
    <col min="514" max="514" width="5" style="498" customWidth="1"/>
    <col min="515" max="515" width="30.42578125" style="498" bestFit="1" customWidth="1"/>
    <col min="516" max="516" width="8.7109375" style="498" customWidth="1"/>
    <col min="517" max="517" width="3.140625" style="498" customWidth="1"/>
    <col min="518" max="518" width="8.5703125" style="498" bestFit="1" customWidth="1"/>
    <col min="519" max="519" width="11.140625" style="498" customWidth="1"/>
    <col min="520" max="520" width="10.140625" style="498" customWidth="1"/>
    <col min="521" max="521" width="15.85546875" style="498" customWidth="1"/>
    <col min="522" max="522" width="9.42578125" style="498" customWidth="1"/>
    <col min="523" max="523" width="14.28515625" style="498" customWidth="1"/>
    <col min="524" max="524" width="8.85546875" style="498" customWidth="1"/>
    <col min="525" max="525" width="4.7109375" style="498" customWidth="1"/>
    <col min="526" max="526" width="7.28515625" style="498" customWidth="1"/>
    <col min="527" max="527" width="6.85546875" style="498" customWidth="1"/>
    <col min="528" max="531" width="5.5703125" style="498" customWidth="1"/>
    <col min="532" max="769" width="9.140625" style="498"/>
    <col min="770" max="770" width="5" style="498" customWidth="1"/>
    <col min="771" max="771" width="30.42578125" style="498" bestFit="1" customWidth="1"/>
    <col min="772" max="772" width="8.7109375" style="498" customWidth="1"/>
    <col min="773" max="773" width="3.140625" style="498" customWidth="1"/>
    <col min="774" max="774" width="8.5703125" style="498" bestFit="1" customWidth="1"/>
    <col min="775" max="775" width="11.140625" style="498" customWidth="1"/>
    <col min="776" max="776" width="10.140625" style="498" customWidth="1"/>
    <col min="777" max="777" width="15.85546875" style="498" customWidth="1"/>
    <col min="778" max="778" width="9.42578125" style="498" customWidth="1"/>
    <col min="779" max="779" width="14.28515625" style="498" customWidth="1"/>
    <col min="780" max="780" width="8.85546875" style="498" customWidth="1"/>
    <col min="781" max="781" width="4.7109375" style="498" customWidth="1"/>
    <col min="782" max="782" width="7.28515625" style="498" customWidth="1"/>
    <col min="783" max="783" width="6.85546875" style="498" customWidth="1"/>
    <col min="784" max="787" width="5.5703125" style="498" customWidth="1"/>
    <col min="788" max="1025" width="9.140625" style="498"/>
    <col min="1026" max="1026" width="5" style="498" customWidth="1"/>
    <col min="1027" max="1027" width="30.42578125" style="498" bestFit="1" customWidth="1"/>
    <col min="1028" max="1028" width="8.7109375" style="498" customWidth="1"/>
    <col min="1029" max="1029" width="3.140625" style="498" customWidth="1"/>
    <col min="1030" max="1030" width="8.5703125" style="498" bestFit="1" customWidth="1"/>
    <col min="1031" max="1031" width="11.140625" style="498" customWidth="1"/>
    <col min="1032" max="1032" width="10.140625" style="498" customWidth="1"/>
    <col min="1033" max="1033" width="15.85546875" style="498" customWidth="1"/>
    <col min="1034" max="1034" width="9.42578125" style="498" customWidth="1"/>
    <col min="1035" max="1035" width="14.28515625" style="498" customWidth="1"/>
    <col min="1036" max="1036" width="8.85546875" style="498" customWidth="1"/>
    <col min="1037" max="1037" width="4.7109375" style="498" customWidth="1"/>
    <col min="1038" max="1038" width="7.28515625" style="498" customWidth="1"/>
    <col min="1039" max="1039" width="6.85546875" style="498" customWidth="1"/>
    <col min="1040" max="1043" width="5.5703125" style="498" customWidth="1"/>
    <col min="1044" max="1281" width="9.140625" style="498"/>
    <col min="1282" max="1282" width="5" style="498" customWidth="1"/>
    <col min="1283" max="1283" width="30.42578125" style="498" bestFit="1" customWidth="1"/>
    <col min="1284" max="1284" width="8.7109375" style="498" customWidth="1"/>
    <col min="1285" max="1285" width="3.140625" style="498" customWidth="1"/>
    <col min="1286" max="1286" width="8.5703125" style="498" bestFit="1" customWidth="1"/>
    <col min="1287" max="1287" width="11.140625" style="498" customWidth="1"/>
    <col min="1288" max="1288" width="10.140625" style="498" customWidth="1"/>
    <col min="1289" max="1289" width="15.85546875" style="498" customWidth="1"/>
    <col min="1290" max="1290" width="9.42578125" style="498" customWidth="1"/>
    <col min="1291" max="1291" width="14.28515625" style="498" customWidth="1"/>
    <col min="1292" max="1292" width="8.85546875" style="498" customWidth="1"/>
    <col min="1293" max="1293" width="4.7109375" style="498" customWidth="1"/>
    <col min="1294" max="1294" width="7.28515625" style="498" customWidth="1"/>
    <col min="1295" max="1295" width="6.85546875" style="498" customWidth="1"/>
    <col min="1296" max="1299" width="5.5703125" style="498" customWidth="1"/>
    <col min="1300" max="1537" width="9.140625" style="498"/>
    <col min="1538" max="1538" width="5" style="498" customWidth="1"/>
    <col min="1539" max="1539" width="30.42578125" style="498" bestFit="1" customWidth="1"/>
    <col min="1540" max="1540" width="8.7109375" style="498" customWidth="1"/>
    <col min="1541" max="1541" width="3.140625" style="498" customWidth="1"/>
    <col min="1542" max="1542" width="8.5703125" style="498" bestFit="1" customWidth="1"/>
    <col min="1543" max="1543" width="11.140625" style="498" customWidth="1"/>
    <col min="1544" max="1544" width="10.140625" style="498" customWidth="1"/>
    <col min="1545" max="1545" width="15.85546875" style="498" customWidth="1"/>
    <col min="1546" max="1546" width="9.42578125" style="498" customWidth="1"/>
    <col min="1547" max="1547" width="14.28515625" style="498" customWidth="1"/>
    <col min="1548" max="1548" width="8.85546875" style="498" customWidth="1"/>
    <col min="1549" max="1549" width="4.7109375" style="498" customWidth="1"/>
    <col min="1550" max="1550" width="7.28515625" style="498" customWidth="1"/>
    <col min="1551" max="1551" width="6.85546875" style="498" customWidth="1"/>
    <col min="1552" max="1555" width="5.5703125" style="498" customWidth="1"/>
    <col min="1556" max="1793" width="9.140625" style="498"/>
    <col min="1794" max="1794" width="5" style="498" customWidth="1"/>
    <col min="1795" max="1795" width="30.42578125" style="498" bestFit="1" customWidth="1"/>
    <col min="1796" max="1796" width="8.7109375" style="498" customWidth="1"/>
    <col min="1797" max="1797" width="3.140625" style="498" customWidth="1"/>
    <col min="1798" max="1798" width="8.5703125" style="498" bestFit="1" customWidth="1"/>
    <col min="1799" max="1799" width="11.140625" style="498" customWidth="1"/>
    <col min="1800" max="1800" width="10.140625" style="498" customWidth="1"/>
    <col min="1801" max="1801" width="15.85546875" style="498" customWidth="1"/>
    <col min="1802" max="1802" width="9.42578125" style="498" customWidth="1"/>
    <col min="1803" max="1803" width="14.28515625" style="498" customWidth="1"/>
    <col min="1804" max="1804" width="8.85546875" style="498" customWidth="1"/>
    <col min="1805" max="1805" width="4.7109375" style="498" customWidth="1"/>
    <col min="1806" max="1806" width="7.28515625" style="498" customWidth="1"/>
    <col min="1807" max="1807" width="6.85546875" style="498" customWidth="1"/>
    <col min="1808" max="1811" width="5.5703125" style="498" customWidth="1"/>
    <col min="1812" max="2049" width="9.140625" style="498"/>
    <col min="2050" max="2050" width="5" style="498" customWidth="1"/>
    <col min="2051" max="2051" width="30.42578125" style="498" bestFit="1" customWidth="1"/>
    <col min="2052" max="2052" width="8.7109375" style="498" customWidth="1"/>
    <col min="2053" max="2053" width="3.140625" style="498" customWidth="1"/>
    <col min="2054" max="2054" width="8.5703125" style="498" bestFit="1" customWidth="1"/>
    <col min="2055" max="2055" width="11.140625" style="498" customWidth="1"/>
    <col min="2056" max="2056" width="10.140625" style="498" customWidth="1"/>
    <col min="2057" max="2057" width="15.85546875" style="498" customWidth="1"/>
    <col min="2058" max="2058" width="9.42578125" style="498" customWidth="1"/>
    <col min="2059" max="2059" width="14.28515625" style="498" customWidth="1"/>
    <col min="2060" max="2060" width="8.85546875" style="498" customWidth="1"/>
    <col min="2061" max="2061" width="4.7109375" style="498" customWidth="1"/>
    <col min="2062" max="2062" width="7.28515625" style="498" customWidth="1"/>
    <col min="2063" max="2063" width="6.85546875" style="498" customWidth="1"/>
    <col min="2064" max="2067" width="5.5703125" style="498" customWidth="1"/>
    <col min="2068" max="2305" width="9.140625" style="498"/>
    <col min="2306" max="2306" width="5" style="498" customWidth="1"/>
    <col min="2307" max="2307" width="30.42578125" style="498" bestFit="1" customWidth="1"/>
    <col min="2308" max="2308" width="8.7109375" style="498" customWidth="1"/>
    <col min="2309" max="2309" width="3.140625" style="498" customWidth="1"/>
    <col min="2310" max="2310" width="8.5703125" style="498" bestFit="1" customWidth="1"/>
    <col min="2311" max="2311" width="11.140625" style="498" customWidth="1"/>
    <col min="2312" max="2312" width="10.140625" style="498" customWidth="1"/>
    <col min="2313" max="2313" width="15.85546875" style="498" customWidth="1"/>
    <col min="2314" max="2314" width="9.42578125" style="498" customWidth="1"/>
    <col min="2315" max="2315" width="14.28515625" style="498" customWidth="1"/>
    <col min="2316" max="2316" width="8.85546875" style="498" customWidth="1"/>
    <col min="2317" max="2317" width="4.7109375" style="498" customWidth="1"/>
    <col min="2318" max="2318" width="7.28515625" style="498" customWidth="1"/>
    <col min="2319" max="2319" width="6.85546875" style="498" customWidth="1"/>
    <col min="2320" max="2323" width="5.5703125" style="498" customWidth="1"/>
    <col min="2324" max="2561" width="9.140625" style="498"/>
    <col min="2562" max="2562" width="5" style="498" customWidth="1"/>
    <col min="2563" max="2563" width="30.42578125" style="498" bestFit="1" customWidth="1"/>
    <col min="2564" max="2564" width="8.7109375" style="498" customWidth="1"/>
    <col min="2565" max="2565" width="3.140625" style="498" customWidth="1"/>
    <col min="2566" max="2566" width="8.5703125" style="498" bestFit="1" customWidth="1"/>
    <col min="2567" max="2567" width="11.140625" style="498" customWidth="1"/>
    <col min="2568" max="2568" width="10.140625" style="498" customWidth="1"/>
    <col min="2569" max="2569" width="15.85546875" style="498" customWidth="1"/>
    <col min="2570" max="2570" width="9.42578125" style="498" customWidth="1"/>
    <col min="2571" max="2571" width="14.28515625" style="498" customWidth="1"/>
    <col min="2572" max="2572" width="8.85546875" style="498" customWidth="1"/>
    <col min="2573" max="2573" width="4.7109375" style="498" customWidth="1"/>
    <col min="2574" max="2574" width="7.28515625" style="498" customWidth="1"/>
    <col min="2575" max="2575" width="6.85546875" style="498" customWidth="1"/>
    <col min="2576" max="2579" width="5.5703125" style="498" customWidth="1"/>
    <col min="2580" max="2817" width="9.140625" style="498"/>
    <col min="2818" max="2818" width="5" style="498" customWidth="1"/>
    <col min="2819" max="2819" width="30.42578125" style="498" bestFit="1" customWidth="1"/>
    <col min="2820" max="2820" width="8.7109375" style="498" customWidth="1"/>
    <col min="2821" max="2821" width="3.140625" style="498" customWidth="1"/>
    <col min="2822" max="2822" width="8.5703125" style="498" bestFit="1" customWidth="1"/>
    <col min="2823" max="2823" width="11.140625" style="498" customWidth="1"/>
    <col min="2824" max="2824" width="10.140625" style="498" customWidth="1"/>
    <col min="2825" max="2825" width="15.85546875" style="498" customWidth="1"/>
    <col min="2826" max="2826" width="9.42578125" style="498" customWidth="1"/>
    <col min="2827" max="2827" width="14.28515625" style="498" customWidth="1"/>
    <col min="2828" max="2828" width="8.85546875" style="498" customWidth="1"/>
    <col min="2829" max="2829" width="4.7109375" style="498" customWidth="1"/>
    <col min="2830" max="2830" width="7.28515625" style="498" customWidth="1"/>
    <col min="2831" max="2831" width="6.85546875" style="498" customWidth="1"/>
    <col min="2832" max="2835" width="5.5703125" style="498" customWidth="1"/>
    <col min="2836" max="3073" width="9.140625" style="498"/>
    <col min="3074" max="3074" width="5" style="498" customWidth="1"/>
    <col min="3075" max="3075" width="30.42578125" style="498" bestFit="1" customWidth="1"/>
    <col min="3076" max="3076" width="8.7109375" style="498" customWidth="1"/>
    <col min="3077" max="3077" width="3.140625" style="498" customWidth="1"/>
    <col min="3078" max="3078" width="8.5703125" style="498" bestFit="1" customWidth="1"/>
    <col min="3079" max="3079" width="11.140625" style="498" customWidth="1"/>
    <col min="3080" max="3080" width="10.140625" style="498" customWidth="1"/>
    <col min="3081" max="3081" width="15.85546875" style="498" customWidth="1"/>
    <col min="3082" max="3082" width="9.42578125" style="498" customWidth="1"/>
    <col min="3083" max="3083" width="14.28515625" style="498" customWidth="1"/>
    <col min="3084" max="3084" width="8.85546875" style="498" customWidth="1"/>
    <col min="3085" max="3085" width="4.7109375" style="498" customWidth="1"/>
    <col min="3086" max="3086" width="7.28515625" style="498" customWidth="1"/>
    <col min="3087" max="3087" width="6.85546875" style="498" customWidth="1"/>
    <col min="3088" max="3091" width="5.5703125" style="498" customWidth="1"/>
    <col min="3092" max="3329" width="9.140625" style="498"/>
    <col min="3330" max="3330" width="5" style="498" customWidth="1"/>
    <col min="3331" max="3331" width="30.42578125" style="498" bestFit="1" customWidth="1"/>
    <col min="3332" max="3332" width="8.7109375" style="498" customWidth="1"/>
    <col min="3333" max="3333" width="3.140625" style="498" customWidth="1"/>
    <col min="3334" max="3334" width="8.5703125" style="498" bestFit="1" customWidth="1"/>
    <col min="3335" max="3335" width="11.140625" style="498" customWidth="1"/>
    <col min="3336" max="3336" width="10.140625" style="498" customWidth="1"/>
    <col min="3337" max="3337" width="15.85546875" style="498" customWidth="1"/>
    <col min="3338" max="3338" width="9.42578125" style="498" customWidth="1"/>
    <col min="3339" max="3339" width="14.28515625" style="498" customWidth="1"/>
    <col min="3340" max="3340" width="8.85546875" style="498" customWidth="1"/>
    <col min="3341" max="3341" width="4.7109375" style="498" customWidth="1"/>
    <col min="3342" max="3342" width="7.28515625" style="498" customWidth="1"/>
    <col min="3343" max="3343" width="6.85546875" style="498" customWidth="1"/>
    <col min="3344" max="3347" width="5.5703125" style="498" customWidth="1"/>
    <col min="3348" max="3585" width="9.140625" style="498"/>
    <col min="3586" max="3586" width="5" style="498" customWidth="1"/>
    <col min="3587" max="3587" width="30.42578125" style="498" bestFit="1" customWidth="1"/>
    <col min="3588" max="3588" width="8.7109375" style="498" customWidth="1"/>
    <col min="3589" max="3589" width="3.140625" style="498" customWidth="1"/>
    <col min="3590" max="3590" width="8.5703125" style="498" bestFit="1" customWidth="1"/>
    <col min="3591" max="3591" width="11.140625" style="498" customWidth="1"/>
    <col min="3592" max="3592" width="10.140625" style="498" customWidth="1"/>
    <col min="3593" max="3593" width="15.85546875" style="498" customWidth="1"/>
    <col min="3594" max="3594" width="9.42578125" style="498" customWidth="1"/>
    <col min="3595" max="3595" width="14.28515625" style="498" customWidth="1"/>
    <col min="3596" max="3596" width="8.85546875" style="498" customWidth="1"/>
    <col min="3597" max="3597" width="4.7109375" style="498" customWidth="1"/>
    <col min="3598" max="3598" width="7.28515625" style="498" customWidth="1"/>
    <col min="3599" max="3599" width="6.85546875" style="498" customWidth="1"/>
    <col min="3600" max="3603" width="5.5703125" style="498" customWidth="1"/>
    <col min="3604" max="3841" width="9.140625" style="498"/>
    <col min="3842" max="3842" width="5" style="498" customWidth="1"/>
    <col min="3843" max="3843" width="30.42578125" style="498" bestFit="1" customWidth="1"/>
    <col min="3844" max="3844" width="8.7109375" style="498" customWidth="1"/>
    <col min="3845" max="3845" width="3.140625" style="498" customWidth="1"/>
    <col min="3846" max="3846" width="8.5703125" style="498" bestFit="1" customWidth="1"/>
    <col min="3847" max="3847" width="11.140625" style="498" customWidth="1"/>
    <col min="3848" max="3848" width="10.140625" style="498" customWidth="1"/>
    <col min="3849" max="3849" width="15.85546875" style="498" customWidth="1"/>
    <col min="3850" max="3850" width="9.42578125" style="498" customWidth="1"/>
    <col min="3851" max="3851" width="14.28515625" style="498" customWidth="1"/>
    <col min="3852" max="3852" width="8.85546875" style="498" customWidth="1"/>
    <col min="3853" max="3853" width="4.7109375" style="498" customWidth="1"/>
    <col min="3854" max="3854" width="7.28515625" style="498" customWidth="1"/>
    <col min="3855" max="3855" width="6.85546875" style="498" customWidth="1"/>
    <col min="3856" max="3859" width="5.5703125" style="498" customWidth="1"/>
    <col min="3860" max="4097" width="9.140625" style="498"/>
    <col min="4098" max="4098" width="5" style="498" customWidth="1"/>
    <col min="4099" max="4099" width="30.42578125" style="498" bestFit="1" customWidth="1"/>
    <col min="4100" max="4100" width="8.7109375" style="498" customWidth="1"/>
    <col min="4101" max="4101" width="3.140625" style="498" customWidth="1"/>
    <col min="4102" max="4102" width="8.5703125" style="498" bestFit="1" customWidth="1"/>
    <col min="4103" max="4103" width="11.140625" style="498" customWidth="1"/>
    <col min="4104" max="4104" width="10.140625" style="498" customWidth="1"/>
    <col min="4105" max="4105" width="15.85546875" style="498" customWidth="1"/>
    <col min="4106" max="4106" width="9.42578125" style="498" customWidth="1"/>
    <col min="4107" max="4107" width="14.28515625" style="498" customWidth="1"/>
    <col min="4108" max="4108" width="8.85546875" style="498" customWidth="1"/>
    <col min="4109" max="4109" width="4.7109375" style="498" customWidth="1"/>
    <col min="4110" max="4110" width="7.28515625" style="498" customWidth="1"/>
    <col min="4111" max="4111" width="6.85546875" style="498" customWidth="1"/>
    <col min="4112" max="4115" width="5.5703125" style="498" customWidth="1"/>
    <col min="4116" max="4353" width="9.140625" style="498"/>
    <col min="4354" max="4354" width="5" style="498" customWidth="1"/>
    <col min="4355" max="4355" width="30.42578125" style="498" bestFit="1" customWidth="1"/>
    <col min="4356" max="4356" width="8.7109375" style="498" customWidth="1"/>
    <col min="4357" max="4357" width="3.140625" style="498" customWidth="1"/>
    <col min="4358" max="4358" width="8.5703125" style="498" bestFit="1" customWidth="1"/>
    <col min="4359" max="4359" width="11.140625" style="498" customWidth="1"/>
    <col min="4360" max="4360" width="10.140625" style="498" customWidth="1"/>
    <col min="4361" max="4361" width="15.85546875" style="498" customWidth="1"/>
    <col min="4362" max="4362" width="9.42578125" style="498" customWidth="1"/>
    <col min="4363" max="4363" width="14.28515625" style="498" customWidth="1"/>
    <col min="4364" max="4364" width="8.85546875" style="498" customWidth="1"/>
    <col min="4365" max="4365" width="4.7109375" style="498" customWidth="1"/>
    <col min="4366" max="4366" width="7.28515625" style="498" customWidth="1"/>
    <col min="4367" max="4367" width="6.85546875" style="498" customWidth="1"/>
    <col min="4368" max="4371" width="5.5703125" style="498" customWidth="1"/>
    <col min="4372" max="4609" width="9.140625" style="498"/>
    <col min="4610" max="4610" width="5" style="498" customWidth="1"/>
    <col min="4611" max="4611" width="30.42578125" style="498" bestFit="1" customWidth="1"/>
    <col min="4612" max="4612" width="8.7109375" style="498" customWidth="1"/>
    <col min="4613" max="4613" width="3.140625" style="498" customWidth="1"/>
    <col min="4614" max="4614" width="8.5703125" style="498" bestFit="1" customWidth="1"/>
    <col min="4615" max="4615" width="11.140625" style="498" customWidth="1"/>
    <col min="4616" max="4616" width="10.140625" style="498" customWidth="1"/>
    <col min="4617" max="4617" width="15.85546875" style="498" customWidth="1"/>
    <col min="4618" max="4618" width="9.42578125" style="498" customWidth="1"/>
    <col min="4619" max="4619" width="14.28515625" style="498" customWidth="1"/>
    <col min="4620" max="4620" width="8.85546875" style="498" customWidth="1"/>
    <col min="4621" max="4621" width="4.7109375" style="498" customWidth="1"/>
    <col min="4622" max="4622" width="7.28515625" style="498" customWidth="1"/>
    <col min="4623" max="4623" width="6.85546875" style="498" customWidth="1"/>
    <col min="4624" max="4627" width="5.5703125" style="498" customWidth="1"/>
    <col min="4628" max="4865" width="9.140625" style="498"/>
    <col min="4866" max="4866" width="5" style="498" customWidth="1"/>
    <col min="4867" max="4867" width="30.42578125" style="498" bestFit="1" customWidth="1"/>
    <col min="4868" max="4868" width="8.7109375" style="498" customWidth="1"/>
    <col min="4869" max="4869" width="3.140625" style="498" customWidth="1"/>
    <col min="4870" max="4870" width="8.5703125" style="498" bestFit="1" customWidth="1"/>
    <col min="4871" max="4871" width="11.140625" style="498" customWidth="1"/>
    <col min="4872" max="4872" width="10.140625" style="498" customWidth="1"/>
    <col min="4873" max="4873" width="15.85546875" style="498" customWidth="1"/>
    <col min="4874" max="4874" width="9.42578125" style="498" customWidth="1"/>
    <col min="4875" max="4875" width="14.28515625" style="498" customWidth="1"/>
    <col min="4876" max="4876" width="8.85546875" style="498" customWidth="1"/>
    <col min="4877" max="4877" width="4.7109375" style="498" customWidth="1"/>
    <col min="4878" max="4878" width="7.28515625" style="498" customWidth="1"/>
    <col min="4879" max="4879" width="6.85546875" style="498" customWidth="1"/>
    <col min="4880" max="4883" width="5.5703125" style="498" customWidth="1"/>
    <col min="4884" max="5121" width="9.140625" style="498"/>
    <col min="5122" max="5122" width="5" style="498" customWidth="1"/>
    <col min="5123" max="5123" width="30.42578125" style="498" bestFit="1" customWidth="1"/>
    <col min="5124" max="5124" width="8.7109375" style="498" customWidth="1"/>
    <col min="5125" max="5125" width="3.140625" style="498" customWidth="1"/>
    <col min="5126" max="5126" width="8.5703125" style="498" bestFit="1" customWidth="1"/>
    <col min="5127" max="5127" width="11.140625" style="498" customWidth="1"/>
    <col min="5128" max="5128" width="10.140625" style="498" customWidth="1"/>
    <col min="5129" max="5129" width="15.85546875" style="498" customWidth="1"/>
    <col min="5130" max="5130" width="9.42578125" style="498" customWidth="1"/>
    <col min="5131" max="5131" width="14.28515625" style="498" customWidth="1"/>
    <col min="5132" max="5132" width="8.85546875" style="498" customWidth="1"/>
    <col min="5133" max="5133" width="4.7109375" style="498" customWidth="1"/>
    <col min="5134" max="5134" width="7.28515625" style="498" customWidth="1"/>
    <col min="5135" max="5135" width="6.85546875" style="498" customWidth="1"/>
    <col min="5136" max="5139" width="5.5703125" style="498" customWidth="1"/>
    <col min="5140" max="5377" width="9.140625" style="498"/>
    <col min="5378" max="5378" width="5" style="498" customWidth="1"/>
    <col min="5379" max="5379" width="30.42578125" style="498" bestFit="1" customWidth="1"/>
    <col min="5380" max="5380" width="8.7109375" style="498" customWidth="1"/>
    <col min="5381" max="5381" width="3.140625" style="498" customWidth="1"/>
    <col min="5382" max="5382" width="8.5703125" style="498" bestFit="1" customWidth="1"/>
    <col min="5383" max="5383" width="11.140625" style="498" customWidth="1"/>
    <col min="5384" max="5384" width="10.140625" style="498" customWidth="1"/>
    <col min="5385" max="5385" width="15.85546875" style="498" customWidth="1"/>
    <col min="5386" max="5386" width="9.42578125" style="498" customWidth="1"/>
    <col min="5387" max="5387" width="14.28515625" style="498" customWidth="1"/>
    <col min="5388" max="5388" width="8.85546875" style="498" customWidth="1"/>
    <col min="5389" max="5389" width="4.7109375" style="498" customWidth="1"/>
    <col min="5390" max="5390" width="7.28515625" style="498" customWidth="1"/>
    <col min="5391" max="5391" width="6.85546875" style="498" customWidth="1"/>
    <col min="5392" max="5395" width="5.5703125" style="498" customWidth="1"/>
    <col min="5396" max="5633" width="9.140625" style="498"/>
    <col min="5634" max="5634" width="5" style="498" customWidth="1"/>
    <col min="5635" max="5635" width="30.42578125" style="498" bestFit="1" customWidth="1"/>
    <col min="5636" max="5636" width="8.7109375" style="498" customWidth="1"/>
    <col min="5637" max="5637" width="3.140625" style="498" customWidth="1"/>
    <col min="5638" max="5638" width="8.5703125" style="498" bestFit="1" customWidth="1"/>
    <col min="5639" max="5639" width="11.140625" style="498" customWidth="1"/>
    <col min="5640" max="5640" width="10.140625" style="498" customWidth="1"/>
    <col min="5641" max="5641" width="15.85546875" style="498" customWidth="1"/>
    <col min="5642" max="5642" width="9.42578125" style="498" customWidth="1"/>
    <col min="5643" max="5643" width="14.28515625" style="498" customWidth="1"/>
    <col min="5644" max="5644" width="8.85546875" style="498" customWidth="1"/>
    <col min="5645" max="5645" width="4.7109375" style="498" customWidth="1"/>
    <col min="5646" max="5646" width="7.28515625" style="498" customWidth="1"/>
    <col min="5647" max="5647" width="6.85546875" style="498" customWidth="1"/>
    <col min="5648" max="5651" width="5.5703125" style="498" customWidth="1"/>
    <col min="5652" max="5889" width="9.140625" style="498"/>
    <col min="5890" max="5890" width="5" style="498" customWidth="1"/>
    <col min="5891" max="5891" width="30.42578125" style="498" bestFit="1" customWidth="1"/>
    <col min="5892" max="5892" width="8.7109375" style="498" customWidth="1"/>
    <col min="5893" max="5893" width="3.140625" style="498" customWidth="1"/>
    <col min="5894" max="5894" width="8.5703125" style="498" bestFit="1" customWidth="1"/>
    <col min="5895" max="5895" width="11.140625" style="498" customWidth="1"/>
    <col min="5896" max="5896" width="10.140625" style="498" customWidth="1"/>
    <col min="5897" max="5897" width="15.85546875" style="498" customWidth="1"/>
    <col min="5898" max="5898" width="9.42578125" style="498" customWidth="1"/>
    <col min="5899" max="5899" width="14.28515625" style="498" customWidth="1"/>
    <col min="5900" max="5900" width="8.85546875" style="498" customWidth="1"/>
    <col min="5901" max="5901" width="4.7109375" style="498" customWidth="1"/>
    <col min="5902" max="5902" width="7.28515625" style="498" customWidth="1"/>
    <col min="5903" max="5903" width="6.85546875" style="498" customWidth="1"/>
    <col min="5904" max="5907" width="5.5703125" style="498" customWidth="1"/>
    <col min="5908" max="6145" width="9.140625" style="498"/>
    <col min="6146" max="6146" width="5" style="498" customWidth="1"/>
    <col min="6147" max="6147" width="30.42578125" style="498" bestFit="1" customWidth="1"/>
    <col min="6148" max="6148" width="8.7109375" style="498" customWidth="1"/>
    <col min="6149" max="6149" width="3.140625" style="498" customWidth="1"/>
    <col min="6150" max="6150" width="8.5703125" style="498" bestFit="1" customWidth="1"/>
    <col min="6151" max="6151" width="11.140625" style="498" customWidth="1"/>
    <col min="6152" max="6152" width="10.140625" style="498" customWidth="1"/>
    <col min="6153" max="6153" width="15.85546875" style="498" customWidth="1"/>
    <col min="6154" max="6154" width="9.42578125" style="498" customWidth="1"/>
    <col min="6155" max="6155" width="14.28515625" style="498" customWidth="1"/>
    <col min="6156" max="6156" width="8.85546875" style="498" customWidth="1"/>
    <col min="6157" max="6157" width="4.7109375" style="498" customWidth="1"/>
    <col min="6158" max="6158" width="7.28515625" style="498" customWidth="1"/>
    <col min="6159" max="6159" width="6.85546875" style="498" customWidth="1"/>
    <col min="6160" max="6163" width="5.5703125" style="498" customWidth="1"/>
    <col min="6164" max="6401" width="9.140625" style="498"/>
    <col min="6402" max="6402" width="5" style="498" customWidth="1"/>
    <col min="6403" max="6403" width="30.42578125" style="498" bestFit="1" customWidth="1"/>
    <col min="6404" max="6404" width="8.7109375" style="498" customWidth="1"/>
    <col min="6405" max="6405" width="3.140625" style="498" customWidth="1"/>
    <col min="6406" max="6406" width="8.5703125" style="498" bestFit="1" customWidth="1"/>
    <col min="6407" max="6407" width="11.140625" style="498" customWidth="1"/>
    <col min="6408" max="6408" width="10.140625" style="498" customWidth="1"/>
    <col min="6409" max="6409" width="15.85546875" style="498" customWidth="1"/>
    <col min="6410" max="6410" width="9.42578125" style="498" customWidth="1"/>
    <col min="6411" max="6411" width="14.28515625" style="498" customWidth="1"/>
    <col min="6412" max="6412" width="8.85546875" style="498" customWidth="1"/>
    <col min="6413" max="6413" width="4.7109375" style="498" customWidth="1"/>
    <col min="6414" max="6414" width="7.28515625" style="498" customWidth="1"/>
    <col min="6415" max="6415" width="6.85546875" style="498" customWidth="1"/>
    <col min="6416" max="6419" width="5.5703125" style="498" customWidth="1"/>
    <col min="6420" max="6657" width="9.140625" style="498"/>
    <col min="6658" max="6658" width="5" style="498" customWidth="1"/>
    <col min="6659" max="6659" width="30.42578125" style="498" bestFit="1" customWidth="1"/>
    <col min="6660" max="6660" width="8.7109375" style="498" customWidth="1"/>
    <col min="6661" max="6661" width="3.140625" style="498" customWidth="1"/>
    <col min="6662" max="6662" width="8.5703125" style="498" bestFit="1" customWidth="1"/>
    <col min="6663" max="6663" width="11.140625" style="498" customWidth="1"/>
    <col min="6664" max="6664" width="10.140625" style="498" customWidth="1"/>
    <col min="6665" max="6665" width="15.85546875" style="498" customWidth="1"/>
    <col min="6666" max="6666" width="9.42578125" style="498" customWidth="1"/>
    <col min="6667" max="6667" width="14.28515625" style="498" customWidth="1"/>
    <col min="6668" max="6668" width="8.85546875" style="498" customWidth="1"/>
    <col min="6669" max="6669" width="4.7109375" style="498" customWidth="1"/>
    <col min="6670" max="6670" width="7.28515625" style="498" customWidth="1"/>
    <col min="6671" max="6671" width="6.85546875" style="498" customWidth="1"/>
    <col min="6672" max="6675" width="5.5703125" style="498" customWidth="1"/>
    <col min="6676" max="6913" width="9.140625" style="498"/>
    <col min="6914" max="6914" width="5" style="498" customWidth="1"/>
    <col min="6915" max="6915" width="30.42578125" style="498" bestFit="1" customWidth="1"/>
    <col min="6916" max="6916" width="8.7109375" style="498" customWidth="1"/>
    <col min="6917" max="6917" width="3.140625" style="498" customWidth="1"/>
    <col min="6918" max="6918" width="8.5703125" style="498" bestFit="1" customWidth="1"/>
    <col min="6919" max="6919" width="11.140625" style="498" customWidth="1"/>
    <col min="6920" max="6920" width="10.140625" style="498" customWidth="1"/>
    <col min="6921" max="6921" width="15.85546875" style="498" customWidth="1"/>
    <col min="6922" max="6922" width="9.42578125" style="498" customWidth="1"/>
    <col min="6923" max="6923" width="14.28515625" style="498" customWidth="1"/>
    <col min="6924" max="6924" width="8.85546875" style="498" customWidth="1"/>
    <col min="6925" max="6925" width="4.7109375" style="498" customWidth="1"/>
    <col min="6926" max="6926" width="7.28515625" style="498" customWidth="1"/>
    <col min="6927" max="6927" width="6.85546875" style="498" customWidth="1"/>
    <col min="6928" max="6931" width="5.5703125" style="498" customWidth="1"/>
    <col min="6932" max="7169" width="9.140625" style="498"/>
    <col min="7170" max="7170" width="5" style="498" customWidth="1"/>
    <col min="7171" max="7171" width="30.42578125" style="498" bestFit="1" customWidth="1"/>
    <col min="7172" max="7172" width="8.7109375" style="498" customWidth="1"/>
    <col min="7173" max="7173" width="3.140625" style="498" customWidth="1"/>
    <col min="7174" max="7174" width="8.5703125" style="498" bestFit="1" customWidth="1"/>
    <col min="7175" max="7175" width="11.140625" style="498" customWidth="1"/>
    <col min="7176" max="7176" width="10.140625" style="498" customWidth="1"/>
    <col min="7177" max="7177" width="15.85546875" style="498" customWidth="1"/>
    <col min="7178" max="7178" width="9.42578125" style="498" customWidth="1"/>
    <col min="7179" max="7179" width="14.28515625" style="498" customWidth="1"/>
    <col min="7180" max="7180" width="8.85546875" style="498" customWidth="1"/>
    <col min="7181" max="7181" width="4.7109375" style="498" customWidth="1"/>
    <col min="7182" max="7182" width="7.28515625" style="498" customWidth="1"/>
    <col min="7183" max="7183" width="6.85546875" style="498" customWidth="1"/>
    <col min="7184" max="7187" width="5.5703125" style="498" customWidth="1"/>
    <col min="7188" max="7425" width="9.140625" style="498"/>
    <col min="7426" max="7426" width="5" style="498" customWidth="1"/>
    <col min="7427" max="7427" width="30.42578125" style="498" bestFit="1" customWidth="1"/>
    <col min="7428" max="7428" width="8.7109375" style="498" customWidth="1"/>
    <col min="7429" max="7429" width="3.140625" style="498" customWidth="1"/>
    <col min="7430" max="7430" width="8.5703125" style="498" bestFit="1" customWidth="1"/>
    <col min="7431" max="7431" width="11.140625" style="498" customWidth="1"/>
    <col min="7432" max="7432" width="10.140625" style="498" customWidth="1"/>
    <col min="7433" max="7433" width="15.85546875" style="498" customWidth="1"/>
    <col min="7434" max="7434" width="9.42578125" style="498" customWidth="1"/>
    <col min="7435" max="7435" width="14.28515625" style="498" customWidth="1"/>
    <col min="7436" max="7436" width="8.85546875" style="498" customWidth="1"/>
    <col min="7437" max="7437" width="4.7109375" style="498" customWidth="1"/>
    <col min="7438" max="7438" width="7.28515625" style="498" customWidth="1"/>
    <col min="7439" max="7439" width="6.85546875" style="498" customWidth="1"/>
    <col min="7440" max="7443" width="5.5703125" style="498" customWidth="1"/>
    <col min="7444" max="7681" width="9.140625" style="498"/>
    <col min="7682" max="7682" width="5" style="498" customWidth="1"/>
    <col min="7683" max="7683" width="30.42578125" style="498" bestFit="1" customWidth="1"/>
    <col min="7684" max="7684" width="8.7109375" style="498" customWidth="1"/>
    <col min="7685" max="7685" width="3.140625" style="498" customWidth="1"/>
    <col min="7686" max="7686" width="8.5703125" style="498" bestFit="1" customWidth="1"/>
    <col min="7687" max="7687" width="11.140625" style="498" customWidth="1"/>
    <col min="7688" max="7688" width="10.140625" style="498" customWidth="1"/>
    <col min="7689" max="7689" width="15.85546875" style="498" customWidth="1"/>
    <col min="7690" max="7690" width="9.42578125" style="498" customWidth="1"/>
    <col min="7691" max="7691" width="14.28515625" style="498" customWidth="1"/>
    <col min="7692" max="7692" width="8.85546875" style="498" customWidth="1"/>
    <col min="7693" max="7693" width="4.7109375" style="498" customWidth="1"/>
    <col min="7694" max="7694" width="7.28515625" style="498" customWidth="1"/>
    <col min="7695" max="7695" width="6.85546875" style="498" customWidth="1"/>
    <col min="7696" max="7699" width="5.5703125" style="498" customWidth="1"/>
    <col min="7700" max="7937" width="9.140625" style="498"/>
    <col min="7938" max="7938" width="5" style="498" customWidth="1"/>
    <col min="7939" max="7939" width="30.42578125" style="498" bestFit="1" customWidth="1"/>
    <col min="7940" max="7940" width="8.7109375" style="498" customWidth="1"/>
    <col min="7941" max="7941" width="3.140625" style="498" customWidth="1"/>
    <col min="7942" max="7942" width="8.5703125" style="498" bestFit="1" customWidth="1"/>
    <col min="7943" max="7943" width="11.140625" style="498" customWidth="1"/>
    <col min="7944" max="7944" width="10.140625" style="498" customWidth="1"/>
    <col min="7945" max="7945" width="15.85546875" style="498" customWidth="1"/>
    <col min="7946" max="7946" width="9.42578125" style="498" customWidth="1"/>
    <col min="7947" max="7947" width="14.28515625" style="498" customWidth="1"/>
    <col min="7948" max="7948" width="8.85546875" style="498" customWidth="1"/>
    <col min="7949" max="7949" width="4.7109375" style="498" customWidth="1"/>
    <col min="7950" max="7950" width="7.28515625" style="498" customWidth="1"/>
    <col min="7951" max="7951" width="6.85546875" style="498" customWidth="1"/>
    <col min="7952" max="7955" width="5.5703125" style="498" customWidth="1"/>
    <col min="7956" max="8193" width="9.140625" style="498"/>
    <col min="8194" max="8194" width="5" style="498" customWidth="1"/>
    <col min="8195" max="8195" width="30.42578125" style="498" bestFit="1" customWidth="1"/>
    <col min="8196" max="8196" width="8.7109375" style="498" customWidth="1"/>
    <col min="8197" max="8197" width="3.140625" style="498" customWidth="1"/>
    <col min="8198" max="8198" width="8.5703125" style="498" bestFit="1" customWidth="1"/>
    <col min="8199" max="8199" width="11.140625" style="498" customWidth="1"/>
    <col min="8200" max="8200" width="10.140625" style="498" customWidth="1"/>
    <col min="8201" max="8201" width="15.85546875" style="498" customWidth="1"/>
    <col min="8202" max="8202" width="9.42578125" style="498" customWidth="1"/>
    <col min="8203" max="8203" width="14.28515625" style="498" customWidth="1"/>
    <col min="8204" max="8204" width="8.85546875" style="498" customWidth="1"/>
    <col min="8205" max="8205" width="4.7109375" style="498" customWidth="1"/>
    <col min="8206" max="8206" width="7.28515625" style="498" customWidth="1"/>
    <col min="8207" max="8207" width="6.85546875" style="498" customWidth="1"/>
    <col min="8208" max="8211" width="5.5703125" style="498" customWidth="1"/>
    <col min="8212" max="8449" width="9.140625" style="498"/>
    <col min="8450" max="8450" width="5" style="498" customWidth="1"/>
    <col min="8451" max="8451" width="30.42578125" style="498" bestFit="1" customWidth="1"/>
    <col min="8452" max="8452" width="8.7109375" style="498" customWidth="1"/>
    <col min="8453" max="8453" width="3.140625" style="498" customWidth="1"/>
    <col min="8454" max="8454" width="8.5703125" style="498" bestFit="1" customWidth="1"/>
    <col min="8455" max="8455" width="11.140625" style="498" customWidth="1"/>
    <col min="8456" max="8456" width="10.140625" style="498" customWidth="1"/>
    <col min="8457" max="8457" width="15.85546875" style="498" customWidth="1"/>
    <col min="8458" max="8458" width="9.42578125" style="498" customWidth="1"/>
    <col min="8459" max="8459" width="14.28515625" style="498" customWidth="1"/>
    <col min="8460" max="8460" width="8.85546875" style="498" customWidth="1"/>
    <col min="8461" max="8461" width="4.7109375" style="498" customWidth="1"/>
    <col min="8462" max="8462" width="7.28515625" style="498" customWidth="1"/>
    <col min="8463" max="8463" width="6.85546875" style="498" customWidth="1"/>
    <col min="8464" max="8467" width="5.5703125" style="498" customWidth="1"/>
    <col min="8468" max="8705" width="9.140625" style="498"/>
    <col min="8706" max="8706" width="5" style="498" customWidth="1"/>
    <col min="8707" max="8707" width="30.42578125" style="498" bestFit="1" customWidth="1"/>
    <col min="8708" max="8708" width="8.7109375" style="498" customWidth="1"/>
    <col min="8709" max="8709" width="3.140625" style="498" customWidth="1"/>
    <col min="8710" max="8710" width="8.5703125" style="498" bestFit="1" customWidth="1"/>
    <col min="8711" max="8711" width="11.140625" style="498" customWidth="1"/>
    <col min="8712" max="8712" width="10.140625" style="498" customWidth="1"/>
    <col min="8713" max="8713" width="15.85546875" style="498" customWidth="1"/>
    <col min="8714" max="8714" width="9.42578125" style="498" customWidth="1"/>
    <col min="8715" max="8715" width="14.28515625" style="498" customWidth="1"/>
    <col min="8716" max="8716" width="8.85546875" style="498" customWidth="1"/>
    <col min="8717" max="8717" width="4.7109375" style="498" customWidth="1"/>
    <col min="8718" max="8718" width="7.28515625" style="498" customWidth="1"/>
    <col min="8719" max="8719" width="6.85546875" style="498" customWidth="1"/>
    <col min="8720" max="8723" width="5.5703125" style="498" customWidth="1"/>
    <col min="8724" max="8961" width="9.140625" style="498"/>
    <col min="8962" max="8962" width="5" style="498" customWidth="1"/>
    <col min="8963" max="8963" width="30.42578125" style="498" bestFit="1" customWidth="1"/>
    <col min="8964" max="8964" width="8.7109375" style="498" customWidth="1"/>
    <col min="8965" max="8965" width="3.140625" style="498" customWidth="1"/>
    <col min="8966" max="8966" width="8.5703125" style="498" bestFit="1" customWidth="1"/>
    <col min="8967" max="8967" width="11.140625" style="498" customWidth="1"/>
    <col min="8968" max="8968" width="10.140625" style="498" customWidth="1"/>
    <col min="8969" max="8969" width="15.85546875" style="498" customWidth="1"/>
    <col min="8970" max="8970" width="9.42578125" style="498" customWidth="1"/>
    <col min="8971" max="8971" width="14.28515625" style="498" customWidth="1"/>
    <col min="8972" max="8972" width="8.85546875" style="498" customWidth="1"/>
    <col min="8973" max="8973" width="4.7109375" style="498" customWidth="1"/>
    <col min="8974" max="8974" width="7.28515625" style="498" customWidth="1"/>
    <col min="8975" max="8975" width="6.85546875" style="498" customWidth="1"/>
    <col min="8976" max="8979" width="5.5703125" style="498" customWidth="1"/>
    <col min="8980" max="9217" width="9.140625" style="498"/>
    <col min="9218" max="9218" width="5" style="498" customWidth="1"/>
    <col min="9219" max="9219" width="30.42578125" style="498" bestFit="1" customWidth="1"/>
    <col min="9220" max="9220" width="8.7109375" style="498" customWidth="1"/>
    <col min="9221" max="9221" width="3.140625" style="498" customWidth="1"/>
    <col min="9222" max="9222" width="8.5703125" style="498" bestFit="1" customWidth="1"/>
    <col min="9223" max="9223" width="11.140625" style="498" customWidth="1"/>
    <col min="9224" max="9224" width="10.140625" style="498" customWidth="1"/>
    <col min="9225" max="9225" width="15.85546875" style="498" customWidth="1"/>
    <col min="9226" max="9226" width="9.42578125" style="498" customWidth="1"/>
    <col min="9227" max="9227" width="14.28515625" style="498" customWidth="1"/>
    <col min="9228" max="9228" width="8.85546875" style="498" customWidth="1"/>
    <col min="9229" max="9229" width="4.7109375" style="498" customWidth="1"/>
    <col min="9230" max="9230" width="7.28515625" style="498" customWidth="1"/>
    <col min="9231" max="9231" width="6.85546875" style="498" customWidth="1"/>
    <col min="9232" max="9235" width="5.5703125" style="498" customWidth="1"/>
    <col min="9236" max="9473" width="9.140625" style="498"/>
    <col min="9474" max="9474" width="5" style="498" customWidth="1"/>
    <col min="9475" max="9475" width="30.42578125" style="498" bestFit="1" customWidth="1"/>
    <col min="9476" max="9476" width="8.7109375" style="498" customWidth="1"/>
    <col min="9477" max="9477" width="3.140625" style="498" customWidth="1"/>
    <col min="9478" max="9478" width="8.5703125" style="498" bestFit="1" customWidth="1"/>
    <col min="9479" max="9479" width="11.140625" style="498" customWidth="1"/>
    <col min="9480" max="9480" width="10.140625" style="498" customWidth="1"/>
    <col min="9481" max="9481" width="15.85546875" style="498" customWidth="1"/>
    <col min="9482" max="9482" width="9.42578125" style="498" customWidth="1"/>
    <col min="9483" max="9483" width="14.28515625" style="498" customWidth="1"/>
    <col min="9484" max="9484" width="8.85546875" style="498" customWidth="1"/>
    <col min="9485" max="9485" width="4.7109375" style="498" customWidth="1"/>
    <col min="9486" max="9486" width="7.28515625" style="498" customWidth="1"/>
    <col min="9487" max="9487" width="6.85546875" style="498" customWidth="1"/>
    <col min="9488" max="9491" width="5.5703125" style="498" customWidth="1"/>
    <col min="9492" max="9729" width="9.140625" style="498"/>
    <col min="9730" max="9730" width="5" style="498" customWidth="1"/>
    <col min="9731" max="9731" width="30.42578125" style="498" bestFit="1" customWidth="1"/>
    <col min="9732" max="9732" width="8.7109375" style="498" customWidth="1"/>
    <col min="9733" max="9733" width="3.140625" style="498" customWidth="1"/>
    <col min="9734" max="9734" width="8.5703125" style="498" bestFit="1" customWidth="1"/>
    <col min="9735" max="9735" width="11.140625" style="498" customWidth="1"/>
    <col min="9736" max="9736" width="10.140625" style="498" customWidth="1"/>
    <col min="9737" max="9737" width="15.85546875" style="498" customWidth="1"/>
    <col min="9738" max="9738" width="9.42578125" style="498" customWidth="1"/>
    <col min="9739" max="9739" width="14.28515625" style="498" customWidth="1"/>
    <col min="9740" max="9740" width="8.85546875" style="498" customWidth="1"/>
    <col min="9741" max="9741" width="4.7109375" style="498" customWidth="1"/>
    <col min="9742" max="9742" width="7.28515625" style="498" customWidth="1"/>
    <col min="9743" max="9743" width="6.85546875" style="498" customWidth="1"/>
    <col min="9744" max="9747" width="5.5703125" style="498" customWidth="1"/>
    <col min="9748" max="9985" width="9.140625" style="498"/>
    <col min="9986" max="9986" width="5" style="498" customWidth="1"/>
    <col min="9987" max="9987" width="30.42578125" style="498" bestFit="1" customWidth="1"/>
    <col min="9988" max="9988" width="8.7109375" style="498" customWidth="1"/>
    <col min="9989" max="9989" width="3.140625" style="498" customWidth="1"/>
    <col min="9990" max="9990" width="8.5703125" style="498" bestFit="1" customWidth="1"/>
    <col min="9991" max="9991" width="11.140625" style="498" customWidth="1"/>
    <col min="9992" max="9992" width="10.140625" style="498" customWidth="1"/>
    <col min="9993" max="9993" width="15.85546875" style="498" customWidth="1"/>
    <col min="9994" max="9994" width="9.42578125" style="498" customWidth="1"/>
    <col min="9995" max="9995" width="14.28515625" style="498" customWidth="1"/>
    <col min="9996" max="9996" width="8.85546875" style="498" customWidth="1"/>
    <col min="9997" max="9997" width="4.7109375" style="498" customWidth="1"/>
    <col min="9998" max="9998" width="7.28515625" style="498" customWidth="1"/>
    <col min="9999" max="9999" width="6.85546875" style="498" customWidth="1"/>
    <col min="10000" max="10003" width="5.5703125" style="498" customWidth="1"/>
    <col min="10004" max="10241" width="9.140625" style="498"/>
    <col min="10242" max="10242" width="5" style="498" customWidth="1"/>
    <col min="10243" max="10243" width="30.42578125" style="498" bestFit="1" customWidth="1"/>
    <col min="10244" max="10244" width="8.7109375" style="498" customWidth="1"/>
    <col min="10245" max="10245" width="3.140625" style="498" customWidth="1"/>
    <col min="10246" max="10246" width="8.5703125" style="498" bestFit="1" customWidth="1"/>
    <col min="10247" max="10247" width="11.140625" style="498" customWidth="1"/>
    <col min="10248" max="10248" width="10.140625" style="498" customWidth="1"/>
    <col min="10249" max="10249" width="15.85546875" style="498" customWidth="1"/>
    <col min="10250" max="10250" width="9.42578125" style="498" customWidth="1"/>
    <col min="10251" max="10251" width="14.28515625" style="498" customWidth="1"/>
    <col min="10252" max="10252" width="8.85546875" style="498" customWidth="1"/>
    <col min="10253" max="10253" width="4.7109375" style="498" customWidth="1"/>
    <col min="10254" max="10254" width="7.28515625" style="498" customWidth="1"/>
    <col min="10255" max="10255" width="6.85546875" style="498" customWidth="1"/>
    <col min="10256" max="10259" width="5.5703125" style="498" customWidth="1"/>
    <col min="10260" max="10497" width="9.140625" style="498"/>
    <col min="10498" max="10498" width="5" style="498" customWidth="1"/>
    <col min="10499" max="10499" width="30.42578125" style="498" bestFit="1" customWidth="1"/>
    <col min="10500" max="10500" width="8.7109375" style="498" customWidth="1"/>
    <col min="10501" max="10501" width="3.140625" style="498" customWidth="1"/>
    <col min="10502" max="10502" width="8.5703125" style="498" bestFit="1" customWidth="1"/>
    <col min="10503" max="10503" width="11.140625" style="498" customWidth="1"/>
    <col min="10504" max="10504" width="10.140625" style="498" customWidth="1"/>
    <col min="10505" max="10505" width="15.85546875" style="498" customWidth="1"/>
    <col min="10506" max="10506" width="9.42578125" style="498" customWidth="1"/>
    <col min="10507" max="10507" width="14.28515625" style="498" customWidth="1"/>
    <col min="10508" max="10508" width="8.85546875" style="498" customWidth="1"/>
    <col min="10509" max="10509" width="4.7109375" style="498" customWidth="1"/>
    <col min="10510" max="10510" width="7.28515625" style="498" customWidth="1"/>
    <col min="10511" max="10511" width="6.85546875" style="498" customWidth="1"/>
    <col min="10512" max="10515" width="5.5703125" style="498" customWidth="1"/>
    <col min="10516" max="10753" width="9.140625" style="498"/>
    <col min="10754" max="10754" width="5" style="498" customWidth="1"/>
    <col min="10755" max="10755" width="30.42578125" style="498" bestFit="1" customWidth="1"/>
    <col min="10756" max="10756" width="8.7109375" style="498" customWidth="1"/>
    <col min="10757" max="10757" width="3.140625" style="498" customWidth="1"/>
    <col min="10758" max="10758" width="8.5703125" style="498" bestFit="1" customWidth="1"/>
    <col min="10759" max="10759" width="11.140625" style="498" customWidth="1"/>
    <col min="10760" max="10760" width="10.140625" style="498" customWidth="1"/>
    <col min="10761" max="10761" width="15.85546875" style="498" customWidth="1"/>
    <col min="10762" max="10762" width="9.42578125" style="498" customWidth="1"/>
    <col min="10763" max="10763" width="14.28515625" style="498" customWidth="1"/>
    <col min="10764" max="10764" width="8.85546875" style="498" customWidth="1"/>
    <col min="10765" max="10765" width="4.7109375" style="498" customWidth="1"/>
    <col min="10766" max="10766" width="7.28515625" style="498" customWidth="1"/>
    <col min="10767" max="10767" width="6.85546875" style="498" customWidth="1"/>
    <col min="10768" max="10771" width="5.5703125" style="498" customWidth="1"/>
    <col min="10772" max="11009" width="9.140625" style="498"/>
    <col min="11010" max="11010" width="5" style="498" customWidth="1"/>
    <col min="11011" max="11011" width="30.42578125" style="498" bestFit="1" customWidth="1"/>
    <col min="11012" max="11012" width="8.7109375" style="498" customWidth="1"/>
    <col min="11013" max="11013" width="3.140625" style="498" customWidth="1"/>
    <col min="11014" max="11014" width="8.5703125" style="498" bestFit="1" customWidth="1"/>
    <col min="11015" max="11015" width="11.140625" style="498" customWidth="1"/>
    <col min="11016" max="11016" width="10.140625" style="498" customWidth="1"/>
    <col min="11017" max="11017" width="15.85546875" style="498" customWidth="1"/>
    <col min="11018" max="11018" width="9.42578125" style="498" customWidth="1"/>
    <col min="11019" max="11019" width="14.28515625" style="498" customWidth="1"/>
    <col min="11020" max="11020" width="8.85546875" style="498" customWidth="1"/>
    <col min="11021" max="11021" width="4.7109375" style="498" customWidth="1"/>
    <col min="11022" max="11022" width="7.28515625" style="498" customWidth="1"/>
    <col min="11023" max="11023" width="6.85546875" style="498" customWidth="1"/>
    <col min="11024" max="11027" width="5.5703125" style="498" customWidth="1"/>
    <col min="11028" max="11265" width="9.140625" style="498"/>
    <col min="11266" max="11266" width="5" style="498" customWidth="1"/>
    <col min="11267" max="11267" width="30.42578125" style="498" bestFit="1" customWidth="1"/>
    <col min="11268" max="11268" width="8.7109375" style="498" customWidth="1"/>
    <col min="11269" max="11269" width="3.140625" style="498" customWidth="1"/>
    <col min="11270" max="11270" width="8.5703125" style="498" bestFit="1" customWidth="1"/>
    <col min="11271" max="11271" width="11.140625" style="498" customWidth="1"/>
    <col min="11272" max="11272" width="10.140625" style="498" customWidth="1"/>
    <col min="11273" max="11273" width="15.85546875" style="498" customWidth="1"/>
    <col min="11274" max="11274" width="9.42578125" style="498" customWidth="1"/>
    <col min="11275" max="11275" width="14.28515625" style="498" customWidth="1"/>
    <col min="11276" max="11276" width="8.85546875" style="498" customWidth="1"/>
    <col min="11277" max="11277" width="4.7109375" style="498" customWidth="1"/>
    <col min="11278" max="11278" width="7.28515625" style="498" customWidth="1"/>
    <col min="11279" max="11279" width="6.85546875" style="498" customWidth="1"/>
    <col min="11280" max="11283" width="5.5703125" style="498" customWidth="1"/>
    <col min="11284" max="11521" width="9.140625" style="498"/>
    <col min="11522" max="11522" width="5" style="498" customWidth="1"/>
    <col min="11523" max="11523" width="30.42578125" style="498" bestFit="1" customWidth="1"/>
    <col min="11524" max="11524" width="8.7109375" style="498" customWidth="1"/>
    <col min="11525" max="11525" width="3.140625" style="498" customWidth="1"/>
    <col min="11526" max="11526" width="8.5703125" style="498" bestFit="1" customWidth="1"/>
    <col min="11527" max="11527" width="11.140625" style="498" customWidth="1"/>
    <col min="11528" max="11528" width="10.140625" style="498" customWidth="1"/>
    <col min="11529" max="11529" width="15.85546875" style="498" customWidth="1"/>
    <col min="11530" max="11530" width="9.42578125" style="498" customWidth="1"/>
    <col min="11531" max="11531" width="14.28515625" style="498" customWidth="1"/>
    <col min="11532" max="11532" width="8.85546875" style="498" customWidth="1"/>
    <col min="11533" max="11533" width="4.7109375" style="498" customWidth="1"/>
    <col min="11534" max="11534" width="7.28515625" style="498" customWidth="1"/>
    <col min="11535" max="11535" width="6.85546875" style="498" customWidth="1"/>
    <col min="11536" max="11539" width="5.5703125" style="498" customWidth="1"/>
    <col min="11540" max="11777" width="9.140625" style="498"/>
    <col min="11778" max="11778" width="5" style="498" customWidth="1"/>
    <col min="11779" max="11779" width="30.42578125" style="498" bestFit="1" customWidth="1"/>
    <col min="11780" max="11780" width="8.7109375" style="498" customWidth="1"/>
    <col min="11781" max="11781" width="3.140625" style="498" customWidth="1"/>
    <col min="11782" max="11782" width="8.5703125" style="498" bestFit="1" customWidth="1"/>
    <col min="11783" max="11783" width="11.140625" style="498" customWidth="1"/>
    <col min="11784" max="11784" width="10.140625" style="498" customWidth="1"/>
    <col min="11785" max="11785" width="15.85546875" style="498" customWidth="1"/>
    <col min="11786" max="11786" width="9.42578125" style="498" customWidth="1"/>
    <col min="11787" max="11787" width="14.28515625" style="498" customWidth="1"/>
    <col min="11788" max="11788" width="8.85546875" style="498" customWidth="1"/>
    <col min="11789" max="11789" width="4.7109375" style="498" customWidth="1"/>
    <col min="11790" max="11790" width="7.28515625" style="498" customWidth="1"/>
    <col min="11791" max="11791" width="6.85546875" style="498" customWidth="1"/>
    <col min="11792" max="11795" width="5.5703125" style="498" customWidth="1"/>
    <col min="11796" max="12033" width="9.140625" style="498"/>
    <col min="12034" max="12034" width="5" style="498" customWidth="1"/>
    <col min="12035" max="12035" width="30.42578125" style="498" bestFit="1" customWidth="1"/>
    <col min="12036" max="12036" width="8.7109375" style="498" customWidth="1"/>
    <col min="12037" max="12037" width="3.140625" style="498" customWidth="1"/>
    <col min="12038" max="12038" width="8.5703125" style="498" bestFit="1" customWidth="1"/>
    <col min="12039" max="12039" width="11.140625" style="498" customWidth="1"/>
    <col min="12040" max="12040" width="10.140625" style="498" customWidth="1"/>
    <col min="12041" max="12041" width="15.85546875" style="498" customWidth="1"/>
    <col min="12042" max="12042" width="9.42578125" style="498" customWidth="1"/>
    <col min="12043" max="12043" width="14.28515625" style="498" customWidth="1"/>
    <col min="12044" max="12044" width="8.85546875" style="498" customWidth="1"/>
    <col min="12045" max="12045" width="4.7109375" style="498" customWidth="1"/>
    <col min="12046" max="12046" width="7.28515625" style="498" customWidth="1"/>
    <col min="12047" max="12047" width="6.85546875" style="498" customWidth="1"/>
    <col min="12048" max="12051" width="5.5703125" style="498" customWidth="1"/>
    <col min="12052" max="12289" width="9.140625" style="498"/>
    <col min="12290" max="12290" width="5" style="498" customWidth="1"/>
    <col min="12291" max="12291" width="30.42578125" style="498" bestFit="1" customWidth="1"/>
    <col min="12292" max="12292" width="8.7109375" style="498" customWidth="1"/>
    <col min="12293" max="12293" width="3.140625" style="498" customWidth="1"/>
    <col min="12294" max="12294" width="8.5703125" style="498" bestFit="1" customWidth="1"/>
    <col min="12295" max="12295" width="11.140625" style="498" customWidth="1"/>
    <col min="12296" max="12296" width="10.140625" style="498" customWidth="1"/>
    <col min="12297" max="12297" width="15.85546875" style="498" customWidth="1"/>
    <col min="12298" max="12298" width="9.42578125" style="498" customWidth="1"/>
    <col min="12299" max="12299" width="14.28515625" style="498" customWidth="1"/>
    <col min="12300" max="12300" width="8.85546875" style="498" customWidth="1"/>
    <col min="12301" max="12301" width="4.7109375" style="498" customWidth="1"/>
    <col min="12302" max="12302" width="7.28515625" style="498" customWidth="1"/>
    <col min="12303" max="12303" width="6.85546875" style="498" customWidth="1"/>
    <col min="12304" max="12307" width="5.5703125" style="498" customWidth="1"/>
    <col min="12308" max="12545" width="9.140625" style="498"/>
    <col min="12546" max="12546" width="5" style="498" customWidth="1"/>
    <col min="12547" max="12547" width="30.42578125" style="498" bestFit="1" customWidth="1"/>
    <col min="12548" max="12548" width="8.7109375" style="498" customWidth="1"/>
    <col min="12549" max="12549" width="3.140625" style="498" customWidth="1"/>
    <col min="12550" max="12550" width="8.5703125" style="498" bestFit="1" customWidth="1"/>
    <col min="12551" max="12551" width="11.140625" style="498" customWidth="1"/>
    <col min="12552" max="12552" width="10.140625" style="498" customWidth="1"/>
    <col min="12553" max="12553" width="15.85546875" style="498" customWidth="1"/>
    <col min="12554" max="12554" width="9.42578125" style="498" customWidth="1"/>
    <col min="12555" max="12555" width="14.28515625" style="498" customWidth="1"/>
    <col min="12556" max="12556" width="8.85546875" style="498" customWidth="1"/>
    <col min="12557" max="12557" width="4.7109375" style="498" customWidth="1"/>
    <col min="12558" max="12558" width="7.28515625" style="498" customWidth="1"/>
    <col min="12559" max="12559" width="6.85546875" style="498" customWidth="1"/>
    <col min="12560" max="12563" width="5.5703125" style="498" customWidth="1"/>
    <col min="12564" max="12801" width="9.140625" style="498"/>
    <col min="12802" max="12802" width="5" style="498" customWidth="1"/>
    <col min="12803" max="12803" width="30.42578125" style="498" bestFit="1" customWidth="1"/>
    <col min="12804" max="12804" width="8.7109375" style="498" customWidth="1"/>
    <col min="12805" max="12805" width="3.140625" style="498" customWidth="1"/>
    <col min="12806" max="12806" width="8.5703125" style="498" bestFit="1" customWidth="1"/>
    <col min="12807" max="12807" width="11.140625" style="498" customWidth="1"/>
    <col min="12808" max="12808" width="10.140625" style="498" customWidth="1"/>
    <col min="12809" max="12809" width="15.85546875" style="498" customWidth="1"/>
    <col min="12810" max="12810" width="9.42578125" style="498" customWidth="1"/>
    <col min="12811" max="12811" width="14.28515625" style="498" customWidth="1"/>
    <col min="12812" max="12812" width="8.85546875" style="498" customWidth="1"/>
    <col min="12813" max="12813" width="4.7109375" style="498" customWidth="1"/>
    <col min="12814" max="12814" width="7.28515625" style="498" customWidth="1"/>
    <col min="12815" max="12815" width="6.85546875" style="498" customWidth="1"/>
    <col min="12816" max="12819" width="5.5703125" style="498" customWidth="1"/>
    <col min="12820" max="13057" width="9.140625" style="498"/>
    <col min="13058" max="13058" width="5" style="498" customWidth="1"/>
    <col min="13059" max="13059" width="30.42578125" style="498" bestFit="1" customWidth="1"/>
    <col min="13060" max="13060" width="8.7109375" style="498" customWidth="1"/>
    <col min="13061" max="13061" width="3.140625" style="498" customWidth="1"/>
    <col min="13062" max="13062" width="8.5703125" style="498" bestFit="1" customWidth="1"/>
    <col min="13063" max="13063" width="11.140625" style="498" customWidth="1"/>
    <col min="13064" max="13064" width="10.140625" style="498" customWidth="1"/>
    <col min="13065" max="13065" width="15.85546875" style="498" customWidth="1"/>
    <col min="13066" max="13066" width="9.42578125" style="498" customWidth="1"/>
    <col min="13067" max="13067" width="14.28515625" style="498" customWidth="1"/>
    <col min="13068" max="13068" width="8.85546875" style="498" customWidth="1"/>
    <col min="13069" max="13069" width="4.7109375" style="498" customWidth="1"/>
    <col min="13070" max="13070" width="7.28515625" style="498" customWidth="1"/>
    <col min="13071" max="13071" width="6.85546875" style="498" customWidth="1"/>
    <col min="13072" max="13075" width="5.5703125" style="498" customWidth="1"/>
    <col min="13076" max="13313" width="9.140625" style="498"/>
    <col min="13314" max="13314" width="5" style="498" customWidth="1"/>
    <col min="13315" max="13315" width="30.42578125" style="498" bestFit="1" customWidth="1"/>
    <col min="13316" max="13316" width="8.7109375" style="498" customWidth="1"/>
    <col min="13317" max="13317" width="3.140625" style="498" customWidth="1"/>
    <col min="13318" max="13318" width="8.5703125" style="498" bestFit="1" customWidth="1"/>
    <col min="13319" max="13319" width="11.140625" style="498" customWidth="1"/>
    <col min="13320" max="13320" width="10.140625" style="498" customWidth="1"/>
    <col min="13321" max="13321" width="15.85546875" style="498" customWidth="1"/>
    <col min="13322" max="13322" width="9.42578125" style="498" customWidth="1"/>
    <col min="13323" max="13323" width="14.28515625" style="498" customWidth="1"/>
    <col min="13324" max="13324" width="8.85546875" style="498" customWidth="1"/>
    <col min="13325" max="13325" width="4.7109375" style="498" customWidth="1"/>
    <col min="13326" max="13326" width="7.28515625" style="498" customWidth="1"/>
    <col min="13327" max="13327" width="6.85546875" style="498" customWidth="1"/>
    <col min="13328" max="13331" width="5.5703125" style="498" customWidth="1"/>
    <col min="13332" max="13569" width="9.140625" style="498"/>
    <col min="13570" max="13570" width="5" style="498" customWidth="1"/>
    <col min="13571" max="13571" width="30.42578125" style="498" bestFit="1" customWidth="1"/>
    <col min="13572" max="13572" width="8.7109375" style="498" customWidth="1"/>
    <col min="13573" max="13573" width="3.140625" style="498" customWidth="1"/>
    <col min="13574" max="13574" width="8.5703125" style="498" bestFit="1" customWidth="1"/>
    <col min="13575" max="13575" width="11.140625" style="498" customWidth="1"/>
    <col min="13576" max="13576" width="10.140625" style="498" customWidth="1"/>
    <col min="13577" max="13577" width="15.85546875" style="498" customWidth="1"/>
    <col min="13578" max="13578" width="9.42578125" style="498" customWidth="1"/>
    <col min="13579" max="13579" width="14.28515625" style="498" customWidth="1"/>
    <col min="13580" max="13580" width="8.85546875" style="498" customWidth="1"/>
    <col min="13581" max="13581" width="4.7109375" style="498" customWidth="1"/>
    <col min="13582" max="13582" width="7.28515625" style="498" customWidth="1"/>
    <col min="13583" max="13583" width="6.85546875" style="498" customWidth="1"/>
    <col min="13584" max="13587" width="5.5703125" style="498" customWidth="1"/>
    <col min="13588" max="13825" width="9.140625" style="498"/>
    <col min="13826" max="13826" width="5" style="498" customWidth="1"/>
    <col min="13827" max="13827" width="30.42578125" style="498" bestFit="1" customWidth="1"/>
    <col min="13828" max="13828" width="8.7109375" style="498" customWidth="1"/>
    <col min="13829" max="13829" width="3.140625" style="498" customWidth="1"/>
    <col min="13830" max="13830" width="8.5703125" style="498" bestFit="1" customWidth="1"/>
    <col min="13831" max="13831" width="11.140625" style="498" customWidth="1"/>
    <col min="13832" max="13832" width="10.140625" style="498" customWidth="1"/>
    <col min="13833" max="13833" width="15.85546875" style="498" customWidth="1"/>
    <col min="13834" max="13834" width="9.42578125" style="498" customWidth="1"/>
    <col min="13835" max="13835" width="14.28515625" style="498" customWidth="1"/>
    <col min="13836" max="13836" width="8.85546875" style="498" customWidth="1"/>
    <col min="13837" max="13837" width="4.7109375" style="498" customWidth="1"/>
    <col min="13838" max="13838" width="7.28515625" style="498" customWidth="1"/>
    <col min="13839" max="13839" width="6.85546875" style="498" customWidth="1"/>
    <col min="13840" max="13843" width="5.5703125" style="498" customWidth="1"/>
    <col min="13844" max="14081" width="9.140625" style="498"/>
    <col min="14082" max="14082" width="5" style="498" customWidth="1"/>
    <col min="14083" max="14083" width="30.42578125" style="498" bestFit="1" customWidth="1"/>
    <col min="14084" max="14084" width="8.7109375" style="498" customWidth="1"/>
    <col min="14085" max="14085" width="3.140625" style="498" customWidth="1"/>
    <col min="14086" max="14086" width="8.5703125" style="498" bestFit="1" customWidth="1"/>
    <col min="14087" max="14087" width="11.140625" style="498" customWidth="1"/>
    <col min="14088" max="14088" width="10.140625" style="498" customWidth="1"/>
    <col min="14089" max="14089" width="15.85546875" style="498" customWidth="1"/>
    <col min="14090" max="14090" width="9.42578125" style="498" customWidth="1"/>
    <col min="14091" max="14091" width="14.28515625" style="498" customWidth="1"/>
    <col min="14092" max="14092" width="8.85546875" style="498" customWidth="1"/>
    <col min="14093" max="14093" width="4.7109375" style="498" customWidth="1"/>
    <col min="14094" max="14094" width="7.28515625" style="498" customWidth="1"/>
    <col min="14095" max="14095" width="6.85546875" style="498" customWidth="1"/>
    <col min="14096" max="14099" width="5.5703125" style="498" customWidth="1"/>
    <col min="14100" max="14337" width="9.140625" style="498"/>
    <col min="14338" max="14338" width="5" style="498" customWidth="1"/>
    <col min="14339" max="14339" width="30.42578125" style="498" bestFit="1" customWidth="1"/>
    <col min="14340" max="14340" width="8.7109375" style="498" customWidth="1"/>
    <col min="14341" max="14341" width="3.140625" style="498" customWidth="1"/>
    <col min="14342" max="14342" width="8.5703125" style="498" bestFit="1" customWidth="1"/>
    <col min="14343" max="14343" width="11.140625" style="498" customWidth="1"/>
    <col min="14344" max="14344" width="10.140625" style="498" customWidth="1"/>
    <col min="14345" max="14345" width="15.85546875" style="498" customWidth="1"/>
    <col min="14346" max="14346" width="9.42578125" style="498" customWidth="1"/>
    <col min="14347" max="14347" width="14.28515625" style="498" customWidth="1"/>
    <col min="14348" max="14348" width="8.85546875" style="498" customWidth="1"/>
    <col min="14349" max="14349" width="4.7109375" style="498" customWidth="1"/>
    <col min="14350" max="14350" width="7.28515625" style="498" customWidth="1"/>
    <col min="14351" max="14351" width="6.85546875" style="498" customWidth="1"/>
    <col min="14352" max="14355" width="5.5703125" style="498" customWidth="1"/>
    <col min="14356" max="14593" width="9.140625" style="498"/>
    <col min="14594" max="14594" width="5" style="498" customWidth="1"/>
    <col min="14595" max="14595" width="30.42578125" style="498" bestFit="1" customWidth="1"/>
    <col min="14596" max="14596" width="8.7109375" style="498" customWidth="1"/>
    <col min="14597" max="14597" width="3.140625" style="498" customWidth="1"/>
    <col min="14598" max="14598" width="8.5703125" style="498" bestFit="1" customWidth="1"/>
    <col min="14599" max="14599" width="11.140625" style="498" customWidth="1"/>
    <col min="14600" max="14600" width="10.140625" style="498" customWidth="1"/>
    <col min="14601" max="14601" width="15.85546875" style="498" customWidth="1"/>
    <col min="14602" max="14602" width="9.42578125" style="498" customWidth="1"/>
    <col min="14603" max="14603" width="14.28515625" style="498" customWidth="1"/>
    <col min="14604" max="14604" width="8.85546875" style="498" customWidth="1"/>
    <col min="14605" max="14605" width="4.7109375" style="498" customWidth="1"/>
    <col min="14606" max="14606" width="7.28515625" style="498" customWidth="1"/>
    <col min="14607" max="14607" width="6.85546875" style="498" customWidth="1"/>
    <col min="14608" max="14611" width="5.5703125" style="498" customWidth="1"/>
    <col min="14612" max="14849" width="9.140625" style="498"/>
    <col min="14850" max="14850" width="5" style="498" customWidth="1"/>
    <col min="14851" max="14851" width="30.42578125" style="498" bestFit="1" customWidth="1"/>
    <col min="14852" max="14852" width="8.7109375" style="498" customWidth="1"/>
    <col min="14853" max="14853" width="3.140625" style="498" customWidth="1"/>
    <col min="14854" max="14854" width="8.5703125" style="498" bestFit="1" customWidth="1"/>
    <col min="14855" max="14855" width="11.140625" style="498" customWidth="1"/>
    <col min="14856" max="14856" width="10.140625" style="498" customWidth="1"/>
    <col min="14857" max="14857" width="15.85546875" style="498" customWidth="1"/>
    <col min="14858" max="14858" width="9.42578125" style="498" customWidth="1"/>
    <col min="14859" max="14859" width="14.28515625" style="498" customWidth="1"/>
    <col min="14860" max="14860" width="8.85546875" style="498" customWidth="1"/>
    <col min="14861" max="14861" width="4.7109375" style="498" customWidth="1"/>
    <col min="14862" max="14862" width="7.28515625" style="498" customWidth="1"/>
    <col min="14863" max="14863" width="6.85546875" style="498" customWidth="1"/>
    <col min="14864" max="14867" width="5.5703125" style="498" customWidth="1"/>
    <col min="14868" max="15105" width="9.140625" style="498"/>
    <col min="15106" max="15106" width="5" style="498" customWidth="1"/>
    <col min="15107" max="15107" width="30.42578125" style="498" bestFit="1" customWidth="1"/>
    <col min="15108" max="15108" width="8.7109375" style="498" customWidth="1"/>
    <col min="15109" max="15109" width="3.140625" style="498" customWidth="1"/>
    <col min="15110" max="15110" width="8.5703125" style="498" bestFit="1" customWidth="1"/>
    <col min="15111" max="15111" width="11.140625" style="498" customWidth="1"/>
    <col min="15112" max="15112" width="10.140625" style="498" customWidth="1"/>
    <col min="15113" max="15113" width="15.85546875" style="498" customWidth="1"/>
    <col min="15114" max="15114" width="9.42578125" style="498" customWidth="1"/>
    <col min="15115" max="15115" width="14.28515625" style="498" customWidth="1"/>
    <col min="15116" max="15116" width="8.85546875" style="498" customWidth="1"/>
    <col min="15117" max="15117" width="4.7109375" style="498" customWidth="1"/>
    <col min="15118" max="15118" width="7.28515625" style="498" customWidth="1"/>
    <col min="15119" max="15119" width="6.85546875" style="498" customWidth="1"/>
    <col min="15120" max="15123" width="5.5703125" style="498" customWidth="1"/>
    <col min="15124" max="15361" width="9.140625" style="498"/>
    <col min="15362" max="15362" width="5" style="498" customWidth="1"/>
    <col min="15363" max="15363" width="30.42578125" style="498" bestFit="1" customWidth="1"/>
    <col min="15364" max="15364" width="8.7109375" style="498" customWidth="1"/>
    <col min="15365" max="15365" width="3.140625" style="498" customWidth="1"/>
    <col min="15366" max="15366" width="8.5703125" style="498" bestFit="1" customWidth="1"/>
    <col min="15367" max="15367" width="11.140625" style="498" customWidth="1"/>
    <col min="15368" max="15368" width="10.140625" style="498" customWidth="1"/>
    <col min="15369" max="15369" width="15.85546875" style="498" customWidth="1"/>
    <col min="15370" max="15370" width="9.42578125" style="498" customWidth="1"/>
    <col min="15371" max="15371" width="14.28515625" style="498" customWidth="1"/>
    <col min="15372" max="15372" width="8.85546875" style="498" customWidth="1"/>
    <col min="15373" max="15373" width="4.7109375" style="498" customWidth="1"/>
    <col min="15374" max="15374" width="7.28515625" style="498" customWidth="1"/>
    <col min="15375" max="15375" width="6.85546875" style="498" customWidth="1"/>
    <col min="15376" max="15379" width="5.5703125" style="498" customWidth="1"/>
    <col min="15380" max="15617" width="9.140625" style="498"/>
    <col min="15618" max="15618" width="5" style="498" customWidth="1"/>
    <col min="15619" max="15619" width="30.42578125" style="498" bestFit="1" customWidth="1"/>
    <col min="15620" max="15620" width="8.7109375" style="498" customWidth="1"/>
    <col min="15621" max="15621" width="3.140625" style="498" customWidth="1"/>
    <col min="15622" max="15622" width="8.5703125" style="498" bestFit="1" customWidth="1"/>
    <col min="15623" max="15623" width="11.140625" style="498" customWidth="1"/>
    <col min="15624" max="15624" width="10.140625" style="498" customWidth="1"/>
    <col min="15625" max="15625" width="15.85546875" style="498" customWidth="1"/>
    <col min="15626" max="15626" width="9.42578125" style="498" customWidth="1"/>
    <col min="15627" max="15627" width="14.28515625" style="498" customWidth="1"/>
    <col min="15628" max="15628" width="8.85546875" style="498" customWidth="1"/>
    <col min="15629" max="15629" width="4.7109375" style="498" customWidth="1"/>
    <col min="15630" max="15630" width="7.28515625" style="498" customWidth="1"/>
    <col min="15631" max="15631" width="6.85546875" style="498" customWidth="1"/>
    <col min="15632" max="15635" width="5.5703125" style="498" customWidth="1"/>
    <col min="15636" max="15873" width="9.140625" style="498"/>
    <col min="15874" max="15874" width="5" style="498" customWidth="1"/>
    <col min="15875" max="15875" width="30.42578125" style="498" bestFit="1" customWidth="1"/>
    <col min="15876" max="15876" width="8.7109375" style="498" customWidth="1"/>
    <col min="15877" max="15877" width="3.140625" style="498" customWidth="1"/>
    <col min="15878" max="15878" width="8.5703125" style="498" bestFit="1" customWidth="1"/>
    <col min="15879" max="15879" width="11.140625" style="498" customWidth="1"/>
    <col min="15880" max="15880" width="10.140625" style="498" customWidth="1"/>
    <col min="15881" max="15881" width="15.85546875" style="498" customWidth="1"/>
    <col min="15882" max="15882" width="9.42578125" style="498" customWidth="1"/>
    <col min="15883" max="15883" width="14.28515625" style="498" customWidth="1"/>
    <col min="15884" max="15884" width="8.85546875" style="498" customWidth="1"/>
    <col min="15885" max="15885" width="4.7109375" style="498" customWidth="1"/>
    <col min="15886" max="15886" width="7.28515625" style="498" customWidth="1"/>
    <col min="15887" max="15887" width="6.85546875" style="498" customWidth="1"/>
    <col min="15888" max="15891" width="5.5703125" style="498" customWidth="1"/>
    <col min="15892" max="16129" width="9.140625" style="498"/>
    <col min="16130" max="16130" width="5" style="498" customWidth="1"/>
    <col min="16131" max="16131" width="30.42578125" style="498" bestFit="1" customWidth="1"/>
    <col min="16132" max="16132" width="8.7109375" style="498" customWidth="1"/>
    <col min="16133" max="16133" width="3.140625" style="498" customWidth="1"/>
    <col min="16134" max="16134" width="8.5703125" style="498" bestFit="1" customWidth="1"/>
    <col min="16135" max="16135" width="11.140625" style="498" customWidth="1"/>
    <col min="16136" max="16136" width="10.140625" style="498" customWidth="1"/>
    <col min="16137" max="16137" width="15.85546875" style="498" customWidth="1"/>
    <col min="16138" max="16138" width="9.42578125" style="498" customWidth="1"/>
    <col min="16139" max="16139" width="14.28515625" style="498" customWidth="1"/>
    <col min="16140" max="16140" width="8.85546875" style="498" customWidth="1"/>
    <col min="16141" max="16141" width="4.7109375" style="498" customWidth="1"/>
    <col min="16142" max="16142" width="7.28515625" style="498" customWidth="1"/>
    <col min="16143" max="16143" width="6.85546875" style="498" customWidth="1"/>
    <col min="16144" max="16147" width="5.5703125" style="498" customWidth="1"/>
    <col min="16148" max="16384" width="9.140625" style="498"/>
  </cols>
  <sheetData>
    <row r="1" spans="1:20" ht="27" customHeight="1" thickBot="1" x14ac:dyDescent="0.25">
      <c r="A1" s="629" t="s">
        <v>1266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1:20" ht="15.75" customHeight="1" thickBot="1" x14ac:dyDescent="0.25">
      <c r="A2" s="630" t="s">
        <v>1242</v>
      </c>
      <c r="B2" s="630"/>
      <c r="C2" s="631"/>
      <c r="D2" s="630" t="s">
        <v>244</v>
      </c>
      <c r="E2" s="630"/>
      <c r="F2" s="630"/>
      <c r="G2" s="630"/>
      <c r="H2" s="630"/>
      <c r="I2" s="630"/>
      <c r="J2" s="630"/>
      <c r="K2" s="630"/>
      <c r="L2" s="630"/>
      <c r="M2" s="499"/>
      <c r="N2" s="500"/>
      <c r="O2" s="500"/>
    </row>
    <row r="3" spans="1:20" ht="15.75" customHeight="1" thickTop="1" thickBot="1" x14ac:dyDescent="0.25">
      <c r="A3" s="501"/>
      <c r="B3" s="501"/>
      <c r="C3" s="501" t="s">
        <v>245</v>
      </c>
      <c r="D3" s="632" t="s">
        <v>246</v>
      </c>
      <c r="E3" s="633"/>
      <c r="F3" s="633"/>
      <c r="G3" s="633"/>
      <c r="H3" s="634"/>
      <c r="I3" s="633" t="s">
        <v>247</v>
      </c>
      <c r="J3" s="633"/>
      <c r="K3" s="633"/>
      <c r="L3" s="633"/>
      <c r="M3" s="499"/>
      <c r="N3" s="500"/>
      <c r="O3" s="500"/>
    </row>
    <row r="4" spans="1:20" ht="13.5" customHeight="1" thickTop="1" x14ac:dyDescent="0.2">
      <c r="A4" s="501"/>
      <c r="B4" s="501"/>
      <c r="C4" s="502" t="s">
        <v>248</v>
      </c>
      <c r="D4" s="627" t="s">
        <v>249</v>
      </c>
      <c r="E4" s="628"/>
      <c r="F4" s="503" t="s">
        <v>250</v>
      </c>
      <c r="G4" s="503" t="s">
        <v>251</v>
      </c>
      <c r="H4" s="504" t="s">
        <v>1243</v>
      </c>
      <c r="I4" s="628" t="s">
        <v>252</v>
      </c>
      <c r="J4" s="628"/>
      <c r="K4" s="503" t="s">
        <v>250</v>
      </c>
      <c r="L4" s="503" t="s">
        <v>251</v>
      </c>
      <c r="M4" s="505"/>
      <c r="N4" s="499"/>
      <c r="P4" s="506"/>
      <c r="Q4" s="507"/>
      <c r="R4" s="506"/>
      <c r="S4" s="506"/>
    </row>
    <row r="5" spans="1:20" ht="12.95" customHeight="1" x14ac:dyDescent="0.2">
      <c r="A5" s="508" t="s">
        <v>253</v>
      </c>
      <c r="B5" s="508" t="s">
        <v>254</v>
      </c>
      <c r="C5" s="509" t="s">
        <v>255</v>
      </c>
      <c r="D5" s="510" t="s">
        <v>256</v>
      </c>
      <c r="E5" s="511" t="s">
        <v>257</v>
      </c>
      <c r="F5" s="511" t="s">
        <v>258</v>
      </c>
      <c r="G5" s="512" t="s">
        <v>259</v>
      </c>
      <c r="H5" s="513" t="s">
        <v>1244</v>
      </c>
      <c r="I5" s="514" t="s">
        <v>256</v>
      </c>
      <c r="J5" s="511" t="s">
        <v>257</v>
      </c>
      <c r="K5" s="511" t="s">
        <v>258</v>
      </c>
      <c r="L5" s="512" t="s">
        <v>259</v>
      </c>
      <c r="M5" s="515"/>
      <c r="N5" s="516"/>
      <c r="O5" s="516"/>
      <c r="P5" s="517"/>
      <c r="Q5" s="518"/>
      <c r="S5" s="517"/>
    </row>
    <row r="6" spans="1:20" ht="12.95" customHeight="1" x14ac:dyDescent="0.2">
      <c r="A6" s="233" t="s">
        <v>1078</v>
      </c>
      <c r="B6" s="233" t="s">
        <v>1100</v>
      </c>
      <c r="C6" s="234">
        <v>64.5</v>
      </c>
      <c r="D6" s="235">
        <v>52.9</v>
      </c>
      <c r="E6" s="236">
        <v>52.2</v>
      </c>
      <c r="F6" s="236" t="s">
        <v>1245</v>
      </c>
      <c r="G6" s="236" t="s">
        <v>1245</v>
      </c>
      <c r="H6" s="236" t="s">
        <v>1256</v>
      </c>
      <c r="I6" s="235">
        <v>54.6</v>
      </c>
      <c r="J6" s="236">
        <v>45.9</v>
      </c>
      <c r="K6" s="236" t="s">
        <v>1245</v>
      </c>
      <c r="L6" s="236" t="s">
        <v>1245</v>
      </c>
      <c r="M6" s="519"/>
      <c r="N6" s="520"/>
      <c r="O6" s="521"/>
      <c r="P6" s="231"/>
      <c r="Q6" s="517"/>
      <c r="R6" s="517"/>
      <c r="S6" s="231"/>
      <c r="T6" s="231"/>
    </row>
    <row r="7" spans="1:20" ht="12.95" customHeight="1" x14ac:dyDescent="0.2">
      <c r="A7" s="237" t="s">
        <v>1078</v>
      </c>
      <c r="B7" s="238" t="s">
        <v>1101</v>
      </c>
      <c r="C7" s="239">
        <v>63.7</v>
      </c>
      <c r="D7" s="240">
        <v>56.1</v>
      </c>
      <c r="E7" s="241">
        <v>50.2</v>
      </c>
      <c r="F7" s="241" t="s">
        <v>1245</v>
      </c>
      <c r="G7" s="241" t="s">
        <v>1246</v>
      </c>
      <c r="H7" s="241" t="s">
        <v>1257</v>
      </c>
      <c r="I7" s="240">
        <v>56.2</v>
      </c>
      <c r="J7" s="241">
        <v>48.3</v>
      </c>
      <c r="K7" s="241" t="s">
        <v>1245</v>
      </c>
      <c r="L7" s="241" t="s">
        <v>1249</v>
      </c>
      <c r="M7" s="519"/>
      <c r="N7" s="520"/>
      <c r="O7" s="521"/>
      <c r="P7" s="231"/>
      <c r="Q7" s="517"/>
      <c r="R7" s="517"/>
      <c r="S7" s="231"/>
      <c r="T7" s="231"/>
    </row>
    <row r="8" spans="1:20" ht="12.95" customHeight="1" x14ac:dyDescent="0.2">
      <c r="A8" s="233" t="s">
        <v>1081</v>
      </c>
      <c r="B8" s="233" t="s">
        <v>1258</v>
      </c>
      <c r="C8" s="234">
        <v>63.3</v>
      </c>
      <c r="D8" s="235">
        <v>51.6</v>
      </c>
      <c r="E8" s="236">
        <v>49.9</v>
      </c>
      <c r="F8" s="236" t="s">
        <v>1249</v>
      </c>
      <c r="G8" s="236" t="s">
        <v>1245</v>
      </c>
      <c r="H8" s="236" t="s">
        <v>1256</v>
      </c>
      <c r="I8" s="235">
        <v>56.1</v>
      </c>
      <c r="J8" s="236">
        <v>48.2</v>
      </c>
      <c r="K8" s="236" t="s">
        <v>1246</v>
      </c>
      <c r="L8" s="236" t="s">
        <v>1245</v>
      </c>
      <c r="M8" s="519"/>
      <c r="N8" s="520"/>
      <c r="O8" s="521"/>
      <c r="P8" s="231"/>
      <c r="Q8" s="517"/>
      <c r="R8" s="517"/>
      <c r="S8" s="231"/>
      <c r="T8" s="231"/>
    </row>
    <row r="9" spans="1:20" ht="12.95" customHeight="1" x14ac:dyDescent="0.2">
      <c r="A9" s="237" t="s">
        <v>1081</v>
      </c>
      <c r="B9" s="238" t="s">
        <v>1102</v>
      </c>
      <c r="C9" s="239">
        <v>63.2</v>
      </c>
      <c r="D9" s="240">
        <v>49.5</v>
      </c>
      <c r="E9" s="241">
        <v>46.5</v>
      </c>
      <c r="F9" s="241" t="s">
        <v>1246</v>
      </c>
      <c r="G9" s="241" t="s">
        <v>1245</v>
      </c>
      <c r="H9" s="241" t="s">
        <v>1256</v>
      </c>
      <c r="I9" s="240">
        <v>48</v>
      </c>
      <c r="J9" s="241">
        <v>49.2</v>
      </c>
      <c r="K9" s="241" t="s">
        <v>1246</v>
      </c>
      <c r="L9" s="241" t="s">
        <v>1245</v>
      </c>
      <c r="M9" s="519"/>
      <c r="N9" s="520"/>
      <c r="O9" s="521"/>
      <c r="P9" s="231"/>
      <c r="Q9" s="517"/>
      <c r="R9" s="517"/>
      <c r="S9" s="231"/>
      <c r="T9" s="231"/>
    </row>
    <row r="10" spans="1:20" ht="12.95" customHeight="1" x14ac:dyDescent="0.2">
      <c r="A10" s="233" t="s">
        <v>1081</v>
      </c>
      <c r="B10" s="233" t="s">
        <v>1103</v>
      </c>
      <c r="C10" s="234">
        <v>63</v>
      </c>
      <c r="D10" s="235" t="s">
        <v>855</v>
      </c>
      <c r="E10" s="236" t="s">
        <v>855</v>
      </c>
      <c r="F10" s="236" t="s">
        <v>855</v>
      </c>
      <c r="G10" s="236" t="s">
        <v>855</v>
      </c>
      <c r="H10" s="236"/>
      <c r="I10" s="235">
        <v>53.8</v>
      </c>
      <c r="J10" s="236">
        <v>48.9</v>
      </c>
      <c r="K10" s="236" t="s">
        <v>1249</v>
      </c>
      <c r="L10" s="236" t="s">
        <v>1245</v>
      </c>
      <c r="M10" s="519"/>
      <c r="N10" s="520"/>
      <c r="O10" s="521"/>
      <c r="P10" s="231"/>
      <c r="Q10" s="517"/>
      <c r="R10" s="517"/>
      <c r="S10" s="231"/>
      <c r="T10" s="231"/>
    </row>
    <row r="11" spans="1:20" ht="12.95" customHeight="1" x14ac:dyDescent="0.2">
      <c r="A11" s="237" t="s">
        <v>1083</v>
      </c>
      <c r="B11" s="238" t="s">
        <v>1259</v>
      </c>
      <c r="C11" s="239">
        <v>62.9</v>
      </c>
      <c r="D11" s="240">
        <v>47.6</v>
      </c>
      <c r="E11" s="241">
        <v>45.7</v>
      </c>
      <c r="F11" s="241" t="s">
        <v>1245</v>
      </c>
      <c r="G11" s="241" t="s">
        <v>1246</v>
      </c>
      <c r="H11" s="241" t="s">
        <v>1260</v>
      </c>
      <c r="I11" s="240">
        <v>46.4</v>
      </c>
      <c r="J11" s="241">
        <v>44.6</v>
      </c>
      <c r="K11" s="241" t="s">
        <v>1245</v>
      </c>
      <c r="L11" s="241" t="s">
        <v>1246</v>
      </c>
      <c r="M11" s="519"/>
      <c r="N11" s="520"/>
      <c r="O11" s="521"/>
      <c r="P11" s="231"/>
      <c r="Q11" s="517"/>
      <c r="R11" s="517"/>
      <c r="S11" s="231"/>
      <c r="T11" s="231"/>
    </row>
    <row r="12" spans="1:20" ht="12.95" customHeight="1" x14ac:dyDescent="0.2">
      <c r="A12" s="233" t="s">
        <v>1115</v>
      </c>
      <c r="B12" s="233" t="s">
        <v>1104</v>
      </c>
      <c r="C12" s="234">
        <v>62.5</v>
      </c>
      <c r="D12" s="235">
        <v>51.3</v>
      </c>
      <c r="E12" s="236">
        <v>47.1</v>
      </c>
      <c r="F12" s="236" t="s">
        <v>1245</v>
      </c>
      <c r="G12" s="236" t="s">
        <v>1245</v>
      </c>
      <c r="H12" s="236" t="s">
        <v>1252</v>
      </c>
      <c r="I12" s="235">
        <v>54.5</v>
      </c>
      <c r="J12" s="236">
        <v>48.4</v>
      </c>
      <c r="K12" s="236" t="s">
        <v>1245</v>
      </c>
      <c r="L12" s="236" t="s">
        <v>1245</v>
      </c>
      <c r="M12" s="519"/>
      <c r="N12" s="520"/>
      <c r="O12" s="521"/>
      <c r="P12" s="231"/>
      <c r="Q12" s="517"/>
      <c r="R12" s="517"/>
      <c r="S12" s="231"/>
      <c r="T12" s="231"/>
    </row>
    <row r="13" spans="1:20" ht="12.95" customHeight="1" x14ac:dyDescent="0.2">
      <c r="A13" s="237" t="s">
        <v>1115</v>
      </c>
      <c r="B13" s="238" t="s">
        <v>1105</v>
      </c>
      <c r="C13" s="239">
        <v>61.8</v>
      </c>
      <c r="D13" s="240">
        <v>49.7</v>
      </c>
      <c r="E13" s="241">
        <v>43.6</v>
      </c>
      <c r="F13" s="241" t="s">
        <v>1249</v>
      </c>
      <c r="G13" s="241" t="s">
        <v>1245</v>
      </c>
      <c r="H13" s="241" t="s">
        <v>1256</v>
      </c>
      <c r="I13" s="240">
        <v>58.5</v>
      </c>
      <c r="J13" s="241">
        <v>51.9</v>
      </c>
      <c r="K13" s="241" t="s">
        <v>1249</v>
      </c>
      <c r="L13" s="241" t="s">
        <v>1245</v>
      </c>
      <c r="O13" s="522"/>
      <c r="P13" s="523"/>
    </row>
    <row r="14" spans="1:20" ht="12.95" customHeight="1" x14ac:dyDescent="0.2">
      <c r="A14" s="233" t="s">
        <v>1152</v>
      </c>
      <c r="B14" s="233" t="s">
        <v>1261</v>
      </c>
      <c r="C14" s="234">
        <v>61.7</v>
      </c>
      <c r="D14" s="235">
        <v>46.4</v>
      </c>
      <c r="E14" s="236">
        <v>42.5</v>
      </c>
      <c r="F14" s="236" t="s">
        <v>1246</v>
      </c>
      <c r="G14" s="236" t="s">
        <v>1245</v>
      </c>
      <c r="H14" s="236" t="s">
        <v>1247</v>
      </c>
      <c r="I14" s="235">
        <v>48.1</v>
      </c>
      <c r="J14" s="236">
        <v>44.9</v>
      </c>
      <c r="K14" s="236" t="s">
        <v>1246</v>
      </c>
      <c r="L14" s="236" t="s">
        <v>1245</v>
      </c>
      <c r="M14" s="519"/>
      <c r="N14" s="520"/>
      <c r="O14" s="521"/>
      <c r="P14" s="231"/>
      <c r="Q14" s="517"/>
      <c r="R14" s="517"/>
      <c r="S14" s="231"/>
      <c r="T14" s="231"/>
    </row>
    <row r="15" spans="1:20" ht="12.95" customHeight="1" x14ac:dyDescent="0.2">
      <c r="A15" s="237" t="s">
        <v>1152</v>
      </c>
      <c r="B15" s="238" t="s">
        <v>1106</v>
      </c>
      <c r="C15" s="239">
        <v>61.7</v>
      </c>
      <c r="D15" s="240">
        <v>52.8</v>
      </c>
      <c r="E15" s="241">
        <v>47.3</v>
      </c>
      <c r="F15" s="241" t="s">
        <v>1245</v>
      </c>
      <c r="G15" s="241" t="s">
        <v>1245</v>
      </c>
      <c r="H15" s="241"/>
      <c r="I15" s="240">
        <v>47.4</v>
      </c>
      <c r="J15" s="241">
        <v>44.2</v>
      </c>
      <c r="K15" s="241" t="s">
        <v>1245</v>
      </c>
      <c r="L15" s="241" t="s">
        <v>1246</v>
      </c>
      <c r="M15" s="519"/>
      <c r="N15" s="520"/>
      <c r="O15" s="521"/>
      <c r="P15" s="231"/>
      <c r="Q15" s="517"/>
      <c r="R15" s="517"/>
      <c r="S15" s="231"/>
      <c r="T15" s="231"/>
    </row>
    <row r="16" spans="1:20" ht="12.95" customHeight="1" x14ac:dyDescent="0.2">
      <c r="A16" s="233" t="s">
        <v>1152</v>
      </c>
      <c r="B16" s="233" t="s">
        <v>1107</v>
      </c>
      <c r="C16" s="234">
        <v>61.5</v>
      </c>
      <c r="D16" s="235">
        <v>56</v>
      </c>
      <c r="E16" s="236">
        <v>47.3</v>
      </c>
      <c r="F16" s="236" t="s">
        <v>1245</v>
      </c>
      <c r="G16" s="236" t="s">
        <v>1245</v>
      </c>
      <c r="H16" s="236" t="s">
        <v>1262</v>
      </c>
      <c r="I16" s="235">
        <v>46</v>
      </c>
      <c r="J16" s="236">
        <v>44.9</v>
      </c>
      <c r="K16" s="236" t="s">
        <v>1245</v>
      </c>
      <c r="L16" s="236" t="s">
        <v>1246</v>
      </c>
      <c r="M16" s="519"/>
      <c r="N16" s="520"/>
      <c r="O16" s="521"/>
      <c r="P16" s="231"/>
      <c r="Q16" s="517"/>
      <c r="R16" s="517"/>
      <c r="S16" s="231"/>
      <c r="T16" s="231"/>
    </row>
    <row r="17" spans="1:20" ht="12.95" customHeight="1" x14ac:dyDescent="0.2">
      <c r="A17" s="237" t="s">
        <v>1152</v>
      </c>
      <c r="B17" s="238" t="s">
        <v>1111</v>
      </c>
      <c r="C17" s="239">
        <v>61.5</v>
      </c>
      <c r="D17" s="240">
        <v>47.9</v>
      </c>
      <c r="E17" s="241">
        <v>45.3</v>
      </c>
      <c r="F17" s="241" t="s">
        <v>1245</v>
      </c>
      <c r="G17" s="241" t="s">
        <v>1245</v>
      </c>
      <c r="H17" s="241" t="s">
        <v>1263</v>
      </c>
      <c r="I17" s="240">
        <v>53.1</v>
      </c>
      <c r="J17" s="241">
        <v>52</v>
      </c>
      <c r="K17" s="241" t="s">
        <v>1245</v>
      </c>
      <c r="L17" s="241" t="s">
        <v>1245</v>
      </c>
      <c r="M17" s="519"/>
      <c r="N17" s="520"/>
      <c r="O17" s="521"/>
      <c r="P17" s="231"/>
      <c r="Q17" s="517"/>
      <c r="R17" s="517"/>
      <c r="S17" s="231"/>
      <c r="T17" s="231"/>
    </row>
    <row r="18" spans="1:20" ht="12.95" customHeight="1" x14ac:dyDescent="0.2">
      <c r="A18" s="233" t="s">
        <v>1152</v>
      </c>
      <c r="B18" s="233" t="s">
        <v>1108</v>
      </c>
      <c r="C18" s="234">
        <v>61.3</v>
      </c>
      <c r="D18" s="235">
        <v>53</v>
      </c>
      <c r="E18" s="236">
        <v>49.6</v>
      </c>
      <c r="F18" s="236" t="s">
        <v>1249</v>
      </c>
      <c r="G18" s="236" t="s">
        <v>1245</v>
      </c>
      <c r="H18" s="236" t="s">
        <v>1256</v>
      </c>
      <c r="I18" s="235">
        <v>51.2</v>
      </c>
      <c r="J18" s="236">
        <v>51.8</v>
      </c>
      <c r="K18" s="236" t="s">
        <v>1249</v>
      </c>
      <c r="L18" s="236" t="s">
        <v>1245</v>
      </c>
      <c r="M18" s="519"/>
      <c r="N18" s="520"/>
      <c r="O18" s="521"/>
      <c r="P18" s="231"/>
      <c r="Q18" s="517"/>
      <c r="R18" s="517"/>
      <c r="S18" s="231"/>
      <c r="T18" s="231"/>
    </row>
    <row r="19" spans="1:20" ht="12.95" customHeight="1" x14ac:dyDescent="0.2">
      <c r="A19" s="237" t="s">
        <v>1152</v>
      </c>
      <c r="B19" s="238" t="s">
        <v>1109</v>
      </c>
      <c r="C19" s="239">
        <v>61.3</v>
      </c>
      <c r="D19" s="240" t="s">
        <v>855</v>
      </c>
      <c r="E19" s="241" t="s">
        <v>855</v>
      </c>
      <c r="F19" s="241" t="s">
        <v>855</v>
      </c>
      <c r="G19" s="241" t="s">
        <v>855</v>
      </c>
      <c r="H19" s="241" t="s">
        <v>1262</v>
      </c>
      <c r="I19" s="240">
        <v>51.8</v>
      </c>
      <c r="J19" s="241">
        <v>48.6</v>
      </c>
      <c r="K19" s="241" t="s">
        <v>1246</v>
      </c>
      <c r="L19" s="241" t="s">
        <v>1245</v>
      </c>
      <c r="M19" s="519"/>
      <c r="N19" s="520"/>
      <c r="O19" s="521"/>
      <c r="P19" s="231"/>
      <c r="Q19" s="517"/>
      <c r="R19" s="517"/>
      <c r="S19" s="231"/>
      <c r="T19" s="231"/>
    </row>
    <row r="20" spans="1:20" ht="12.95" customHeight="1" x14ac:dyDescent="0.2">
      <c r="A20" s="233" t="s">
        <v>1152</v>
      </c>
      <c r="B20" s="233" t="s">
        <v>1121</v>
      </c>
      <c r="C20" s="234">
        <v>61.1</v>
      </c>
      <c r="D20" s="235">
        <v>51.2</v>
      </c>
      <c r="E20" s="236">
        <v>52.4</v>
      </c>
      <c r="F20" s="236" t="s">
        <v>1245</v>
      </c>
      <c r="G20" s="236" t="s">
        <v>1246</v>
      </c>
      <c r="H20" s="236" t="s">
        <v>1254</v>
      </c>
      <c r="I20" s="235">
        <v>55.1</v>
      </c>
      <c r="J20" s="236">
        <v>44.4</v>
      </c>
      <c r="K20" s="236" t="s">
        <v>1245</v>
      </c>
      <c r="L20" s="236" t="s">
        <v>1249</v>
      </c>
      <c r="M20" s="519"/>
      <c r="N20" s="520"/>
      <c r="O20" s="521"/>
      <c r="P20" s="231"/>
      <c r="Q20" s="517"/>
      <c r="R20" s="517"/>
      <c r="S20" s="231"/>
      <c r="T20" s="231"/>
    </row>
    <row r="21" spans="1:20" ht="12.95" customHeight="1" x14ac:dyDescent="0.2">
      <c r="A21" s="237" t="s">
        <v>1152</v>
      </c>
      <c r="B21" s="238" t="s">
        <v>1110</v>
      </c>
      <c r="C21" s="239">
        <v>60.8</v>
      </c>
      <c r="D21" s="240">
        <v>53.2</v>
      </c>
      <c r="E21" s="241">
        <v>50.4</v>
      </c>
      <c r="F21" s="241" t="s">
        <v>1249</v>
      </c>
      <c r="G21" s="241" t="s">
        <v>1245</v>
      </c>
      <c r="H21" s="241" t="s">
        <v>1247</v>
      </c>
      <c r="I21" s="240">
        <v>55.9</v>
      </c>
      <c r="J21" s="241">
        <v>44.4</v>
      </c>
      <c r="K21" s="241" t="s">
        <v>1249</v>
      </c>
      <c r="L21" s="241" t="s">
        <v>1245</v>
      </c>
      <c r="O21" s="522"/>
      <c r="P21" s="523"/>
    </row>
    <row r="22" spans="1:20" ht="12.95" customHeight="1" x14ac:dyDescent="0.2">
      <c r="A22" s="233" t="s">
        <v>1152</v>
      </c>
      <c r="B22" s="233" t="s">
        <v>392</v>
      </c>
      <c r="C22" s="234">
        <v>60.8</v>
      </c>
      <c r="D22" s="235">
        <v>41.7</v>
      </c>
      <c r="E22" s="236">
        <v>38.200000000000003</v>
      </c>
      <c r="F22" s="236" t="s">
        <v>1249</v>
      </c>
      <c r="G22" s="236" t="s">
        <v>1245</v>
      </c>
      <c r="H22" s="236" t="s">
        <v>1264</v>
      </c>
      <c r="I22" s="235">
        <v>45.8</v>
      </c>
      <c r="J22" s="236">
        <v>45.4</v>
      </c>
      <c r="K22" s="236" t="s">
        <v>1246</v>
      </c>
      <c r="L22" s="236" t="s">
        <v>1245</v>
      </c>
      <c r="M22" s="519"/>
      <c r="N22" s="520"/>
      <c r="O22" s="521"/>
      <c r="P22" s="231"/>
      <c r="Q22" s="517"/>
      <c r="R22" s="517"/>
      <c r="S22" s="231"/>
      <c r="T22" s="231"/>
    </row>
    <row r="23" spans="1:20" ht="12.95" customHeight="1" x14ac:dyDescent="0.2">
      <c r="A23" s="237" t="s">
        <v>1152</v>
      </c>
      <c r="B23" s="238" t="s">
        <v>1112</v>
      </c>
      <c r="C23" s="239">
        <v>60.7</v>
      </c>
      <c r="D23" s="240">
        <v>53.1</v>
      </c>
      <c r="E23" s="241">
        <v>50.4</v>
      </c>
      <c r="F23" s="241" t="s">
        <v>1245</v>
      </c>
      <c r="G23" s="241" t="s">
        <v>1246</v>
      </c>
      <c r="H23" s="241" t="s">
        <v>1256</v>
      </c>
      <c r="I23" s="240">
        <v>50.9</v>
      </c>
      <c r="J23" s="241">
        <v>45.3</v>
      </c>
      <c r="K23" s="241" t="s">
        <v>1245</v>
      </c>
      <c r="L23" s="241" t="s">
        <v>1246</v>
      </c>
      <c r="M23" s="519"/>
      <c r="N23" s="520"/>
      <c r="O23" s="521"/>
      <c r="P23" s="231"/>
      <c r="Q23" s="517"/>
      <c r="R23" s="517"/>
      <c r="S23" s="231"/>
      <c r="T23" s="231"/>
    </row>
    <row r="24" spans="1:20" ht="12.95" customHeight="1" x14ac:dyDescent="0.2">
      <c r="A24" s="233" t="s">
        <v>1152</v>
      </c>
      <c r="B24" s="233" t="s">
        <v>1113</v>
      </c>
      <c r="C24" s="234">
        <v>60.6</v>
      </c>
      <c r="D24" s="235">
        <v>55.7</v>
      </c>
      <c r="E24" s="236">
        <v>47.5</v>
      </c>
      <c r="F24" s="236" t="s">
        <v>1246</v>
      </c>
      <c r="G24" s="236" t="s">
        <v>1245</v>
      </c>
      <c r="H24" s="236" t="s">
        <v>1256</v>
      </c>
      <c r="I24" s="235">
        <v>50.4</v>
      </c>
      <c r="J24" s="236">
        <v>41.3</v>
      </c>
      <c r="K24" s="236" t="s">
        <v>1245</v>
      </c>
      <c r="L24" s="236" t="s">
        <v>1245</v>
      </c>
      <c r="M24" s="519"/>
      <c r="N24" s="520"/>
      <c r="O24" s="521"/>
      <c r="P24" s="231"/>
      <c r="Q24" s="517"/>
      <c r="R24" s="517"/>
      <c r="S24" s="231"/>
      <c r="T24" s="231"/>
    </row>
    <row r="25" spans="1:20" ht="12.95" customHeight="1" x14ac:dyDescent="0.2">
      <c r="A25" s="237" t="s">
        <v>1152</v>
      </c>
      <c r="B25" s="238" t="s">
        <v>1114</v>
      </c>
      <c r="C25" s="239">
        <v>60.2</v>
      </c>
      <c r="D25" s="240">
        <v>45.4</v>
      </c>
      <c r="E25" s="241">
        <v>41.4</v>
      </c>
      <c r="F25" s="241" t="s">
        <v>1246</v>
      </c>
      <c r="G25" s="241" t="s">
        <v>1245</v>
      </c>
      <c r="H25" s="241" t="s">
        <v>1263</v>
      </c>
      <c r="I25" s="240">
        <v>51.3</v>
      </c>
      <c r="J25" s="241">
        <v>42</v>
      </c>
      <c r="K25" s="241" t="s">
        <v>1246</v>
      </c>
      <c r="L25" s="241" t="s">
        <v>1245</v>
      </c>
      <c r="M25" s="519"/>
      <c r="N25" s="520"/>
      <c r="O25" s="521"/>
      <c r="P25" s="231"/>
      <c r="Q25" s="517"/>
      <c r="R25" s="517"/>
      <c r="S25" s="231"/>
      <c r="T25" s="231"/>
    </row>
    <row r="26" spans="1:20" ht="12.95" customHeight="1" x14ac:dyDescent="0.2">
      <c r="A26" s="233" t="s">
        <v>1196</v>
      </c>
      <c r="B26" s="233" t="s">
        <v>1116</v>
      </c>
      <c r="C26" s="234">
        <v>59</v>
      </c>
      <c r="D26" s="235">
        <v>51.8</v>
      </c>
      <c r="E26" s="236">
        <v>47.3</v>
      </c>
      <c r="F26" s="236" t="s">
        <v>1249</v>
      </c>
      <c r="G26" s="236" t="s">
        <v>1245</v>
      </c>
      <c r="H26" s="236" t="s">
        <v>1247</v>
      </c>
      <c r="I26" s="235">
        <v>54.6</v>
      </c>
      <c r="J26" s="236">
        <v>47.6</v>
      </c>
      <c r="K26" s="236" t="s">
        <v>1249</v>
      </c>
      <c r="L26" s="236" t="s">
        <v>1245</v>
      </c>
      <c r="M26" s="519"/>
      <c r="N26" s="520"/>
      <c r="O26" s="521"/>
      <c r="P26" s="231"/>
      <c r="Q26" s="517"/>
      <c r="R26" s="517"/>
      <c r="S26" s="231"/>
      <c r="T26" s="231"/>
    </row>
    <row r="27" spans="1:20" ht="12.95" customHeight="1" x14ac:dyDescent="0.2">
      <c r="A27" s="237" t="s">
        <v>1202</v>
      </c>
      <c r="B27" s="238" t="s">
        <v>1117</v>
      </c>
      <c r="C27" s="239">
        <v>58.3</v>
      </c>
      <c r="D27" s="240">
        <v>48.7</v>
      </c>
      <c r="E27" s="241">
        <v>43.9</v>
      </c>
      <c r="F27" s="241" t="s">
        <v>1245</v>
      </c>
      <c r="G27" s="241" t="s">
        <v>1245</v>
      </c>
      <c r="H27" s="241" t="s">
        <v>1254</v>
      </c>
      <c r="I27" s="240">
        <v>51</v>
      </c>
      <c r="J27" s="241">
        <v>45.1</v>
      </c>
      <c r="K27" s="241" t="s">
        <v>1245</v>
      </c>
      <c r="L27" s="241" t="s">
        <v>1245</v>
      </c>
      <c r="M27" s="519"/>
      <c r="N27" s="520"/>
      <c r="O27" s="521"/>
      <c r="P27" s="231"/>
      <c r="Q27" s="517"/>
      <c r="R27" s="517"/>
      <c r="S27" s="231"/>
      <c r="T27" s="231"/>
    </row>
    <row r="28" spans="1:20" ht="12.95" customHeight="1" x14ac:dyDescent="0.2">
      <c r="A28" s="233" t="s">
        <v>1206</v>
      </c>
      <c r="B28" s="233" t="s">
        <v>1123</v>
      </c>
      <c r="C28" s="234">
        <v>58.1</v>
      </c>
      <c r="D28" s="235">
        <v>37.5</v>
      </c>
      <c r="E28" s="236">
        <v>36</v>
      </c>
      <c r="F28" s="236" t="s">
        <v>1246</v>
      </c>
      <c r="G28" s="236" t="s">
        <v>1245</v>
      </c>
      <c r="H28" s="236" t="s">
        <v>1265</v>
      </c>
      <c r="I28" s="235">
        <v>47.6</v>
      </c>
      <c r="J28" s="236">
        <v>48.1</v>
      </c>
      <c r="K28" s="236" t="s">
        <v>1246</v>
      </c>
      <c r="L28" s="236" t="s">
        <v>1245</v>
      </c>
      <c r="M28" s="519"/>
      <c r="N28" s="520"/>
      <c r="O28" s="521"/>
      <c r="P28" s="231"/>
      <c r="Q28" s="517"/>
      <c r="R28" s="517"/>
      <c r="S28" s="231"/>
      <c r="T28" s="231"/>
    </row>
    <row r="29" spans="1:20" ht="12.95" customHeight="1" x14ac:dyDescent="0.2">
      <c r="A29" s="237" t="s">
        <v>1208</v>
      </c>
      <c r="B29" s="238" t="s">
        <v>1119</v>
      </c>
      <c r="C29" s="239">
        <v>57.1</v>
      </c>
      <c r="D29" s="240">
        <v>51.4</v>
      </c>
      <c r="E29" s="241">
        <v>48.1</v>
      </c>
      <c r="F29" s="241" t="s">
        <v>1245</v>
      </c>
      <c r="G29" s="241" t="s">
        <v>1245</v>
      </c>
      <c r="H29" s="241" t="s">
        <v>1254</v>
      </c>
      <c r="I29" s="240">
        <v>52.6</v>
      </c>
      <c r="J29" s="241">
        <v>44</v>
      </c>
      <c r="K29" s="241" t="s">
        <v>1245</v>
      </c>
      <c r="L29" s="241" t="s">
        <v>1245</v>
      </c>
      <c r="M29" s="519"/>
      <c r="N29" s="520"/>
      <c r="O29" s="521"/>
      <c r="P29" s="231"/>
      <c r="Q29" s="517"/>
      <c r="R29" s="517"/>
      <c r="S29" s="231"/>
      <c r="T29" s="231"/>
    </row>
    <row r="30" spans="1:20" s="528" customFormat="1" ht="11.85" customHeight="1" thickBot="1" x14ac:dyDescent="0.25">
      <c r="A30" s="524"/>
      <c r="B30" s="524" t="s">
        <v>12</v>
      </c>
      <c r="C30" s="525">
        <f>AVERAGE(C6:C29)</f>
        <v>61.274999999999984</v>
      </c>
      <c r="D30" s="526">
        <f>AVERAGE(D6:D29)</f>
        <v>50.204545454545467</v>
      </c>
      <c r="E30" s="525">
        <f>AVERAGE(E6:E29)</f>
        <v>46.490909090909092</v>
      </c>
      <c r="F30" s="525"/>
      <c r="G30" s="525"/>
      <c r="H30" s="527"/>
      <c r="I30" s="525">
        <f>AVERAGE(I6:I29)</f>
        <v>51.704166666666652</v>
      </c>
      <c r="J30" s="525">
        <f>AVERAGE(J6:J29)</f>
        <v>46.641666666666652</v>
      </c>
      <c r="K30" s="525"/>
      <c r="L30" s="525"/>
    </row>
    <row r="31" spans="1:20" s="528" customFormat="1" ht="11.85" customHeight="1" x14ac:dyDescent="0.2">
      <c r="A31" s="529"/>
      <c r="B31" s="530"/>
      <c r="C31" s="242"/>
      <c r="D31" s="243"/>
      <c r="E31" s="243"/>
      <c r="F31" s="243"/>
      <c r="G31" s="243"/>
      <c r="H31" s="243"/>
      <c r="I31" s="243"/>
      <c r="J31" s="243"/>
      <c r="K31" s="243"/>
      <c r="L31" s="243"/>
    </row>
    <row r="32" spans="1:20" s="528" customFormat="1" ht="11.85" customHeight="1" x14ac:dyDescent="0.2">
      <c r="B32" s="244"/>
      <c r="H32" s="245"/>
    </row>
    <row r="33" spans="1:15" ht="11.85" customHeight="1" x14ac:dyDescent="0.2">
      <c r="A33" s="528"/>
      <c r="B33" s="244"/>
      <c r="C33" s="528"/>
      <c r="D33" s="528"/>
      <c r="E33" s="528"/>
      <c r="F33" s="528"/>
      <c r="G33" s="528"/>
      <c r="H33" s="245"/>
      <c r="I33" s="528"/>
      <c r="J33" s="528"/>
      <c r="K33" s="528"/>
      <c r="L33" s="528"/>
      <c r="M33" s="528"/>
      <c r="O33" s="498" t="s">
        <v>35</v>
      </c>
    </row>
    <row r="34" spans="1:15" x14ac:dyDescent="0.2">
      <c r="A34" s="528"/>
      <c r="B34" s="244"/>
      <c r="C34" s="528"/>
      <c r="H34" s="245"/>
      <c r="I34" s="528"/>
      <c r="J34" s="528"/>
      <c r="K34" s="528"/>
      <c r="L34" s="528"/>
      <c r="M34" s="528"/>
    </row>
    <row r="35" spans="1:15" x14ac:dyDescent="0.2">
      <c r="A35" s="528"/>
      <c r="B35" s="531"/>
      <c r="C35" s="528"/>
      <c r="D35" s="528"/>
      <c r="E35" s="528"/>
      <c r="F35" s="528"/>
      <c r="G35" s="528"/>
      <c r="H35" s="528"/>
      <c r="I35" s="528"/>
      <c r="J35" s="528"/>
      <c r="K35" s="528"/>
      <c r="L35" s="528"/>
    </row>
  </sheetData>
  <mergeCells count="7">
    <mergeCell ref="D4:E4"/>
    <mergeCell ref="I4:J4"/>
    <mergeCell ref="A1:L1"/>
    <mergeCell ref="A2:C2"/>
    <mergeCell ref="D2:L2"/>
    <mergeCell ref="D3:H3"/>
    <mergeCell ref="I3:L3"/>
  </mergeCells>
  <pageMargins left="0.5" right="0.5" top="0.5" bottom="0.5" header="0.3" footer="0.3"/>
  <pageSetup paperSize="5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C33" sqref="C33"/>
    </sheetView>
  </sheetViews>
  <sheetFormatPr defaultRowHeight="12.75" x14ac:dyDescent="0.2"/>
  <cols>
    <col min="1" max="1" width="9.85546875" style="498" customWidth="1"/>
    <col min="2" max="2" width="20.5703125" style="498" customWidth="1"/>
    <col min="3" max="3" width="10.28515625" style="498" customWidth="1"/>
    <col min="4" max="4" width="9.85546875" style="498" customWidth="1"/>
    <col min="5" max="5" width="10.5703125" style="498" bestFit="1" customWidth="1"/>
    <col min="6" max="6" width="10.5703125" style="498" customWidth="1"/>
    <col min="7" max="7" width="6.140625" style="498" bestFit="1" customWidth="1"/>
    <col min="8" max="8" width="8.7109375" style="498" bestFit="1" customWidth="1"/>
    <col min="9" max="11" width="10.85546875" style="498" customWidth="1"/>
    <col min="12" max="12" width="11.28515625" style="498" customWidth="1"/>
    <col min="13" max="13" width="4.7109375" style="498" customWidth="1"/>
    <col min="14" max="14" width="7.28515625" style="498" customWidth="1"/>
    <col min="15" max="15" width="20.85546875" style="498" customWidth="1"/>
    <col min="16" max="19" width="5.5703125" style="498" customWidth="1"/>
    <col min="20" max="257" width="9.140625" style="498"/>
    <col min="258" max="258" width="5" style="498" customWidth="1"/>
    <col min="259" max="259" width="30.42578125" style="498" bestFit="1" customWidth="1"/>
    <col min="260" max="260" width="8.7109375" style="498" customWidth="1"/>
    <col min="261" max="261" width="3.140625" style="498" customWidth="1"/>
    <col min="262" max="262" width="8.5703125" style="498" bestFit="1" customWidth="1"/>
    <col min="263" max="263" width="11.140625" style="498" customWidth="1"/>
    <col min="264" max="264" width="10.140625" style="498" customWidth="1"/>
    <col min="265" max="265" width="15.85546875" style="498" customWidth="1"/>
    <col min="266" max="266" width="9.42578125" style="498" customWidth="1"/>
    <col min="267" max="267" width="14.28515625" style="498" customWidth="1"/>
    <col min="268" max="268" width="8.85546875" style="498" customWidth="1"/>
    <col min="269" max="269" width="4.7109375" style="498" customWidth="1"/>
    <col min="270" max="270" width="7.28515625" style="498" customWidth="1"/>
    <col min="271" max="271" width="6.85546875" style="498" customWidth="1"/>
    <col min="272" max="275" width="5.5703125" style="498" customWidth="1"/>
    <col min="276" max="513" width="9.140625" style="498"/>
    <col min="514" max="514" width="5" style="498" customWidth="1"/>
    <col min="515" max="515" width="30.42578125" style="498" bestFit="1" customWidth="1"/>
    <col min="516" max="516" width="8.7109375" style="498" customWidth="1"/>
    <col min="517" max="517" width="3.140625" style="498" customWidth="1"/>
    <col min="518" max="518" width="8.5703125" style="498" bestFit="1" customWidth="1"/>
    <col min="519" max="519" width="11.140625" style="498" customWidth="1"/>
    <col min="520" max="520" width="10.140625" style="498" customWidth="1"/>
    <col min="521" max="521" width="15.85546875" style="498" customWidth="1"/>
    <col min="522" max="522" width="9.42578125" style="498" customWidth="1"/>
    <col min="523" max="523" width="14.28515625" style="498" customWidth="1"/>
    <col min="524" max="524" width="8.85546875" style="498" customWidth="1"/>
    <col min="525" max="525" width="4.7109375" style="498" customWidth="1"/>
    <col min="526" max="526" width="7.28515625" style="498" customWidth="1"/>
    <col min="527" max="527" width="6.85546875" style="498" customWidth="1"/>
    <col min="528" max="531" width="5.5703125" style="498" customWidth="1"/>
    <col min="532" max="769" width="9.140625" style="498"/>
    <col min="770" max="770" width="5" style="498" customWidth="1"/>
    <col min="771" max="771" width="30.42578125" style="498" bestFit="1" customWidth="1"/>
    <col min="772" max="772" width="8.7109375" style="498" customWidth="1"/>
    <col min="773" max="773" width="3.140625" style="498" customWidth="1"/>
    <col min="774" max="774" width="8.5703125" style="498" bestFit="1" customWidth="1"/>
    <col min="775" max="775" width="11.140625" style="498" customWidth="1"/>
    <col min="776" max="776" width="10.140625" style="498" customWidth="1"/>
    <col min="777" max="777" width="15.85546875" style="498" customWidth="1"/>
    <col min="778" max="778" width="9.42578125" style="498" customWidth="1"/>
    <col min="779" max="779" width="14.28515625" style="498" customWidth="1"/>
    <col min="780" max="780" width="8.85546875" style="498" customWidth="1"/>
    <col min="781" max="781" width="4.7109375" style="498" customWidth="1"/>
    <col min="782" max="782" width="7.28515625" style="498" customWidth="1"/>
    <col min="783" max="783" width="6.85546875" style="498" customWidth="1"/>
    <col min="784" max="787" width="5.5703125" style="498" customWidth="1"/>
    <col min="788" max="1025" width="9.140625" style="498"/>
    <col min="1026" max="1026" width="5" style="498" customWidth="1"/>
    <col min="1027" max="1027" width="30.42578125" style="498" bestFit="1" customWidth="1"/>
    <col min="1028" max="1028" width="8.7109375" style="498" customWidth="1"/>
    <col min="1029" max="1029" width="3.140625" style="498" customWidth="1"/>
    <col min="1030" max="1030" width="8.5703125" style="498" bestFit="1" customWidth="1"/>
    <col min="1031" max="1031" width="11.140625" style="498" customWidth="1"/>
    <col min="1032" max="1032" width="10.140625" style="498" customWidth="1"/>
    <col min="1033" max="1033" width="15.85546875" style="498" customWidth="1"/>
    <col min="1034" max="1034" width="9.42578125" style="498" customWidth="1"/>
    <col min="1035" max="1035" width="14.28515625" style="498" customWidth="1"/>
    <col min="1036" max="1036" width="8.85546875" style="498" customWidth="1"/>
    <col min="1037" max="1037" width="4.7109375" style="498" customWidth="1"/>
    <col min="1038" max="1038" width="7.28515625" style="498" customWidth="1"/>
    <col min="1039" max="1039" width="6.85546875" style="498" customWidth="1"/>
    <col min="1040" max="1043" width="5.5703125" style="498" customWidth="1"/>
    <col min="1044" max="1281" width="9.140625" style="498"/>
    <col min="1282" max="1282" width="5" style="498" customWidth="1"/>
    <col min="1283" max="1283" width="30.42578125" style="498" bestFit="1" customWidth="1"/>
    <col min="1284" max="1284" width="8.7109375" style="498" customWidth="1"/>
    <col min="1285" max="1285" width="3.140625" style="498" customWidth="1"/>
    <col min="1286" max="1286" width="8.5703125" style="498" bestFit="1" customWidth="1"/>
    <col min="1287" max="1287" width="11.140625" style="498" customWidth="1"/>
    <col min="1288" max="1288" width="10.140625" style="498" customWidth="1"/>
    <col min="1289" max="1289" width="15.85546875" style="498" customWidth="1"/>
    <col min="1290" max="1290" width="9.42578125" style="498" customWidth="1"/>
    <col min="1291" max="1291" width="14.28515625" style="498" customWidth="1"/>
    <col min="1292" max="1292" width="8.85546875" style="498" customWidth="1"/>
    <col min="1293" max="1293" width="4.7109375" style="498" customWidth="1"/>
    <col min="1294" max="1294" width="7.28515625" style="498" customWidth="1"/>
    <col min="1295" max="1295" width="6.85546875" style="498" customWidth="1"/>
    <col min="1296" max="1299" width="5.5703125" style="498" customWidth="1"/>
    <col min="1300" max="1537" width="9.140625" style="498"/>
    <col min="1538" max="1538" width="5" style="498" customWidth="1"/>
    <col min="1539" max="1539" width="30.42578125" style="498" bestFit="1" customWidth="1"/>
    <col min="1540" max="1540" width="8.7109375" style="498" customWidth="1"/>
    <col min="1541" max="1541" width="3.140625" style="498" customWidth="1"/>
    <col min="1542" max="1542" width="8.5703125" style="498" bestFit="1" customWidth="1"/>
    <col min="1543" max="1543" width="11.140625" style="498" customWidth="1"/>
    <col min="1544" max="1544" width="10.140625" style="498" customWidth="1"/>
    <col min="1545" max="1545" width="15.85546875" style="498" customWidth="1"/>
    <col min="1546" max="1546" width="9.42578125" style="498" customWidth="1"/>
    <col min="1547" max="1547" width="14.28515625" style="498" customWidth="1"/>
    <col min="1548" max="1548" width="8.85546875" style="498" customWidth="1"/>
    <col min="1549" max="1549" width="4.7109375" style="498" customWidth="1"/>
    <col min="1550" max="1550" width="7.28515625" style="498" customWidth="1"/>
    <col min="1551" max="1551" width="6.85546875" style="498" customWidth="1"/>
    <col min="1552" max="1555" width="5.5703125" style="498" customWidth="1"/>
    <col min="1556" max="1793" width="9.140625" style="498"/>
    <col min="1794" max="1794" width="5" style="498" customWidth="1"/>
    <col min="1795" max="1795" width="30.42578125" style="498" bestFit="1" customWidth="1"/>
    <col min="1796" max="1796" width="8.7109375" style="498" customWidth="1"/>
    <col min="1797" max="1797" width="3.140625" style="498" customWidth="1"/>
    <col min="1798" max="1798" width="8.5703125" style="498" bestFit="1" customWidth="1"/>
    <col min="1799" max="1799" width="11.140625" style="498" customWidth="1"/>
    <col min="1800" max="1800" width="10.140625" style="498" customWidth="1"/>
    <col min="1801" max="1801" width="15.85546875" style="498" customWidth="1"/>
    <col min="1802" max="1802" width="9.42578125" style="498" customWidth="1"/>
    <col min="1803" max="1803" width="14.28515625" style="498" customWidth="1"/>
    <col min="1804" max="1804" width="8.85546875" style="498" customWidth="1"/>
    <col min="1805" max="1805" width="4.7109375" style="498" customWidth="1"/>
    <col min="1806" max="1806" width="7.28515625" style="498" customWidth="1"/>
    <col min="1807" max="1807" width="6.85546875" style="498" customWidth="1"/>
    <col min="1808" max="1811" width="5.5703125" style="498" customWidth="1"/>
    <col min="1812" max="2049" width="9.140625" style="498"/>
    <col min="2050" max="2050" width="5" style="498" customWidth="1"/>
    <col min="2051" max="2051" width="30.42578125" style="498" bestFit="1" customWidth="1"/>
    <col min="2052" max="2052" width="8.7109375" style="498" customWidth="1"/>
    <col min="2053" max="2053" width="3.140625" style="498" customWidth="1"/>
    <col min="2054" max="2054" width="8.5703125" style="498" bestFit="1" customWidth="1"/>
    <col min="2055" max="2055" width="11.140625" style="498" customWidth="1"/>
    <col min="2056" max="2056" width="10.140625" style="498" customWidth="1"/>
    <col min="2057" max="2057" width="15.85546875" style="498" customWidth="1"/>
    <col min="2058" max="2058" width="9.42578125" style="498" customWidth="1"/>
    <col min="2059" max="2059" width="14.28515625" style="498" customWidth="1"/>
    <col min="2060" max="2060" width="8.85546875" style="498" customWidth="1"/>
    <col min="2061" max="2061" width="4.7109375" style="498" customWidth="1"/>
    <col min="2062" max="2062" width="7.28515625" style="498" customWidth="1"/>
    <col min="2063" max="2063" width="6.85546875" style="498" customWidth="1"/>
    <col min="2064" max="2067" width="5.5703125" style="498" customWidth="1"/>
    <col min="2068" max="2305" width="9.140625" style="498"/>
    <col min="2306" max="2306" width="5" style="498" customWidth="1"/>
    <col min="2307" max="2307" width="30.42578125" style="498" bestFit="1" customWidth="1"/>
    <col min="2308" max="2308" width="8.7109375" style="498" customWidth="1"/>
    <col min="2309" max="2309" width="3.140625" style="498" customWidth="1"/>
    <col min="2310" max="2310" width="8.5703125" style="498" bestFit="1" customWidth="1"/>
    <col min="2311" max="2311" width="11.140625" style="498" customWidth="1"/>
    <col min="2312" max="2312" width="10.140625" style="498" customWidth="1"/>
    <col min="2313" max="2313" width="15.85546875" style="498" customWidth="1"/>
    <col min="2314" max="2314" width="9.42578125" style="498" customWidth="1"/>
    <col min="2315" max="2315" width="14.28515625" style="498" customWidth="1"/>
    <col min="2316" max="2316" width="8.85546875" style="498" customWidth="1"/>
    <col min="2317" max="2317" width="4.7109375" style="498" customWidth="1"/>
    <col min="2318" max="2318" width="7.28515625" style="498" customWidth="1"/>
    <col min="2319" max="2319" width="6.85546875" style="498" customWidth="1"/>
    <col min="2320" max="2323" width="5.5703125" style="498" customWidth="1"/>
    <col min="2324" max="2561" width="9.140625" style="498"/>
    <col min="2562" max="2562" width="5" style="498" customWidth="1"/>
    <col min="2563" max="2563" width="30.42578125" style="498" bestFit="1" customWidth="1"/>
    <col min="2564" max="2564" width="8.7109375" style="498" customWidth="1"/>
    <col min="2565" max="2565" width="3.140625" style="498" customWidth="1"/>
    <col min="2566" max="2566" width="8.5703125" style="498" bestFit="1" customWidth="1"/>
    <col min="2567" max="2567" width="11.140625" style="498" customWidth="1"/>
    <col min="2568" max="2568" width="10.140625" style="498" customWidth="1"/>
    <col min="2569" max="2569" width="15.85546875" style="498" customWidth="1"/>
    <col min="2570" max="2570" width="9.42578125" style="498" customWidth="1"/>
    <col min="2571" max="2571" width="14.28515625" style="498" customWidth="1"/>
    <col min="2572" max="2572" width="8.85546875" style="498" customWidth="1"/>
    <col min="2573" max="2573" width="4.7109375" style="498" customWidth="1"/>
    <col min="2574" max="2574" width="7.28515625" style="498" customWidth="1"/>
    <col min="2575" max="2575" width="6.85546875" style="498" customWidth="1"/>
    <col min="2576" max="2579" width="5.5703125" style="498" customWidth="1"/>
    <col min="2580" max="2817" width="9.140625" style="498"/>
    <col min="2818" max="2818" width="5" style="498" customWidth="1"/>
    <col min="2819" max="2819" width="30.42578125" style="498" bestFit="1" customWidth="1"/>
    <col min="2820" max="2820" width="8.7109375" style="498" customWidth="1"/>
    <col min="2821" max="2821" width="3.140625" style="498" customWidth="1"/>
    <col min="2822" max="2822" width="8.5703125" style="498" bestFit="1" customWidth="1"/>
    <col min="2823" max="2823" width="11.140625" style="498" customWidth="1"/>
    <col min="2824" max="2824" width="10.140625" style="498" customWidth="1"/>
    <col min="2825" max="2825" width="15.85546875" style="498" customWidth="1"/>
    <col min="2826" max="2826" width="9.42578125" style="498" customWidth="1"/>
    <col min="2827" max="2827" width="14.28515625" style="498" customWidth="1"/>
    <col min="2828" max="2828" width="8.85546875" style="498" customWidth="1"/>
    <col min="2829" max="2829" width="4.7109375" style="498" customWidth="1"/>
    <col min="2830" max="2830" width="7.28515625" style="498" customWidth="1"/>
    <col min="2831" max="2831" width="6.85546875" style="498" customWidth="1"/>
    <col min="2832" max="2835" width="5.5703125" style="498" customWidth="1"/>
    <col min="2836" max="3073" width="9.140625" style="498"/>
    <col min="3074" max="3074" width="5" style="498" customWidth="1"/>
    <col min="3075" max="3075" width="30.42578125" style="498" bestFit="1" customWidth="1"/>
    <col min="3076" max="3076" width="8.7109375" style="498" customWidth="1"/>
    <col min="3077" max="3077" width="3.140625" style="498" customWidth="1"/>
    <col min="3078" max="3078" width="8.5703125" style="498" bestFit="1" customWidth="1"/>
    <col min="3079" max="3079" width="11.140625" style="498" customWidth="1"/>
    <col min="3080" max="3080" width="10.140625" style="498" customWidth="1"/>
    <col min="3081" max="3081" width="15.85546875" style="498" customWidth="1"/>
    <col min="3082" max="3082" width="9.42578125" style="498" customWidth="1"/>
    <col min="3083" max="3083" width="14.28515625" style="498" customWidth="1"/>
    <col min="3084" max="3084" width="8.85546875" style="498" customWidth="1"/>
    <col min="3085" max="3085" width="4.7109375" style="498" customWidth="1"/>
    <col min="3086" max="3086" width="7.28515625" style="498" customWidth="1"/>
    <col min="3087" max="3087" width="6.85546875" style="498" customWidth="1"/>
    <col min="3088" max="3091" width="5.5703125" style="498" customWidth="1"/>
    <col min="3092" max="3329" width="9.140625" style="498"/>
    <col min="3330" max="3330" width="5" style="498" customWidth="1"/>
    <col min="3331" max="3331" width="30.42578125" style="498" bestFit="1" customWidth="1"/>
    <col min="3332" max="3332" width="8.7109375" style="498" customWidth="1"/>
    <col min="3333" max="3333" width="3.140625" style="498" customWidth="1"/>
    <col min="3334" max="3334" width="8.5703125" style="498" bestFit="1" customWidth="1"/>
    <col min="3335" max="3335" width="11.140625" style="498" customWidth="1"/>
    <col min="3336" max="3336" width="10.140625" style="498" customWidth="1"/>
    <col min="3337" max="3337" width="15.85546875" style="498" customWidth="1"/>
    <col min="3338" max="3338" width="9.42578125" style="498" customWidth="1"/>
    <col min="3339" max="3339" width="14.28515625" style="498" customWidth="1"/>
    <col min="3340" max="3340" width="8.85546875" style="498" customWidth="1"/>
    <col min="3341" max="3341" width="4.7109375" style="498" customWidth="1"/>
    <col min="3342" max="3342" width="7.28515625" style="498" customWidth="1"/>
    <col min="3343" max="3343" width="6.85546875" style="498" customWidth="1"/>
    <col min="3344" max="3347" width="5.5703125" style="498" customWidth="1"/>
    <col min="3348" max="3585" width="9.140625" style="498"/>
    <col min="3586" max="3586" width="5" style="498" customWidth="1"/>
    <col min="3587" max="3587" width="30.42578125" style="498" bestFit="1" customWidth="1"/>
    <col min="3588" max="3588" width="8.7109375" style="498" customWidth="1"/>
    <col min="3589" max="3589" width="3.140625" style="498" customWidth="1"/>
    <col min="3590" max="3590" width="8.5703125" style="498" bestFit="1" customWidth="1"/>
    <col min="3591" max="3591" width="11.140625" style="498" customWidth="1"/>
    <col min="3592" max="3592" width="10.140625" style="498" customWidth="1"/>
    <col min="3593" max="3593" width="15.85546875" style="498" customWidth="1"/>
    <col min="3594" max="3594" width="9.42578125" style="498" customWidth="1"/>
    <col min="3595" max="3595" width="14.28515625" style="498" customWidth="1"/>
    <col min="3596" max="3596" width="8.85546875" style="498" customWidth="1"/>
    <col min="3597" max="3597" width="4.7109375" style="498" customWidth="1"/>
    <col min="3598" max="3598" width="7.28515625" style="498" customWidth="1"/>
    <col min="3599" max="3599" width="6.85546875" style="498" customWidth="1"/>
    <col min="3600" max="3603" width="5.5703125" style="498" customWidth="1"/>
    <col min="3604" max="3841" width="9.140625" style="498"/>
    <col min="3842" max="3842" width="5" style="498" customWidth="1"/>
    <col min="3843" max="3843" width="30.42578125" style="498" bestFit="1" customWidth="1"/>
    <col min="3844" max="3844" width="8.7109375" style="498" customWidth="1"/>
    <col min="3845" max="3845" width="3.140625" style="498" customWidth="1"/>
    <col min="3846" max="3846" width="8.5703125" style="498" bestFit="1" customWidth="1"/>
    <col min="3847" max="3847" width="11.140625" style="498" customWidth="1"/>
    <col min="3848" max="3848" width="10.140625" style="498" customWidth="1"/>
    <col min="3849" max="3849" width="15.85546875" style="498" customWidth="1"/>
    <col min="3850" max="3850" width="9.42578125" style="498" customWidth="1"/>
    <col min="3851" max="3851" width="14.28515625" style="498" customWidth="1"/>
    <col min="3852" max="3852" width="8.85546875" style="498" customWidth="1"/>
    <col min="3853" max="3853" width="4.7109375" style="498" customWidth="1"/>
    <col min="3854" max="3854" width="7.28515625" style="498" customWidth="1"/>
    <col min="3855" max="3855" width="6.85546875" style="498" customWidth="1"/>
    <col min="3856" max="3859" width="5.5703125" style="498" customWidth="1"/>
    <col min="3860" max="4097" width="9.140625" style="498"/>
    <col min="4098" max="4098" width="5" style="498" customWidth="1"/>
    <col min="4099" max="4099" width="30.42578125" style="498" bestFit="1" customWidth="1"/>
    <col min="4100" max="4100" width="8.7109375" style="498" customWidth="1"/>
    <col min="4101" max="4101" width="3.140625" style="498" customWidth="1"/>
    <col min="4102" max="4102" width="8.5703125" style="498" bestFit="1" customWidth="1"/>
    <col min="4103" max="4103" width="11.140625" style="498" customWidth="1"/>
    <col min="4104" max="4104" width="10.140625" style="498" customWidth="1"/>
    <col min="4105" max="4105" width="15.85546875" style="498" customWidth="1"/>
    <col min="4106" max="4106" width="9.42578125" style="498" customWidth="1"/>
    <col min="4107" max="4107" width="14.28515625" style="498" customWidth="1"/>
    <col min="4108" max="4108" width="8.85546875" style="498" customWidth="1"/>
    <col min="4109" max="4109" width="4.7109375" style="498" customWidth="1"/>
    <col min="4110" max="4110" width="7.28515625" style="498" customWidth="1"/>
    <col min="4111" max="4111" width="6.85546875" style="498" customWidth="1"/>
    <col min="4112" max="4115" width="5.5703125" style="498" customWidth="1"/>
    <col min="4116" max="4353" width="9.140625" style="498"/>
    <col min="4354" max="4354" width="5" style="498" customWidth="1"/>
    <col min="4355" max="4355" width="30.42578125" style="498" bestFit="1" customWidth="1"/>
    <col min="4356" max="4356" width="8.7109375" style="498" customWidth="1"/>
    <col min="4357" max="4357" width="3.140625" style="498" customWidth="1"/>
    <col min="4358" max="4358" width="8.5703125" style="498" bestFit="1" customWidth="1"/>
    <col min="4359" max="4359" width="11.140625" style="498" customWidth="1"/>
    <col min="4360" max="4360" width="10.140625" style="498" customWidth="1"/>
    <col min="4361" max="4361" width="15.85546875" style="498" customWidth="1"/>
    <col min="4362" max="4362" width="9.42578125" style="498" customWidth="1"/>
    <col min="4363" max="4363" width="14.28515625" style="498" customWidth="1"/>
    <col min="4364" max="4364" width="8.85546875" style="498" customWidth="1"/>
    <col min="4365" max="4365" width="4.7109375" style="498" customWidth="1"/>
    <col min="4366" max="4366" width="7.28515625" style="498" customWidth="1"/>
    <col min="4367" max="4367" width="6.85546875" style="498" customWidth="1"/>
    <col min="4368" max="4371" width="5.5703125" style="498" customWidth="1"/>
    <col min="4372" max="4609" width="9.140625" style="498"/>
    <col min="4610" max="4610" width="5" style="498" customWidth="1"/>
    <col min="4611" max="4611" width="30.42578125" style="498" bestFit="1" customWidth="1"/>
    <col min="4612" max="4612" width="8.7109375" style="498" customWidth="1"/>
    <col min="4613" max="4613" width="3.140625" style="498" customWidth="1"/>
    <col min="4614" max="4614" width="8.5703125" style="498" bestFit="1" customWidth="1"/>
    <col min="4615" max="4615" width="11.140625" style="498" customWidth="1"/>
    <col min="4616" max="4616" width="10.140625" style="498" customWidth="1"/>
    <col min="4617" max="4617" width="15.85546875" style="498" customWidth="1"/>
    <col min="4618" max="4618" width="9.42578125" style="498" customWidth="1"/>
    <col min="4619" max="4619" width="14.28515625" style="498" customWidth="1"/>
    <col min="4620" max="4620" width="8.85546875" style="498" customWidth="1"/>
    <col min="4621" max="4621" width="4.7109375" style="498" customWidth="1"/>
    <col min="4622" max="4622" width="7.28515625" style="498" customWidth="1"/>
    <col min="4623" max="4623" width="6.85546875" style="498" customWidth="1"/>
    <col min="4624" max="4627" width="5.5703125" style="498" customWidth="1"/>
    <col min="4628" max="4865" width="9.140625" style="498"/>
    <col min="4866" max="4866" width="5" style="498" customWidth="1"/>
    <col min="4867" max="4867" width="30.42578125" style="498" bestFit="1" customWidth="1"/>
    <col min="4868" max="4868" width="8.7109375" style="498" customWidth="1"/>
    <col min="4869" max="4869" width="3.140625" style="498" customWidth="1"/>
    <col min="4870" max="4870" width="8.5703125" style="498" bestFit="1" customWidth="1"/>
    <col min="4871" max="4871" width="11.140625" style="498" customWidth="1"/>
    <col min="4872" max="4872" width="10.140625" style="498" customWidth="1"/>
    <col min="4873" max="4873" width="15.85546875" style="498" customWidth="1"/>
    <col min="4874" max="4874" width="9.42578125" style="498" customWidth="1"/>
    <col min="4875" max="4875" width="14.28515625" style="498" customWidth="1"/>
    <col min="4876" max="4876" width="8.85546875" style="498" customWidth="1"/>
    <col min="4877" max="4877" width="4.7109375" style="498" customWidth="1"/>
    <col min="4878" max="4878" width="7.28515625" style="498" customWidth="1"/>
    <col min="4879" max="4879" width="6.85546875" style="498" customWidth="1"/>
    <col min="4880" max="4883" width="5.5703125" style="498" customWidth="1"/>
    <col min="4884" max="5121" width="9.140625" style="498"/>
    <col min="5122" max="5122" width="5" style="498" customWidth="1"/>
    <col min="5123" max="5123" width="30.42578125" style="498" bestFit="1" customWidth="1"/>
    <col min="5124" max="5124" width="8.7109375" style="498" customWidth="1"/>
    <col min="5125" max="5125" width="3.140625" style="498" customWidth="1"/>
    <col min="5126" max="5126" width="8.5703125" style="498" bestFit="1" customWidth="1"/>
    <col min="5127" max="5127" width="11.140625" style="498" customWidth="1"/>
    <col min="5128" max="5128" width="10.140625" style="498" customWidth="1"/>
    <col min="5129" max="5129" width="15.85546875" style="498" customWidth="1"/>
    <col min="5130" max="5130" width="9.42578125" style="498" customWidth="1"/>
    <col min="5131" max="5131" width="14.28515625" style="498" customWidth="1"/>
    <col min="5132" max="5132" width="8.85546875" style="498" customWidth="1"/>
    <col min="5133" max="5133" width="4.7109375" style="498" customWidth="1"/>
    <col min="5134" max="5134" width="7.28515625" style="498" customWidth="1"/>
    <col min="5135" max="5135" width="6.85546875" style="498" customWidth="1"/>
    <col min="5136" max="5139" width="5.5703125" style="498" customWidth="1"/>
    <col min="5140" max="5377" width="9.140625" style="498"/>
    <col min="5378" max="5378" width="5" style="498" customWidth="1"/>
    <col min="5379" max="5379" width="30.42578125" style="498" bestFit="1" customWidth="1"/>
    <col min="5380" max="5380" width="8.7109375" style="498" customWidth="1"/>
    <col min="5381" max="5381" width="3.140625" style="498" customWidth="1"/>
    <col min="5382" max="5382" width="8.5703125" style="498" bestFit="1" customWidth="1"/>
    <col min="5383" max="5383" width="11.140625" style="498" customWidth="1"/>
    <col min="5384" max="5384" width="10.140625" style="498" customWidth="1"/>
    <col min="5385" max="5385" width="15.85546875" style="498" customWidth="1"/>
    <col min="5386" max="5386" width="9.42578125" style="498" customWidth="1"/>
    <col min="5387" max="5387" width="14.28515625" style="498" customWidth="1"/>
    <col min="5388" max="5388" width="8.85546875" style="498" customWidth="1"/>
    <col min="5389" max="5389" width="4.7109375" style="498" customWidth="1"/>
    <col min="5390" max="5390" width="7.28515625" style="498" customWidth="1"/>
    <col min="5391" max="5391" width="6.85546875" style="498" customWidth="1"/>
    <col min="5392" max="5395" width="5.5703125" style="498" customWidth="1"/>
    <col min="5396" max="5633" width="9.140625" style="498"/>
    <col min="5634" max="5634" width="5" style="498" customWidth="1"/>
    <col min="5635" max="5635" width="30.42578125" style="498" bestFit="1" customWidth="1"/>
    <col min="5636" max="5636" width="8.7109375" style="498" customWidth="1"/>
    <col min="5637" max="5637" width="3.140625" style="498" customWidth="1"/>
    <col min="5638" max="5638" width="8.5703125" style="498" bestFit="1" customWidth="1"/>
    <col min="5639" max="5639" width="11.140625" style="498" customWidth="1"/>
    <col min="5640" max="5640" width="10.140625" style="498" customWidth="1"/>
    <col min="5641" max="5641" width="15.85546875" style="498" customWidth="1"/>
    <col min="5642" max="5642" width="9.42578125" style="498" customWidth="1"/>
    <col min="5643" max="5643" width="14.28515625" style="498" customWidth="1"/>
    <col min="5644" max="5644" width="8.85546875" style="498" customWidth="1"/>
    <col min="5645" max="5645" width="4.7109375" style="498" customWidth="1"/>
    <col min="5646" max="5646" width="7.28515625" style="498" customWidth="1"/>
    <col min="5647" max="5647" width="6.85546875" style="498" customWidth="1"/>
    <col min="5648" max="5651" width="5.5703125" style="498" customWidth="1"/>
    <col min="5652" max="5889" width="9.140625" style="498"/>
    <col min="5890" max="5890" width="5" style="498" customWidth="1"/>
    <col min="5891" max="5891" width="30.42578125" style="498" bestFit="1" customWidth="1"/>
    <col min="5892" max="5892" width="8.7109375" style="498" customWidth="1"/>
    <col min="5893" max="5893" width="3.140625" style="498" customWidth="1"/>
    <col min="5894" max="5894" width="8.5703125" style="498" bestFit="1" customWidth="1"/>
    <col min="5895" max="5895" width="11.140625" style="498" customWidth="1"/>
    <col min="5896" max="5896" width="10.140625" style="498" customWidth="1"/>
    <col min="5897" max="5897" width="15.85546875" style="498" customWidth="1"/>
    <col min="5898" max="5898" width="9.42578125" style="498" customWidth="1"/>
    <col min="5899" max="5899" width="14.28515625" style="498" customWidth="1"/>
    <col min="5900" max="5900" width="8.85546875" style="498" customWidth="1"/>
    <col min="5901" max="5901" width="4.7109375" style="498" customWidth="1"/>
    <col min="5902" max="5902" width="7.28515625" style="498" customWidth="1"/>
    <col min="5903" max="5903" width="6.85546875" style="498" customWidth="1"/>
    <col min="5904" max="5907" width="5.5703125" style="498" customWidth="1"/>
    <col min="5908" max="6145" width="9.140625" style="498"/>
    <col min="6146" max="6146" width="5" style="498" customWidth="1"/>
    <col min="6147" max="6147" width="30.42578125" style="498" bestFit="1" customWidth="1"/>
    <col min="6148" max="6148" width="8.7109375" style="498" customWidth="1"/>
    <col min="6149" max="6149" width="3.140625" style="498" customWidth="1"/>
    <col min="6150" max="6150" width="8.5703125" style="498" bestFit="1" customWidth="1"/>
    <col min="6151" max="6151" width="11.140625" style="498" customWidth="1"/>
    <col min="6152" max="6152" width="10.140625" style="498" customWidth="1"/>
    <col min="6153" max="6153" width="15.85546875" style="498" customWidth="1"/>
    <col min="6154" max="6154" width="9.42578125" style="498" customWidth="1"/>
    <col min="6155" max="6155" width="14.28515625" style="498" customWidth="1"/>
    <col min="6156" max="6156" width="8.85546875" style="498" customWidth="1"/>
    <col min="6157" max="6157" width="4.7109375" style="498" customWidth="1"/>
    <col min="6158" max="6158" width="7.28515625" style="498" customWidth="1"/>
    <col min="6159" max="6159" width="6.85546875" style="498" customWidth="1"/>
    <col min="6160" max="6163" width="5.5703125" style="498" customWidth="1"/>
    <col min="6164" max="6401" width="9.140625" style="498"/>
    <col min="6402" max="6402" width="5" style="498" customWidth="1"/>
    <col min="6403" max="6403" width="30.42578125" style="498" bestFit="1" customWidth="1"/>
    <col min="6404" max="6404" width="8.7109375" style="498" customWidth="1"/>
    <col min="6405" max="6405" width="3.140625" style="498" customWidth="1"/>
    <col min="6406" max="6406" width="8.5703125" style="498" bestFit="1" customWidth="1"/>
    <col min="6407" max="6407" width="11.140625" style="498" customWidth="1"/>
    <col min="6408" max="6408" width="10.140625" style="498" customWidth="1"/>
    <col min="6409" max="6409" width="15.85546875" style="498" customWidth="1"/>
    <col min="6410" max="6410" width="9.42578125" style="498" customWidth="1"/>
    <col min="6411" max="6411" width="14.28515625" style="498" customWidth="1"/>
    <col min="6412" max="6412" width="8.85546875" style="498" customWidth="1"/>
    <col min="6413" max="6413" width="4.7109375" style="498" customWidth="1"/>
    <col min="6414" max="6414" width="7.28515625" style="498" customWidth="1"/>
    <col min="6415" max="6415" width="6.85546875" style="498" customWidth="1"/>
    <col min="6416" max="6419" width="5.5703125" style="498" customWidth="1"/>
    <col min="6420" max="6657" width="9.140625" style="498"/>
    <col min="6658" max="6658" width="5" style="498" customWidth="1"/>
    <col min="6659" max="6659" width="30.42578125" style="498" bestFit="1" customWidth="1"/>
    <col min="6660" max="6660" width="8.7109375" style="498" customWidth="1"/>
    <col min="6661" max="6661" width="3.140625" style="498" customWidth="1"/>
    <col min="6662" max="6662" width="8.5703125" style="498" bestFit="1" customWidth="1"/>
    <col min="6663" max="6663" width="11.140625" style="498" customWidth="1"/>
    <col min="6664" max="6664" width="10.140625" style="498" customWidth="1"/>
    <col min="6665" max="6665" width="15.85546875" style="498" customWidth="1"/>
    <col min="6666" max="6666" width="9.42578125" style="498" customWidth="1"/>
    <col min="6667" max="6667" width="14.28515625" style="498" customWidth="1"/>
    <col min="6668" max="6668" width="8.85546875" style="498" customWidth="1"/>
    <col min="6669" max="6669" width="4.7109375" style="498" customWidth="1"/>
    <col min="6670" max="6670" width="7.28515625" style="498" customWidth="1"/>
    <col min="6671" max="6671" width="6.85546875" style="498" customWidth="1"/>
    <col min="6672" max="6675" width="5.5703125" style="498" customWidth="1"/>
    <col min="6676" max="6913" width="9.140625" style="498"/>
    <col min="6914" max="6914" width="5" style="498" customWidth="1"/>
    <col min="6915" max="6915" width="30.42578125" style="498" bestFit="1" customWidth="1"/>
    <col min="6916" max="6916" width="8.7109375" style="498" customWidth="1"/>
    <col min="6917" max="6917" width="3.140625" style="498" customWidth="1"/>
    <col min="6918" max="6918" width="8.5703125" style="498" bestFit="1" customWidth="1"/>
    <col min="6919" max="6919" width="11.140625" style="498" customWidth="1"/>
    <col min="6920" max="6920" width="10.140625" style="498" customWidth="1"/>
    <col min="6921" max="6921" width="15.85546875" style="498" customWidth="1"/>
    <col min="6922" max="6922" width="9.42578125" style="498" customWidth="1"/>
    <col min="6923" max="6923" width="14.28515625" style="498" customWidth="1"/>
    <col min="6924" max="6924" width="8.85546875" style="498" customWidth="1"/>
    <col min="6925" max="6925" width="4.7109375" style="498" customWidth="1"/>
    <col min="6926" max="6926" width="7.28515625" style="498" customWidth="1"/>
    <col min="6927" max="6927" width="6.85546875" style="498" customWidth="1"/>
    <col min="6928" max="6931" width="5.5703125" style="498" customWidth="1"/>
    <col min="6932" max="7169" width="9.140625" style="498"/>
    <col min="7170" max="7170" width="5" style="498" customWidth="1"/>
    <col min="7171" max="7171" width="30.42578125" style="498" bestFit="1" customWidth="1"/>
    <col min="7172" max="7172" width="8.7109375" style="498" customWidth="1"/>
    <col min="7173" max="7173" width="3.140625" style="498" customWidth="1"/>
    <col min="7174" max="7174" width="8.5703125" style="498" bestFit="1" customWidth="1"/>
    <col min="7175" max="7175" width="11.140625" style="498" customWidth="1"/>
    <col min="7176" max="7176" width="10.140625" style="498" customWidth="1"/>
    <col min="7177" max="7177" width="15.85546875" style="498" customWidth="1"/>
    <col min="7178" max="7178" width="9.42578125" style="498" customWidth="1"/>
    <col min="7179" max="7179" width="14.28515625" style="498" customWidth="1"/>
    <col min="7180" max="7180" width="8.85546875" style="498" customWidth="1"/>
    <col min="7181" max="7181" width="4.7109375" style="498" customWidth="1"/>
    <col min="7182" max="7182" width="7.28515625" style="498" customWidth="1"/>
    <col min="7183" max="7183" width="6.85546875" style="498" customWidth="1"/>
    <col min="7184" max="7187" width="5.5703125" style="498" customWidth="1"/>
    <col min="7188" max="7425" width="9.140625" style="498"/>
    <col min="7426" max="7426" width="5" style="498" customWidth="1"/>
    <col min="7427" max="7427" width="30.42578125" style="498" bestFit="1" customWidth="1"/>
    <col min="7428" max="7428" width="8.7109375" style="498" customWidth="1"/>
    <col min="7429" max="7429" width="3.140625" style="498" customWidth="1"/>
    <col min="7430" max="7430" width="8.5703125" style="498" bestFit="1" customWidth="1"/>
    <col min="7431" max="7431" width="11.140625" style="498" customWidth="1"/>
    <col min="7432" max="7432" width="10.140625" style="498" customWidth="1"/>
    <col min="7433" max="7433" width="15.85546875" style="498" customWidth="1"/>
    <col min="7434" max="7434" width="9.42578125" style="498" customWidth="1"/>
    <col min="7435" max="7435" width="14.28515625" style="498" customWidth="1"/>
    <col min="7436" max="7436" width="8.85546875" style="498" customWidth="1"/>
    <col min="7437" max="7437" width="4.7109375" style="498" customWidth="1"/>
    <col min="7438" max="7438" width="7.28515625" style="498" customWidth="1"/>
    <col min="7439" max="7439" width="6.85546875" style="498" customWidth="1"/>
    <col min="7440" max="7443" width="5.5703125" style="498" customWidth="1"/>
    <col min="7444" max="7681" width="9.140625" style="498"/>
    <col min="7682" max="7682" width="5" style="498" customWidth="1"/>
    <col min="7683" max="7683" width="30.42578125" style="498" bestFit="1" customWidth="1"/>
    <col min="7684" max="7684" width="8.7109375" style="498" customWidth="1"/>
    <col min="7685" max="7685" width="3.140625" style="498" customWidth="1"/>
    <col min="7686" max="7686" width="8.5703125" style="498" bestFit="1" customWidth="1"/>
    <col min="7687" max="7687" width="11.140625" style="498" customWidth="1"/>
    <col min="7688" max="7688" width="10.140625" style="498" customWidth="1"/>
    <col min="7689" max="7689" width="15.85546875" style="498" customWidth="1"/>
    <col min="7690" max="7690" width="9.42578125" style="498" customWidth="1"/>
    <col min="7691" max="7691" width="14.28515625" style="498" customWidth="1"/>
    <col min="7692" max="7692" width="8.85546875" style="498" customWidth="1"/>
    <col min="7693" max="7693" width="4.7109375" style="498" customWidth="1"/>
    <col min="7694" max="7694" width="7.28515625" style="498" customWidth="1"/>
    <col min="7695" max="7695" width="6.85546875" style="498" customWidth="1"/>
    <col min="7696" max="7699" width="5.5703125" style="498" customWidth="1"/>
    <col min="7700" max="7937" width="9.140625" style="498"/>
    <col min="7938" max="7938" width="5" style="498" customWidth="1"/>
    <col min="7939" max="7939" width="30.42578125" style="498" bestFit="1" customWidth="1"/>
    <col min="7940" max="7940" width="8.7109375" style="498" customWidth="1"/>
    <col min="7941" max="7941" width="3.140625" style="498" customWidth="1"/>
    <col min="7942" max="7942" width="8.5703125" style="498" bestFit="1" customWidth="1"/>
    <col min="7943" max="7943" width="11.140625" style="498" customWidth="1"/>
    <col min="7944" max="7944" width="10.140625" style="498" customWidth="1"/>
    <col min="7945" max="7945" width="15.85546875" style="498" customWidth="1"/>
    <col min="7946" max="7946" width="9.42578125" style="498" customWidth="1"/>
    <col min="7947" max="7947" width="14.28515625" style="498" customWidth="1"/>
    <col min="7948" max="7948" width="8.85546875" style="498" customWidth="1"/>
    <col min="7949" max="7949" width="4.7109375" style="498" customWidth="1"/>
    <col min="7950" max="7950" width="7.28515625" style="498" customWidth="1"/>
    <col min="7951" max="7951" width="6.85546875" style="498" customWidth="1"/>
    <col min="7952" max="7955" width="5.5703125" style="498" customWidth="1"/>
    <col min="7956" max="8193" width="9.140625" style="498"/>
    <col min="8194" max="8194" width="5" style="498" customWidth="1"/>
    <col min="8195" max="8195" width="30.42578125" style="498" bestFit="1" customWidth="1"/>
    <col min="8196" max="8196" width="8.7109375" style="498" customWidth="1"/>
    <col min="8197" max="8197" width="3.140625" style="498" customWidth="1"/>
    <col min="8198" max="8198" width="8.5703125" style="498" bestFit="1" customWidth="1"/>
    <col min="8199" max="8199" width="11.140625" style="498" customWidth="1"/>
    <col min="8200" max="8200" width="10.140625" style="498" customWidth="1"/>
    <col min="8201" max="8201" width="15.85546875" style="498" customWidth="1"/>
    <col min="8202" max="8202" width="9.42578125" style="498" customWidth="1"/>
    <col min="8203" max="8203" width="14.28515625" style="498" customWidth="1"/>
    <col min="8204" max="8204" width="8.85546875" style="498" customWidth="1"/>
    <col min="8205" max="8205" width="4.7109375" style="498" customWidth="1"/>
    <col min="8206" max="8206" width="7.28515625" style="498" customWidth="1"/>
    <col min="8207" max="8207" width="6.85546875" style="498" customWidth="1"/>
    <col min="8208" max="8211" width="5.5703125" style="498" customWidth="1"/>
    <col min="8212" max="8449" width="9.140625" style="498"/>
    <col min="8450" max="8450" width="5" style="498" customWidth="1"/>
    <col min="8451" max="8451" width="30.42578125" style="498" bestFit="1" customWidth="1"/>
    <col min="8452" max="8452" width="8.7109375" style="498" customWidth="1"/>
    <col min="8453" max="8453" width="3.140625" style="498" customWidth="1"/>
    <col min="8454" max="8454" width="8.5703125" style="498" bestFit="1" customWidth="1"/>
    <col min="8455" max="8455" width="11.140625" style="498" customWidth="1"/>
    <col min="8456" max="8456" width="10.140625" style="498" customWidth="1"/>
    <col min="8457" max="8457" width="15.85546875" style="498" customWidth="1"/>
    <col min="8458" max="8458" width="9.42578125" style="498" customWidth="1"/>
    <col min="8459" max="8459" width="14.28515625" style="498" customWidth="1"/>
    <col min="8460" max="8460" width="8.85546875" style="498" customWidth="1"/>
    <col min="8461" max="8461" width="4.7109375" style="498" customWidth="1"/>
    <col min="8462" max="8462" width="7.28515625" style="498" customWidth="1"/>
    <col min="8463" max="8463" width="6.85546875" style="498" customWidth="1"/>
    <col min="8464" max="8467" width="5.5703125" style="498" customWidth="1"/>
    <col min="8468" max="8705" width="9.140625" style="498"/>
    <col min="8706" max="8706" width="5" style="498" customWidth="1"/>
    <col min="8707" max="8707" width="30.42578125" style="498" bestFit="1" customWidth="1"/>
    <col min="8708" max="8708" width="8.7109375" style="498" customWidth="1"/>
    <col min="8709" max="8709" width="3.140625" style="498" customWidth="1"/>
    <col min="8710" max="8710" width="8.5703125" style="498" bestFit="1" customWidth="1"/>
    <col min="8711" max="8711" width="11.140625" style="498" customWidth="1"/>
    <col min="8712" max="8712" width="10.140625" style="498" customWidth="1"/>
    <col min="8713" max="8713" width="15.85546875" style="498" customWidth="1"/>
    <col min="8714" max="8714" width="9.42578125" style="498" customWidth="1"/>
    <col min="8715" max="8715" width="14.28515625" style="498" customWidth="1"/>
    <col min="8716" max="8716" width="8.85546875" style="498" customWidth="1"/>
    <col min="8717" max="8717" width="4.7109375" style="498" customWidth="1"/>
    <col min="8718" max="8718" width="7.28515625" style="498" customWidth="1"/>
    <col min="8719" max="8719" width="6.85546875" style="498" customWidth="1"/>
    <col min="8720" max="8723" width="5.5703125" style="498" customWidth="1"/>
    <col min="8724" max="8961" width="9.140625" style="498"/>
    <col min="8962" max="8962" width="5" style="498" customWidth="1"/>
    <col min="8963" max="8963" width="30.42578125" style="498" bestFit="1" customWidth="1"/>
    <col min="8964" max="8964" width="8.7109375" style="498" customWidth="1"/>
    <col min="8965" max="8965" width="3.140625" style="498" customWidth="1"/>
    <col min="8966" max="8966" width="8.5703125" style="498" bestFit="1" customWidth="1"/>
    <col min="8967" max="8967" width="11.140625" style="498" customWidth="1"/>
    <col min="8968" max="8968" width="10.140625" style="498" customWidth="1"/>
    <col min="8969" max="8969" width="15.85546875" style="498" customWidth="1"/>
    <col min="8970" max="8970" width="9.42578125" style="498" customWidth="1"/>
    <col min="8971" max="8971" width="14.28515625" style="498" customWidth="1"/>
    <col min="8972" max="8972" width="8.85546875" style="498" customWidth="1"/>
    <col min="8973" max="8973" width="4.7109375" style="498" customWidth="1"/>
    <col min="8974" max="8974" width="7.28515625" style="498" customWidth="1"/>
    <col min="8975" max="8975" width="6.85546875" style="498" customWidth="1"/>
    <col min="8976" max="8979" width="5.5703125" style="498" customWidth="1"/>
    <col min="8980" max="9217" width="9.140625" style="498"/>
    <col min="9218" max="9218" width="5" style="498" customWidth="1"/>
    <col min="9219" max="9219" width="30.42578125" style="498" bestFit="1" customWidth="1"/>
    <col min="9220" max="9220" width="8.7109375" style="498" customWidth="1"/>
    <col min="9221" max="9221" width="3.140625" style="498" customWidth="1"/>
    <col min="9222" max="9222" width="8.5703125" style="498" bestFit="1" customWidth="1"/>
    <col min="9223" max="9223" width="11.140625" style="498" customWidth="1"/>
    <col min="9224" max="9224" width="10.140625" style="498" customWidth="1"/>
    <col min="9225" max="9225" width="15.85546875" style="498" customWidth="1"/>
    <col min="9226" max="9226" width="9.42578125" style="498" customWidth="1"/>
    <col min="9227" max="9227" width="14.28515625" style="498" customWidth="1"/>
    <col min="9228" max="9228" width="8.85546875" style="498" customWidth="1"/>
    <col min="9229" max="9229" width="4.7109375" style="498" customWidth="1"/>
    <col min="9230" max="9230" width="7.28515625" style="498" customWidth="1"/>
    <col min="9231" max="9231" width="6.85546875" style="498" customWidth="1"/>
    <col min="9232" max="9235" width="5.5703125" style="498" customWidth="1"/>
    <col min="9236" max="9473" width="9.140625" style="498"/>
    <col min="9474" max="9474" width="5" style="498" customWidth="1"/>
    <col min="9475" max="9475" width="30.42578125" style="498" bestFit="1" customWidth="1"/>
    <col min="9476" max="9476" width="8.7109375" style="498" customWidth="1"/>
    <col min="9477" max="9477" width="3.140625" style="498" customWidth="1"/>
    <col min="9478" max="9478" width="8.5703125" style="498" bestFit="1" customWidth="1"/>
    <col min="9479" max="9479" width="11.140625" style="498" customWidth="1"/>
    <col min="9480" max="9480" width="10.140625" style="498" customWidth="1"/>
    <col min="9481" max="9481" width="15.85546875" style="498" customWidth="1"/>
    <col min="9482" max="9482" width="9.42578125" style="498" customWidth="1"/>
    <col min="9483" max="9483" width="14.28515625" style="498" customWidth="1"/>
    <col min="9484" max="9484" width="8.85546875" style="498" customWidth="1"/>
    <col min="9485" max="9485" width="4.7109375" style="498" customWidth="1"/>
    <col min="9486" max="9486" width="7.28515625" style="498" customWidth="1"/>
    <col min="9487" max="9487" width="6.85546875" style="498" customWidth="1"/>
    <col min="9488" max="9491" width="5.5703125" style="498" customWidth="1"/>
    <col min="9492" max="9729" width="9.140625" style="498"/>
    <col min="9730" max="9730" width="5" style="498" customWidth="1"/>
    <col min="9731" max="9731" width="30.42578125" style="498" bestFit="1" customWidth="1"/>
    <col min="9732" max="9732" width="8.7109375" style="498" customWidth="1"/>
    <col min="9733" max="9733" width="3.140625" style="498" customWidth="1"/>
    <col min="9734" max="9734" width="8.5703125" style="498" bestFit="1" customWidth="1"/>
    <col min="9735" max="9735" width="11.140625" style="498" customWidth="1"/>
    <col min="9736" max="9736" width="10.140625" style="498" customWidth="1"/>
    <col min="9737" max="9737" width="15.85546875" style="498" customWidth="1"/>
    <col min="9738" max="9738" width="9.42578125" style="498" customWidth="1"/>
    <col min="9739" max="9739" width="14.28515625" style="498" customWidth="1"/>
    <col min="9740" max="9740" width="8.85546875" style="498" customWidth="1"/>
    <col min="9741" max="9741" width="4.7109375" style="498" customWidth="1"/>
    <col min="9742" max="9742" width="7.28515625" style="498" customWidth="1"/>
    <col min="9743" max="9743" width="6.85546875" style="498" customWidth="1"/>
    <col min="9744" max="9747" width="5.5703125" style="498" customWidth="1"/>
    <col min="9748" max="9985" width="9.140625" style="498"/>
    <col min="9986" max="9986" width="5" style="498" customWidth="1"/>
    <col min="9987" max="9987" width="30.42578125" style="498" bestFit="1" customWidth="1"/>
    <col min="9988" max="9988" width="8.7109375" style="498" customWidth="1"/>
    <col min="9989" max="9989" width="3.140625" style="498" customWidth="1"/>
    <col min="9990" max="9990" width="8.5703125" style="498" bestFit="1" customWidth="1"/>
    <col min="9991" max="9991" width="11.140625" style="498" customWidth="1"/>
    <col min="9992" max="9992" width="10.140625" style="498" customWidth="1"/>
    <col min="9993" max="9993" width="15.85546875" style="498" customWidth="1"/>
    <col min="9994" max="9994" width="9.42578125" style="498" customWidth="1"/>
    <col min="9995" max="9995" width="14.28515625" style="498" customWidth="1"/>
    <col min="9996" max="9996" width="8.85546875" style="498" customWidth="1"/>
    <col min="9997" max="9997" width="4.7109375" style="498" customWidth="1"/>
    <col min="9998" max="9998" width="7.28515625" style="498" customWidth="1"/>
    <col min="9999" max="9999" width="6.85546875" style="498" customWidth="1"/>
    <col min="10000" max="10003" width="5.5703125" style="498" customWidth="1"/>
    <col min="10004" max="10241" width="9.140625" style="498"/>
    <col min="10242" max="10242" width="5" style="498" customWidth="1"/>
    <col min="10243" max="10243" width="30.42578125" style="498" bestFit="1" customWidth="1"/>
    <col min="10244" max="10244" width="8.7109375" style="498" customWidth="1"/>
    <col min="10245" max="10245" width="3.140625" style="498" customWidth="1"/>
    <col min="10246" max="10246" width="8.5703125" style="498" bestFit="1" customWidth="1"/>
    <col min="10247" max="10247" width="11.140625" style="498" customWidth="1"/>
    <col min="10248" max="10248" width="10.140625" style="498" customWidth="1"/>
    <col min="10249" max="10249" width="15.85546875" style="498" customWidth="1"/>
    <col min="10250" max="10250" width="9.42578125" style="498" customWidth="1"/>
    <col min="10251" max="10251" width="14.28515625" style="498" customWidth="1"/>
    <col min="10252" max="10252" width="8.85546875" style="498" customWidth="1"/>
    <col min="10253" max="10253" width="4.7109375" style="498" customWidth="1"/>
    <col min="10254" max="10254" width="7.28515625" style="498" customWidth="1"/>
    <col min="10255" max="10255" width="6.85546875" style="498" customWidth="1"/>
    <col min="10256" max="10259" width="5.5703125" style="498" customWidth="1"/>
    <col min="10260" max="10497" width="9.140625" style="498"/>
    <col min="10498" max="10498" width="5" style="498" customWidth="1"/>
    <col min="10499" max="10499" width="30.42578125" style="498" bestFit="1" customWidth="1"/>
    <col min="10500" max="10500" width="8.7109375" style="498" customWidth="1"/>
    <col min="10501" max="10501" width="3.140625" style="498" customWidth="1"/>
    <col min="10502" max="10502" width="8.5703125" style="498" bestFit="1" customWidth="1"/>
    <col min="10503" max="10503" width="11.140625" style="498" customWidth="1"/>
    <col min="10504" max="10504" width="10.140625" style="498" customWidth="1"/>
    <col min="10505" max="10505" width="15.85546875" style="498" customWidth="1"/>
    <col min="10506" max="10506" width="9.42578125" style="498" customWidth="1"/>
    <col min="10507" max="10507" width="14.28515625" style="498" customWidth="1"/>
    <col min="10508" max="10508" width="8.85546875" style="498" customWidth="1"/>
    <col min="10509" max="10509" width="4.7109375" style="498" customWidth="1"/>
    <col min="10510" max="10510" width="7.28515625" style="498" customWidth="1"/>
    <col min="10511" max="10511" width="6.85546875" style="498" customWidth="1"/>
    <col min="10512" max="10515" width="5.5703125" style="498" customWidth="1"/>
    <col min="10516" max="10753" width="9.140625" style="498"/>
    <col min="10754" max="10754" width="5" style="498" customWidth="1"/>
    <col min="10755" max="10755" width="30.42578125" style="498" bestFit="1" customWidth="1"/>
    <col min="10756" max="10756" width="8.7109375" style="498" customWidth="1"/>
    <col min="10757" max="10757" width="3.140625" style="498" customWidth="1"/>
    <col min="10758" max="10758" width="8.5703125" style="498" bestFit="1" customWidth="1"/>
    <col min="10759" max="10759" width="11.140625" style="498" customWidth="1"/>
    <col min="10760" max="10760" width="10.140625" style="498" customWidth="1"/>
    <col min="10761" max="10761" width="15.85546875" style="498" customWidth="1"/>
    <col min="10762" max="10762" width="9.42578125" style="498" customWidth="1"/>
    <col min="10763" max="10763" width="14.28515625" style="498" customWidth="1"/>
    <col min="10764" max="10764" width="8.85546875" style="498" customWidth="1"/>
    <col min="10765" max="10765" width="4.7109375" style="498" customWidth="1"/>
    <col min="10766" max="10766" width="7.28515625" style="498" customWidth="1"/>
    <col min="10767" max="10767" width="6.85546875" style="498" customWidth="1"/>
    <col min="10768" max="10771" width="5.5703125" style="498" customWidth="1"/>
    <col min="10772" max="11009" width="9.140625" style="498"/>
    <col min="11010" max="11010" width="5" style="498" customWidth="1"/>
    <col min="11011" max="11011" width="30.42578125" style="498" bestFit="1" customWidth="1"/>
    <col min="11012" max="11012" width="8.7109375" style="498" customWidth="1"/>
    <col min="11013" max="11013" width="3.140625" style="498" customWidth="1"/>
    <col min="11014" max="11014" width="8.5703125" style="498" bestFit="1" customWidth="1"/>
    <col min="11015" max="11015" width="11.140625" style="498" customWidth="1"/>
    <col min="11016" max="11016" width="10.140625" style="498" customWidth="1"/>
    <col min="11017" max="11017" width="15.85546875" style="498" customWidth="1"/>
    <col min="11018" max="11018" width="9.42578125" style="498" customWidth="1"/>
    <col min="11019" max="11019" width="14.28515625" style="498" customWidth="1"/>
    <col min="11020" max="11020" width="8.85546875" style="498" customWidth="1"/>
    <col min="11021" max="11021" width="4.7109375" style="498" customWidth="1"/>
    <col min="11022" max="11022" width="7.28515625" style="498" customWidth="1"/>
    <col min="11023" max="11023" width="6.85546875" style="498" customWidth="1"/>
    <col min="11024" max="11027" width="5.5703125" style="498" customWidth="1"/>
    <col min="11028" max="11265" width="9.140625" style="498"/>
    <col min="11266" max="11266" width="5" style="498" customWidth="1"/>
    <col min="11267" max="11267" width="30.42578125" style="498" bestFit="1" customWidth="1"/>
    <col min="11268" max="11268" width="8.7109375" style="498" customWidth="1"/>
    <col min="11269" max="11269" width="3.140625" style="498" customWidth="1"/>
    <col min="11270" max="11270" width="8.5703125" style="498" bestFit="1" customWidth="1"/>
    <col min="11271" max="11271" width="11.140625" style="498" customWidth="1"/>
    <col min="11272" max="11272" width="10.140625" style="498" customWidth="1"/>
    <col min="11273" max="11273" width="15.85546875" style="498" customWidth="1"/>
    <col min="11274" max="11274" width="9.42578125" style="498" customWidth="1"/>
    <col min="11275" max="11275" width="14.28515625" style="498" customWidth="1"/>
    <col min="11276" max="11276" width="8.85546875" style="498" customWidth="1"/>
    <col min="11277" max="11277" width="4.7109375" style="498" customWidth="1"/>
    <col min="11278" max="11278" width="7.28515625" style="498" customWidth="1"/>
    <col min="11279" max="11279" width="6.85546875" style="498" customWidth="1"/>
    <col min="11280" max="11283" width="5.5703125" style="498" customWidth="1"/>
    <col min="11284" max="11521" width="9.140625" style="498"/>
    <col min="11522" max="11522" width="5" style="498" customWidth="1"/>
    <col min="11523" max="11523" width="30.42578125" style="498" bestFit="1" customWidth="1"/>
    <col min="11524" max="11524" width="8.7109375" style="498" customWidth="1"/>
    <col min="11525" max="11525" width="3.140625" style="498" customWidth="1"/>
    <col min="11526" max="11526" width="8.5703125" style="498" bestFit="1" customWidth="1"/>
    <col min="11527" max="11527" width="11.140625" style="498" customWidth="1"/>
    <col min="11528" max="11528" width="10.140625" style="498" customWidth="1"/>
    <col min="11529" max="11529" width="15.85546875" style="498" customWidth="1"/>
    <col min="11530" max="11530" width="9.42578125" style="498" customWidth="1"/>
    <col min="11531" max="11531" width="14.28515625" style="498" customWidth="1"/>
    <col min="11532" max="11532" width="8.85546875" style="498" customWidth="1"/>
    <col min="11533" max="11533" width="4.7109375" style="498" customWidth="1"/>
    <col min="11534" max="11534" width="7.28515625" style="498" customWidth="1"/>
    <col min="11535" max="11535" width="6.85546875" style="498" customWidth="1"/>
    <col min="11536" max="11539" width="5.5703125" style="498" customWidth="1"/>
    <col min="11540" max="11777" width="9.140625" style="498"/>
    <col min="11778" max="11778" width="5" style="498" customWidth="1"/>
    <col min="11779" max="11779" width="30.42578125" style="498" bestFit="1" customWidth="1"/>
    <col min="11780" max="11780" width="8.7109375" style="498" customWidth="1"/>
    <col min="11781" max="11781" width="3.140625" style="498" customWidth="1"/>
    <col min="11782" max="11782" width="8.5703125" style="498" bestFit="1" customWidth="1"/>
    <col min="11783" max="11783" width="11.140625" style="498" customWidth="1"/>
    <col min="11784" max="11784" width="10.140625" style="498" customWidth="1"/>
    <col min="11785" max="11785" width="15.85546875" style="498" customWidth="1"/>
    <col min="11786" max="11786" width="9.42578125" style="498" customWidth="1"/>
    <col min="11787" max="11787" width="14.28515625" style="498" customWidth="1"/>
    <col min="11788" max="11788" width="8.85546875" style="498" customWidth="1"/>
    <col min="11789" max="11789" width="4.7109375" style="498" customWidth="1"/>
    <col min="11790" max="11790" width="7.28515625" style="498" customWidth="1"/>
    <col min="11791" max="11791" width="6.85546875" style="498" customWidth="1"/>
    <col min="11792" max="11795" width="5.5703125" style="498" customWidth="1"/>
    <col min="11796" max="12033" width="9.140625" style="498"/>
    <col min="12034" max="12034" width="5" style="498" customWidth="1"/>
    <col min="12035" max="12035" width="30.42578125" style="498" bestFit="1" customWidth="1"/>
    <col min="12036" max="12036" width="8.7109375" style="498" customWidth="1"/>
    <col min="12037" max="12037" width="3.140625" style="498" customWidth="1"/>
    <col min="12038" max="12038" width="8.5703125" style="498" bestFit="1" customWidth="1"/>
    <col min="12039" max="12039" width="11.140625" style="498" customWidth="1"/>
    <col min="12040" max="12040" width="10.140625" style="498" customWidth="1"/>
    <col min="12041" max="12041" width="15.85546875" style="498" customWidth="1"/>
    <col min="12042" max="12042" width="9.42578125" style="498" customWidth="1"/>
    <col min="12043" max="12043" width="14.28515625" style="498" customWidth="1"/>
    <col min="12044" max="12044" width="8.85546875" style="498" customWidth="1"/>
    <col min="12045" max="12045" width="4.7109375" style="498" customWidth="1"/>
    <col min="12046" max="12046" width="7.28515625" style="498" customWidth="1"/>
    <col min="12047" max="12047" width="6.85546875" style="498" customWidth="1"/>
    <col min="12048" max="12051" width="5.5703125" style="498" customWidth="1"/>
    <col min="12052" max="12289" width="9.140625" style="498"/>
    <col min="12290" max="12290" width="5" style="498" customWidth="1"/>
    <col min="12291" max="12291" width="30.42578125" style="498" bestFit="1" customWidth="1"/>
    <col min="12292" max="12292" width="8.7109375" style="498" customWidth="1"/>
    <col min="12293" max="12293" width="3.140625" style="498" customWidth="1"/>
    <col min="12294" max="12294" width="8.5703125" style="498" bestFit="1" customWidth="1"/>
    <col min="12295" max="12295" width="11.140625" style="498" customWidth="1"/>
    <col min="12296" max="12296" width="10.140625" style="498" customWidth="1"/>
    <col min="12297" max="12297" width="15.85546875" style="498" customWidth="1"/>
    <col min="12298" max="12298" width="9.42578125" style="498" customWidth="1"/>
    <col min="12299" max="12299" width="14.28515625" style="498" customWidth="1"/>
    <col min="12300" max="12300" width="8.85546875" style="498" customWidth="1"/>
    <col min="12301" max="12301" width="4.7109375" style="498" customWidth="1"/>
    <col min="12302" max="12302" width="7.28515625" style="498" customWidth="1"/>
    <col min="12303" max="12303" width="6.85546875" style="498" customWidth="1"/>
    <col min="12304" max="12307" width="5.5703125" style="498" customWidth="1"/>
    <col min="12308" max="12545" width="9.140625" style="498"/>
    <col min="12546" max="12546" width="5" style="498" customWidth="1"/>
    <col min="12547" max="12547" width="30.42578125" style="498" bestFit="1" customWidth="1"/>
    <col min="12548" max="12548" width="8.7109375" style="498" customWidth="1"/>
    <col min="12549" max="12549" width="3.140625" style="498" customWidth="1"/>
    <col min="12550" max="12550" width="8.5703125" style="498" bestFit="1" customWidth="1"/>
    <col min="12551" max="12551" width="11.140625" style="498" customWidth="1"/>
    <col min="12552" max="12552" width="10.140625" style="498" customWidth="1"/>
    <col min="12553" max="12553" width="15.85546875" style="498" customWidth="1"/>
    <col min="12554" max="12554" width="9.42578125" style="498" customWidth="1"/>
    <col min="12555" max="12555" width="14.28515625" style="498" customWidth="1"/>
    <col min="12556" max="12556" width="8.85546875" style="498" customWidth="1"/>
    <col min="12557" max="12557" width="4.7109375" style="498" customWidth="1"/>
    <col min="12558" max="12558" width="7.28515625" style="498" customWidth="1"/>
    <col min="12559" max="12559" width="6.85546875" style="498" customWidth="1"/>
    <col min="12560" max="12563" width="5.5703125" style="498" customWidth="1"/>
    <col min="12564" max="12801" width="9.140625" style="498"/>
    <col min="12802" max="12802" width="5" style="498" customWidth="1"/>
    <col min="12803" max="12803" width="30.42578125" style="498" bestFit="1" customWidth="1"/>
    <col min="12804" max="12804" width="8.7109375" style="498" customWidth="1"/>
    <col min="12805" max="12805" width="3.140625" style="498" customWidth="1"/>
    <col min="12806" max="12806" width="8.5703125" style="498" bestFit="1" customWidth="1"/>
    <col min="12807" max="12807" width="11.140625" style="498" customWidth="1"/>
    <col min="12808" max="12808" width="10.140625" style="498" customWidth="1"/>
    <col min="12809" max="12809" width="15.85546875" style="498" customWidth="1"/>
    <col min="12810" max="12810" width="9.42578125" style="498" customWidth="1"/>
    <col min="12811" max="12811" width="14.28515625" style="498" customWidth="1"/>
    <col min="12812" max="12812" width="8.85546875" style="498" customWidth="1"/>
    <col min="12813" max="12813" width="4.7109375" style="498" customWidth="1"/>
    <col min="12814" max="12814" width="7.28515625" style="498" customWidth="1"/>
    <col min="12815" max="12815" width="6.85546875" style="498" customWidth="1"/>
    <col min="12816" max="12819" width="5.5703125" style="498" customWidth="1"/>
    <col min="12820" max="13057" width="9.140625" style="498"/>
    <col min="13058" max="13058" width="5" style="498" customWidth="1"/>
    <col min="13059" max="13059" width="30.42578125" style="498" bestFit="1" customWidth="1"/>
    <col min="13060" max="13060" width="8.7109375" style="498" customWidth="1"/>
    <col min="13061" max="13061" width="3.140625" style="498" customWidth="1"/>
    <col min="13062" max="13062" width="8.5703125" style="498" bestFit="1" customWidth="1"/>
    <col min="13063" max="13063" width="11.140625" style="498" customWidth="1"/>
    <col min="13064" max="13064" width="10.140625" style="498" customWidth="1"/>
    <col min="13065" max="13065" width="15.85546875" style="498" customWidth="1"/>
    <col min="13066" max="13066" width="9.42578125" style="498" customWidth="1"/>
    <col min="13067" max="13067" width="14.28515625" style="498" customWidth="1"/>
    <col min="13068" max="13068" width="8.85546875" style="498" customWidth="1"/>
    <col min="13069" max="13069" width="4.7109375" style="498" customWidth="1"/>
    <col min="13070" max="13070" width="7.28515625" style="498" customWidth="1"/>
    <col min="13071" max="13071" width="6.85546875" style="498" customWidth="1"/>
    <col min="13072" max="13075" width="5.5703125" style="498" customWidth="1"/>
    <col min="13076" max="13313" width="9.140625" style="498"/>
    <col min="13314" max="13314" width="5" style="498" customWidth="1"/>
    <col min="13315" max="13315" width="30.42578125" style="498" bestFit="1" customWidth="1"/>
    <col min="13316" max="13316" width="8.7109375" style="498" customWidth="1"/>
    <col min="13317" max="13317" width="3.140625" style="498" customWidth="1"/>
    <col min="13318" max="13318" width="8.5703125" style="498" bestFit="1" customWidth="1"/>
    <col min="13319" max="13319" width="11.140625" style="498" customWidth="1"/>
    <col min="13320" max="13320" width="10.140625" style="498" customWidth="1"/>
    <col min="13321" max="13321" width="15.85546875" style="498" customWidth="1"/>
    <col min="13322" max="13322" width="9.42578125" style="498" customWidth="1"/>
    <col min="13323" max="13323" width="14.28515625" style="498" customWidth="1"/>
    <col min="13324" max="13324" width="8.85546875" style="498" customWidth="1"/>
    <col min="13325" max="13325" width="4.7109375" style="498" customWidth="1"/>
    <col min="13326" max="13326" width="7.28515625" style="498" customWidth="1"/>
    <col min="13327" max="13327" width="6.85546875" style="498" customWidth="1"/>
    <col min="13328" max="13331" width="5.5703125" style="498" customWidth="1"/>
    <col min="13332" max="13569" width="9.140625" style="498"/>
    <col min="13570" max="13570" width="5" style="498" customWidth="1"/>
    <col min="13571" max="13571" width="30.42578125" style="498" bestFit="1" customWidth="1"/>
    <col min="13572" max="13572" width="8.7109375" style="498" customWidth="1"/>
    <col min="13573" max="13573" width="3.140625" style="498" customWidth="1"/>
    <col min="13574" max="13574" width="8.5703125" style="498" bestFit="1" customWidth="1"/>
    <col min="13575" max="13575" width="11.140625" style="498" customWidth="1"/>
    <col min="13576" max="13576" width="10.140625" style="498" customWidth="1"/>
    <col min="13577" max="13577" width="15.85546875" style="498" customWidth="1"/>
    <col min="13578" max="13578" width="9.42578125" style="498" customWidth="1"/>
    <col min="13579" max="13579" width="14.28515625" style="498" customWidth="1"/>
    <col min="13580" max="13580" width="8.85546875" style="498" customWidth="1"/>
    <col min="13581" max="13581" width="4.7109375" style="498" customWidth="1"/>
    <col min="13582" max="13582" width="7.28515625" style="498" customWidth="1"/>
    <col min="13583" max="13583" width="6.85546875" style="498" customWidth="1"/>
    <col min="13584" max="13587" width="5.5703125" style="498" customWidth="1"/>
    <col min="13588" max="13825" width="9.140625" style="498"/>
    <col min="13826" max="13826" width="5" style="498" customWidth="1"/>
    <col min="13827" max="13827" width="30.42578125" style="498" bestFit="1" customWidth="1"/>
    <col min="13828" max="13828" width="8.7109375" style="498" customWidth="1"/>
    <col min="13829" max="13829" width="3.140625" style="498" customWidth="1"/>
    <col min="13830" max="13830" width="8.5703125" style="498" bestFit="1" customWidth="1"/>
    <col min="13831" max="13831" width="11.140625" style="498" customWidth="1"/>
    <col min="13832" max="13832" width="10.140625" style="498" customWidth="1"/>
    <col min="13833" max="13833" width="15.85546875" style="498" customWidth="1"/>
    <col min="13834" max="13834" width="9.42578125" style="498" customWidth="1"/>
    <col min="13835" max="13835" width="14.28515625" style="498" customWidth="1"/>
    <col min="13836" max="13836" width="8.85546875" style="498" customWidth="1"/>
    <col min="13837" max="13837" width="4.7109375" style="498" customWidth="1"/>
    <col min="13838" max="13838" width="7.28515625" style="498" customWidth="1"/>
    <col min="13839" max="13839" width="6.85546875" style="498" customWidth="1"/>
    <col min="13840" max="13843" width="5.5703125" style="498" customWidth="1"/>
    <col min="13844" max="14081" width="9.140625" style="498"/>
    <col min="14082" max="14082" width="5" style="498" customWidth="1"/>
    <col min="14083" max="14083" width="30.42578125" style="498" bestFit="1" customWidth="1"/>
    <col min="14084" max="14084" width="8.7109375" style="498" customWidth="1"/>
    <col min="14085" max="14085" width="3.140625" style="498" customWidth="1"/>
    <col min="14086" max="14086" width="8.5703125" style="498" bestFit="1" customWidth="1"/>
    <col min="14087" max="14087" width="11.140625" style="498" customWidth="1"/>
    <col min="14088" max="14088" width="10.140625" style="498" customWidth="1"/>
    <col min="14089" max="14089" width="15.85546875" style="498" customWidth="1"/>
    <col min="14090" max="14090" width="9.42578125" style="498" customWidth="1"/>
    <col min="14091" max="14091" width="14.28515625" style="498" customWidth="1"/>
    <col min="14092" max="14092" width="8.85546875" style="498" customWidth="1"/>
    <col min="14093" max="14093" width="4.7109375" style="498" customWidth="1"/>
    <col min="14094" max="14094" width="7.28515625" style="498" customWidth="1"/>
    <col min="14095" max="14095" width="6.85546875" style="498" customWidth="1"/>
    <col min="14096" max="14099" width="5.5703125" style="498" customWidth="1"/>
    <col min="14100" max="14337" width="9.140625" style="498"/>
    <col min="14338" max="14338" width="5" style="498" customWidth="1"/>
    <col min="14339" max="14339" width="30.42578125" style="498" bestFit="1" customWidth="1"/>
    <col min="14340" max="14340" width="8.7109375" style="498" customWidth="1"/>
    <col min="14341" max="14341" width="3.140625" style="498" customWidth="1"/>
    <col min="14342" max="14342" width="8.5703125" style="498" bestFit="1" customWidth="1"/>
    <col min="14343" max="14343" width="11.140625" style="498" customWidth="1"/>
    <col min="14344" max="14344" width="10.140625" style="498" customWidth="1"/>
    <col min="14345" max="14345" width="15.85546875" style="498" customWidth="1"/>
    <col min="14346" max="14346" width="9.42578125" style="498" customWidth="1"/>
    <col min="14347" max="14347" width="14.28515625" style="498" customWidth="1"/>
    <col min="14348" max="14348" width="8.85546875" style="498" customWidth="1"/>
    <col min="14349" max="14349" width="4.7109375" style="498" customWidth="1"/>
    <col min="14350" max="14350" width="7.28515625" style="498" customWidth="1"/>
    <col min="14351" max="14351" width="6.85546875" style="498" customWidth="1"/>
    <col min="14352" max="14355" width="5.5703125" style="498" customWidth="1"/>
    <col min="14356" max="14593" width="9.140625" style="498"/>
    <col min="14594" max="14594" width="5" style="498" customWidth="1"/>
    <col min="14595" max="14595" width="30.42578125" style="498" bestFit="1" customWidth="1"/>
    <col min="14596" max="14596" width="8.7109375" style="498" customWidth="1"/>
    <col min="14597" max="14597" width="3.140625" style="498" customWidth="1"/>
    <col min="14598" max="14598" width="8.5703125" style="498" bestFit="1" customWidth="1"/>
    <col min="14599" max="14599" width="11.140625" style="498" customWidth="1"/>
    <col min="14600" max="14600" width="10.140625" style="498" customWidth="1"/>
    <col min="14601" max="14601" width="15.85546875" style="498" customWidth="1"/>
    <col min="14602" max="14602" width="9.42578125" style="498" customWidth="1"/>
    <col min="14603" max="14603" width="14.28515625" style="498" customWidth="1"/>
    <col min="14604" max="14604" width="8.85546875" style="498" customWidth="1"/>
    <col min="14605" max="14605" width="4.7109375" style="498" customWidth="1"/>
    <col min="14606" max="14606" width="7.28515625" style="498" customWidth="1"/>
    <col min="14607" max="14607" width="6.85546875" style="498" customWidth="1"/>
    <col min="14608" max="14611" width="5.5703125" style="498" customWidth="1"/>
    <col min="14612" max="14849" width="9.140625" style="498"/>
    <col min="14850" max="14850" width="5" style="498" customWidth="1"/>
    <col min="14851" max="14851" width="30.42578125" style="498" bestFit="1" customWidth="1"/>
    <col min="14852" max="14852" width="8.7109375" style="498" customWidth="1"/>
    <col min="14853" max="14853" width="3.140625" style="498" customWidth="1"/>
    <col min="14854" max="14854" width="8.5703125" style="498" bestFit="1" customWidth="1"/>
    <col min="14855" max="14855" width="11.140625" style="498" customWidth="1"/>
    <col min="14856" max="14856" width="10.140625" style="498" customWidth="1"/>
    <col min="14857" max="14857" width="15.85546875" style="498" customWidth="1"/>
    <col min="14858" max="14858" width="9.42578125" style="498" customWidth="1"/>
    <col min="14859" max="14859" width="14.28515625" style="498" customWidth="1"/>
    <col min="14860" max="14860" width="8.85546875" style="498" customWidth="1"/>
    <col min="14861" max="14861" width="4.7109375" style="498" customWidth="1"/>
    <col min="14862" max="14862" width="7.28515625" style="498" customWidth="1"/>
    <col min="14863" max="14863" width="6.85546875" style="498" customWidth="1"/>
    <col min="14864" max="14867" width="5.5703125" style="498" customWidth="1"/>
    <col min="14868" max="15105" width="9.140625" style="498"/>
    <col min="15106" max="15106" width="5" style="498" customWidth="1"/>
    <col min="15107" max="15107" width="30.42578125" style="498" bestFit="1" customWidth="1"/>
    <col min="15108" max="15108" width="8.7109375" style="498" customWidth="1"/>
    <col min="15109" max="15109" width="3.140625" style="498" customWidth="1"/>
    <col min="15110" max="15110" width="8.5703125" style="498" bestFit="1" customWidth="1"/>
    <col min="15111" max="15111" width="11.140625" style="498" customWidth="1"/>
    <col min="15112" max="15112" width="10.140625" style="498" customWidth="1"/>
    <col min="15113" max="15113" width="15.85546875" style="498" customWidth="1"/>
    <col min="15114" max="15114" width="9.42578125" style="498" customWidth="1"/>
    <col min="15115" max="15115" width="14.28515625" style="498" customWidth="1"/>
    <col min="15116" max="15116" width="8.85546875" style="498" customWidth="1"/>
    <col min="15117" max="15117" width="4.7109375" style="498" customWidth="1"/>
    <col min="15118" max="15118" width="7.28515625" style="498" customWidth="1"/>
    <col min="15119" max="15119" width="6.85546875" style="498" customWidth="1"/>
    <col min="15120" max="15123" width="5.5703125" style="498" customWidth="1"/>
    <col min="15124" max="15361" width="9.140625" style="498"/>
    <col min="15362" max="15362" width="5" style="498" customWidth="1"/>
    <col min="15363" max="15363" width="30.42578125" style="498" bestFit="1" customWidth="1"/>
    <col min="15364" max="15364" width="8.7109375" style="498" customWidth="1"/>
    <col min="15365" max="15365" width="3.140625" style="498" customWidth="1"/>
    <col min="15366" max="15366" width="8.5703125" style="498" bestFit="1" customWidth="1"/>
    <col min="15367" max="15367" width="11.140625" style="498" customWidth="1"/>
    <col min="15368" max="15368" width="10.140625" style="498" customWidth="1"/>
    <col min="15369" max="15369" width="15.85546875" style="498" customWidth="1"/>
    <col min="15370" max="15370" width="9.42578125" style="498" customWidth="1"/>
    <col min="15371" max="15371" width="14.28515625" style="498" customWidth="1"/>
    <col min="15372" max="15372" width="8.85546875" style="498" customWidth="1"/>
    <col min="15373" max="15373" width="4.7109375" style="498" customWidth="1"/>
    <col min="15374" max="15374" width="7.28515625" style="498" customWidth="1"/>
    <col min="15375" max="15375" width="6.85546875" style="498" customWidth="1"/>
    <col min="15376" max="15379" width="5.5703125" style="498" customWidth="1"/>
    <col min="15380" max="15617" width="9.140625" style="498"/>
    <col min="15618" max="15618" width="5" style="498" customWidth="1"/>
    <col min="15619" max="15619" width="30.42578125" style="498" bestFit="1" customWidth="1"/>
    <col min="15620" max="15620" width="8.7109375" style="498" customWidth="1"/>
    <col min="15621" max="15621" width="3.140625" style="498" customWidth="1"/>
    <col min="15622" max="15622" width="8.5703125" style="498" bestFit="1" customWidth="1"/>
    <col min="15623" max="15623" width="11.140625" style="498" customWidth="1"/>
    <col min="15624" max="15624" width="10.140625" style="498" customWidth="1"/>
    <col min="15625" max="15625" width="15.85546875" style="498" customWidth="1"/>
    <col min="15626" max="15626" width="9.42578125" style="498" customWidth="1"/>
    <col min="15627" max="15627" width="14.28515625" style="498" customWidth="1"/>
    <col min="15628" max="15628" width="8.85546875" style="498" customWidth="1"/>
    <col min="15629" max="15629" width="4.7109375" style="498" customWidth="1"/>
    <col min="15630" max="15630" width="7.28515625" style="498" customWidth="1"/>
    <col min="15631" max="15631" width="6.85546875" style="498" customWidth="1"/>
    <col min="15632" max="15635" width="5.5703125" style="498" customWidth="1"/>
    <col min="15636" max="15873" width="9.140625" style="498"/>
    <col min="15874" max="15874" width="5" style="498" customWidth="1"/>
    <col min="15875" max="15875" width="30.42578125" style="498" bestFit="1" customWidth="1"/>
    <col min="15876" max="15876" width="8.7109375" style="498" customWidth="1"/>
    <col min="15877" max="15877" width="3.140625" style="498" customWidth="1"/>
    <col min="15878" max="15878" width="8.5703125" style="498" bestFit="1" customWidth="1"/>
    <col min="15879" max="15879" width="11.140625" style="498" customWidth="1"/>
    <col min="15880" max="15880" width="10.140625" style="498" customWidth="1"/>
    <col min="15881" max="15881" width="15.85546875" style="498" customWidth="1"/>
    <col min="15882" max="15882" width="9.42578125" style="498" customWidth="1"/>
    <col min="15883" max="15883" width="14.28515625" style="498" customWidth="1"/>
    <col min="15884" max="15884" width="8.85546875" style="498" customWidth="1"/>
    <col min="15885" max="15885" width="4.7109375" style="498" customWidth="1"/>
    <col min="15886" max="15886" width="7.28515625" style="498" customWidth="1"/>
    <col min="15887" max="15887" width="6.85546875" style="498" customWidth="1"/>
    <col min="15888" max="15891" width="5.5703125" style="498" customWidth="1"/>
    <col min="15892" max="16129" width="9.140625" style="498"/>
    <col min="16130" max="16130" width="5" style="498" customWidth="1"/>
    <col min="16131" max="16131" width="30.42578125" style="498" bestFit="1" customWidth="1"/>
    <col min="16132" max="16132" width="8.7109375" style="498" customWidth="1"/>
    <col min="16133" max="16133" width="3.140625" style="498" customWidth="1"/>
    <col min="16134" max="16134" width="8.5703125" style="498" bestFit="1" customWidth="1"/>
    <col min="16135" max="16135" width="11.140625" style="498" customWidth="1"/>
    <col min="16136" max="16136" width="10.140625" style="498" customWidth="1"/>
    <col min="16137" max="16137" width="15.85546875" style="498" customWidth="1"/>
    <col min="16138" max="16138" width="9.42578125" style="498" customWidth="1"/>
    <col min="16139" max="16139" width="14.28515625" style="498" customWidth="1"/>
    <col min="16140" max="16140" width="8.85546875" style="498" customWidth="1"/>
    <col min="16141" max="16141" width="4.7109375" style="498" customWidth="1"/>
    <col min="16142" max="16142" width="7.28515625" style="498" customWidth="1"/>
    <col min="16143" max="16143" width="6.85546875" style="498" customWidth="1"/>
    <col min="16144" max="16147" width="5.5703125" style="498" customWidth="1"/>
    <col min="16148" max="16384" width="9.140625" style="498"/>
  </cols>
  <sheetData>
    <row r="1" spans="1:20" ht="27" customHeight="1" thickBot="1" x14ac:dyDescent="0.25">
      <c r="A1" s="629" t="s">
        <v>1270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1:20" ht="15.75" customHeight="1" thickBot="1" x14ac:dyDescent="0.25">
      <c r="A2" s="630" t="s">
        <v>1242</v>
      </c>
      <c r="B2" s="630"/>
      <c r="C2" s="631"/>
      <c r="D2" s="635" t="s">
        <v>244</v>
      </c>
      <c r="E2" s="630"/>
      <c r="F2" s="630"/>
      <c r="G2" s="630"/>
      <c r="H2" s="630"/>
      <c r="I2" s="630"/>
      <c r="J2" s="630"/>
      <c r="K2" s="630"/>
      <c r="L2" s="630"/>
      <c r="M2" s="499"/>
      <c r="N2" s="500"/>
      <c r="O2" s="500"/>
    </row>
    <row r="3" spans="1:20" ht="15.75" customHeight="1" thickTop="1" thickBot="1" x14ac:dyDescent="0.25">
      <c r="A3" s="501"/>
      <c r="B3" s="501"/>
      <c r="C3" s="501" t="s">
        <v>245</v>
      </c>
      <c r="D3" s="632" t="s">
        <v>246</v>
      </c>
      <c r="E3" s="633"/>
      <c r="F3" s="633"/>
      <c r="G3" s="633"/>
      <c r="H3" s="634"/>
      <c r="I3" s="633" t="s">
        <v>247</v>
      </c>
      <c r="J3" s="633"/>
      <c r="K3" s="633"/>
      <c r="L3" s="633"/>
      <c r="M3" s="499"/>
      <c r="N3" s="500"/>
      <c r="O3" s="500"/>
    </row>
    <row r="4" spans="1:20" ht="13.5" customHeight="1" thickTop="1" x14ac:dyDescent="0.2">
      <c r="A4" s="501"/>
      <c r="B4" s="501"/>
      <c r="C4" s="502" t="s">
        <v>248</v>
      </c>
      <c r="D4" s="627" t="s">
        <v>249</v>
      </c>
      <c r="E4" s="628"/>
      <c r="F4" s="503" t="s">
        <v>250</v>
      </c>
      <c r="G4" s="503" t="s">
        <v>251</v>
      </c>
      <c r="H4" s="504" t="s">
        <v>1243</v>
      </c>
      <c r="I4" s="627" t="s">
        <v>252</v>
      </c>
      <c r="J4" s="628"/>
      <c r="K4" s="503" t="s">
        <v>250</v>
      </c>
      <c r="L4" s="503" t="s">
        <v>251</v>
      </c>
      <c r="M4" s="505"/>
      <c r="N4" s="499"/>
      <c r="P4" s="506"/>
      <c r="Q4" s="507"/>
      <c r="R4" s="506"/>
      <c r="S4" s="506"/>
    </row>
    <row r="5" spans="1:20" ht="12.95" customHeight="1" x14ac:dyDescent="0.2">
      <c r="A5" s="508" t="s">
        <v>253</v>
      </c>
      <c r="B5" s="508" t="s">
        <v>254</v>
      </c>
      <c r="C5" s="509" t="s">
        <v>255</v>
      </c>
      <c r="D5" s="510" t="s">
        <v>256</v>
      </c>
      <c r="E5" s="511" t="s">
        <v>257</v>
      </c>
      <c r="F5" s="511" t="s">
        <v>258</v>
      </c>
      <c r="G5" s="512" t="s">
        <v>259</v>
      </c>
      <c r="H5" s="513" t="s">
        <v>1244</v>
      </c>
      <c r="I5" s="510" t="s">
        <v>256</v>
      </c>
      <c r="J5" s="511" t="s">
        <v>257</v>
      </c>
      <c r="K5" s="511" t="s">
        <v>258</v>
      </c>
      <c r="L5" s="512" t="s">
        <v>259</v>
      </c>
      <c r="M5" s="515"/>
      <c r="N5" s="516"/>
      <c r="O5" s="516"/>
      <c r="P5" s="517"/>
      <c r="Q5" s="518"/>
      <c r="S5" s="517"/>
    </row>
    <row r="6" spans="1:20" ht="12.95" customHeight="1" x14ac:dyDescent="0.2">
      <c r="A6" s="532" t="s">
        <v>1078</v>
      </c>
      <c r="B6" s="533" t="s">
        <v>1129</v>
      </c>
      <c r="C6" s="534">
        <v>48.5</v>
      </c>
      <c r="D6" s="230" t="s">
        <v>855</v>
      </c>
      <c r="E6" s="535" t="s">
        <v>855</v>
      </c>
      <c r="F6" s="535" t="s">
        <v>855</v>
      </c>
      <c r="G6" s="535" t="s">
        <v>855</v>
      </c>
      <c r="H6" s="535" t="s">
        <v>855</v>
      </c>
      <c r="I6" s="230">
        <v>60.5</v>
      </c>
      <c r="J6" s="535">
        <v>56.6</v>
      </c>
      <c r="K6" s="535" t="s">
        <v>1246</v>
      </c>
      <c r="L6" s="535" t="s">
        <v>1245</v>
      </c>
      <c r="M6" s="519"/>
      <c r="N6" s="520"/>
      <c r="O6" s="521"/>
      <c r="P6" s="231"/>
      <c r="Q6" s="517"/>
      <c r="R6" s="517"/>
      <c r="S6" s="231"/>
      <c r="T6" s="231"/>
    </row>
    <row r="7" spans="1:20" ht="12.95" customHeight="1" x14ac:dyDescent="0.2">
      <c r="A7" s="232" t="s">
        <v>1078</v>
      </c>
      <c r="B7" s="233" t="s">
        <v>1267</v>
      </c>
      <c r="C7" s="234">
        <v>48.3</v>
      </c>
      <c r="D7" s="235">
        <v>47.9</v>
      </c>
      <c r="E7" s="236">
        <v>40.799999999999997</v>
      </c>
      <c r="F7" s="236" t="s">
        <v>1245</v>
      </c>
      <c r="G7" s="236" t="s">
        <v>1245</v>
      </c>
      <c r="H7" s="236" t="s">
        <v>1247</v>
      </c>
      <c r="I7" s="235">
        <v>58.4</v>
      </c>
      <c r="J7" s="236">
        <v>49.1</v>
      </c>
      <c r="K7" s="236" t="s">
        <v>1245</v>
      </c>
      <c r="L7" s="236" t="s">
        <v>1245</v>
      </c>
      <c r="M7" s="519"/>
      <c r="N7" s="520"/>
      <c r="O7" s="521"/>
      <c r="P7" s="231"/>
      <c r="Q7" s="517"/>
      <c r="R7" s="517"/>
      <c r="S7" s="231"/>
      <c r="T7" s="231"/>
    </row>
    <row r="8" spans="1:20" ht="12.95" customHeight="1" x14ac:dyDescent="0.2">
      <c r="A8" s="237" t="s">
        <v>1078</v>
      </c>
      <c r="B8" s="238" t="s">
        <v>1139</v>
      </c>
      <c r="C8" s="239">
        <v>48.1</v>
      </c>
      <c r="D8" s="240">
        <v>41.1</v>
      </c>
      <c r="E8" s="241">
        <v>33.299999999999997</v>
      </c>
      <c r="F8" s="241" t="s">
        <v>1245</v>
      </c>
      <c r="G8" s="241" t="s">
        <v>1245</v>
      </c>
      <c r="H8" s="241" t="s">
        <v>1247</v>
      </c>
      <c r="I8" s="240">
        <v>53.7</v>
      </c>
      <c r="J8" s="241">
        <v>54.9</v>
      </c>
      <c r="K8" s="241" t="s">
        <v>1245</v>
      </c>
      <c r="L8" s="241" t="s">
        <v>1245</v>
      </c>
      <c r="M8" s="519"/>
      <c r="N8" s="520"/>
      <c r="O8" s="521"/>
      <c r="P8" s="231"/>
      <c r="Q8" s="517"/>
      <c r="R8" s="517"/>
      <c r="S8" s="231"/>
      <c r="T8" s="231"/>
    </row>
    <row r="9" spans="1:20" ht="12.95" customHeight="1" x14ac:dyDescent="0.2">
      <c r="A9" s="232" t="s">
        <v>1081</v>
      </c>
      <c r="B9" s="233" t="s">
        <v>1132</v>
      </c>
      <c r="C9" s="234">
        <v>47.8</v>
      </c>
      <c r="D9" s="235">
        <v>38.5</v>
      </c>
      <c r="E9" s="236">
        <v>32.799999999999997</v>
      </c>
      <c r="F9" s="236" t="s">
        <v>1249</v>
      </c>
      <c r="G9" s="236" t="s">
        <v>1245</v>
      </c>
      <c r="H9" s="236"/>
      <c r="I9" s="235">
        <v>60.3</v>
      </c>
      <c r="J9" s="236">
        <v>51.7</v>
      </c>
      <c r="K9" s="236" t="s">
        <v>1249</v>
      </c>
      <c r="L9" s="236" t="s">
        <v>1245</v>
      </c>
      <c r="M9" s="519"/>
      <c r="N9" s="520"/>
      <c r="O9" s="521"/>
      <c r="P9" s="231"/>
      <c r="Q9" s="517"/>
      <c r="R9" s="517"/>
      <c r="S9" s="231"/>
      <c r="T9" s="231"/>
    </row>
    <row r="10" spans="1:20" ht="12.95" customHeight="1" x14ac:dyDescent="0.2">
      <c r="A10" s="237" t="s">
        <v>1081</v>
      </c>
      <c r="B10" s="238" t="s">
        <v>1268</v>
      </c>
      <c r="C10" s="239">
        <v>47.5</v>
      </c>
      <c r="D10" s="240">
        <v>35.9</v>
      </c>
      <c r="E10" s="241">
        <v>31.2</v>
      </c>
      <c r="F10" s="241" t="s">
        <v>1246</v>
      </c>
      <c r="G10" s="241" t="s">
        <v>1245</v>
      </c>
      <c r="H10" s="241" t="s">
        <v>1247</v>
      </c>
      <c r="I10" s="240">
        <v>58.2</v>
      </c>
      <c r="J10" s="241">
        <v>58.4</v>
      </c>
      <c r="K10" s="241" t="s">
        <v>1246</v>
      </c>
      <c r="L10" s="241" t="s">
        <v>1245</v>
      </c>
      <c r="M10" s="519"/>
      <c r="N10" s="520"/>
      <c r="O10" s="521"/>
      <c r="P10" s="231"/>
      <c r="Q10" s="517"/>
      <c r="R10" s="517"/>
      <c r="S10" s="231"/>
      <c r="T10" s="231"/>
    </row>
    <row r="11" spans="1:20" ht="12.95" customHeight="1" x14ac:dyDescent="0.2">
      <c r="A11" s="232" t="s">
        <v>1081</v>
      </c>
      <c r="B11" s="233" t="s">
        <v>1134</v>
      </c>
      <c r="C11" s="234">
        <v>47.1</v>
      </c>
      <c r="D11" s="235">
        <v>49.8</v>
      </c>
      <c r="E11" s="236">
        <v>41.4</v>
      </c>
      <c r="F11" s="236" t="s">
        <v>1246</v>
      </c>
      <c r="G11" s="236" t="s">
        <v>1245</v>
      </c>
      <c r="H11" s="236" t="s">
        <v>1252</v>
      </c>
      <c r="I11" s="235">
        <v>57.1</v>
      </c>
      <c r="J11" s="236">
        <v>55.6</v>
      </c>
      <c r="K11" s="236" t="s">
        <v>1246</v>
      </c>
      <c r="L11" s="236" t="s">
        <v>1245</v>
      </c>
      <c r="M11" s="519"/>
      <c r="N11" s="520"/>
      <c r="O11" s="521"/>
      <c r="P11" s="231"/>
      <c r="Q11" s="517"/>
      <c r="R11" s="517"/>
      <c r="S11" s="231"/>
      <c r="T11" s="231"/>
    </row>
    <row r="12" spans="1:20" ht="12.95" customHeight="1" x14ac:dyDescent="0.2">
      <c r="A12" s="237" t="s">
        <v>1083</v>
      </c>
      <c r="B12" s="238" t="s">
        <v>1269</v>
      </c>
      <c r="C12" s="239">
        <v>46.4</v>
      </c>
      <c r="D12" s="240" t="s">
        <v>855</v>
      </c>
      <c r="E12" s="241" t="s">
        <v>855</v>
      </c>
      <c r="F12" s="241" t="s">
        <v>855</v>
      </c>
      <c r="G12" s="241" t="s">
        <v>855</v>
      </c>
      <c r="H12" s="241" t="s">
        <v>1252</v>
      </c>
      <c r="I12" s="240">
        <v>59.3</v>
      </c>
      <c r="J12" s="241">
        <v>57.6</v>
      </c>
      <c r="K12" s="241" t="s">
        <v>1245</v>
      </c>
      <c r="L12" s="241" t="s">
        <v>1245</v>
      </c>
      <c r="M12" s="519"/>
      <c r="N12" s="520"/>
      <c r="O12" s="521"/>
      <c r="P12" s="231"/>
      <c r="Q12" s="517"/>
      <c r="R12" s="517"/>
      <c r="S12" s="231"/>
      <c r="T12" s="231"/>
    </row>
    <row r="13" spans="1:20" ht="12.95" customHeight="1" x14ac:dyDescent="0.2">
      <c r="A13" s="232" t="s">
        <v>1083</v>
      </c>
      <c r="B13" s="233" t="s">
        <v>1136</v>
      </c>
      <c r="C13" s="234">
        <v>46.3</v>
      </c>
      <c r="D13" s="235" t="s">
        <v>855</v>
      </c>
      <c r="E13" s="236" t="s">
        <v>855</v>
      </c>
      <c r="F13" s="236" t="s">
        <v>855</v>
      </c>
      <c r="G13" s="236" t="s">
        <v>855</v>
      </c>
      <c r="H13" s="236" t="s">
        <v>1252</v>
      </c>
      <c r="I13" s="235">
        <v>52.8</v>
      </c>
      <c r="J13" s="236">
        <v>51</v>
      </c>
      <c r="K13" s="236" t="s">
        <v>1245</v>
      </c>
      <c r="L13" s="236" t="s">
        <v>1245</v>
      </c>
      <c r="O13" s="522"/>
      <c r="P13" s="523"/>
    </row>
    <row r="14" spans="1:20" ht="12.95" customHeight="1" x14ac:dyDescent="0.2">
      <c r="A14" s="237" t="s">
        <v>1118</v>
      </c>
      <c r="B14" s="238" t="s">
        <v>1137</v>
      </c>
      <c r="C14" s="239">
        <v>42.3</v>
      </c>
      <c r="D14" s="240">
        <v>38.9</v>
      </c>
      <c r="E14" s="241">
        <v>31.9</v>
      </c>
      <c r="F14" s="241" t="s">
        <v>1245</v>
      </c>
      <c r="G14" s="241" t="s">
        <v>1246</v>
      </c>
      <c r="H14" s="241" t="s">
        <v>1247</v>
      </c>
      <c r="I14" s="240">
        <v>60</v>
      </c>
      <c r="J14" s="241">
        <v>55.9</v>
      </c>
      <c r="K14" s="241" t="s">
        <v>1245</v>
      </c>
      <c r="L14" s="241" t="s">
        <v>1246</v>
      </c>
      <c r="O14" s="522"/>
      <c r="P14" s="523"/>
    </row>
    <row r="15" spans="1:20" ht="12.95" customHeight="1" x14ac:dyDescent="0.2">
      <c r="A15" s="232" t="s">
        <v>1120</v>
      </c>
      <c r="B15" s="233" t="s">
        <v>1138</v>
      </c>
      <c r="C15" s="234">
        <v>41</v>
      </c>
      <c r="D15" s="235">
        <v>40.9</v>
      </c>
      <c r="E15" s="236">
        <v>32.5</v>
      </c>
      <c r="F15" s="236" t="s">
        <v>1245</v>
      </c>
      <c r="G15" s="236" t="s">
        <v>1246</v>
      </c>
      <c r="H15" s="236" t="s">
        <v>1247</v>
      </c>
      <c r="I15" s="235">
        <v>58.7</v>
      </c>
      <c r="J15" s="236">
        <v>54.2</v>
      </c>
      <c r="K15" s="236" t="s">
        <v>1246</v>
      </c>
      <c r="L15" s="236" t="s">
        <v>1245</v>
      </c>
      <c r="O15" s="522"/>
      <c r="P15" s="523"/>
    </row>
    <row r="16" spans="1:20" ht="12.95" customHeight="1" x14ac:dyDescent="0.2">
      <c r="A16" s="237" t="s">
        <v>1120</v>
      </c>
      <c r="B16" s="238" t="s">
        <v>1131</v>
      </c>
      <c r="C16" s="239">
        <v>40.9</v>
      </c>
      <c r="D16" s="240" t="s">
        <v>855</v>
      </c>
      <c r="E16" s="241" t="s">
        <v>855</v>
      </c>
      <c r="F16" s="241" t="s">
        <v>855</v>
      </c>
      <c r="G16" s="241" t="s">
        <v>855</v>
      </c>
      <c r="H16" s="241"/>
      <c r="I16" s="240">
        <v>54.7</v>
      </c>
      <c r="J16" s="241">
        <v>48.1</v>
      </c>
      <c r="K16" s="241" t="s">
        <v>1245</v>
      </c>
      <c r="L16" s="241" t="s">
        <v>1245</v>
      </c>
      <c r="O16" s="522"/>
      <c r="P16" s="523"/>
    </row>
    <row r="17" spans="1:16" ht="12.95" customHeight="1" x14ac:dyDescent="0.2">
      <c r="A17" s="232" t="s">
        <v>1122</v>
      </c>
      <c r="B17" s="233" t="s">
        <v>1140</v>
      </c>
      <c r="C17" s="234">
        <v>39.799999999999997</v>
      </c>
      <c r="D17" s="235">
        <v>43.1</v>
      </c>
      <c r="E17" s="236">
        <v>37.1</v>
      </c>
      <c r="F17" s="236" t="s">
        <v>1245</v>
      </c>
      <c r="G17" s="236" t="s">
        <v>1245</v>
      </c>
      <c r="H17" s="236"/>
      <c r="I17" s="235">
        <v>54.4</v>
      </c>
      <c r="J17" s="236">
        <v>48.4</v>
      </c>
      <c r="K17" s="236" t="s">
        <v>1245</v>
      </c>
      <c r="L17" s="236" t="s">
        <v>1245</v>
      </c>
      <c r="O17" s="522"/>
      <c r="P17" s="523"/>
    </row>
    <row r="18" spans="1:16" s="528" customFormat="1" ht="11.85" customHeight="1" thickBot="1" x14ac:dyDescent="0.25">
      <c r="A18" s="524"/>
      <c r="B18" s="524" t="s">
        <v>12</v>
      </c>
      <c r="C18" s="527">
        <f>AVERAGE(C6:C17)</f>
        <v>45.333333333333336</v>
      </c>
      <c r="D18" s="525">
        <f t="shared" ref="D18:E18" si="0">AVERAGE(D6:D17)</f>
        <v>42.012500000000003</v>
      </c>
      <c r="E18" s="525">
        <f t="shared" si="0"/>
        <v>35.125</v>
      </c>
      <c r="F18" s="525"/>
      <c r="G18" s="525"/>
      <c r="H18" s="527"/>
      <c r="I18" s="525">
        <f t="shared" ref="I18:J18" si="1">AVERAGE(I6:I17)</f>
        <v>57.341666666666676</v>
      </c>
      <c r="J18" s="525">
        <f t="shared" si="1"/>
        <v>53.458333333333336</v>
      </c>
      <c r="K18" s="525"/>
      <c r="L18" s="525"/>
    </row>
    <row r="19" spans="1:16" s="528" customFormat="1" ht="11.85" customHeight="1" x14ac:dyDescent="0.2">
      <c r="A19" s="529"/>
      <c r="B19" s="530"/>
      <c r="C19" s="242"/>
      <c r="D19" s="243"/>
      <c r="E19" s="243"/>
      <c r="F19" s="243"/>
      <c r="G19" s="243"/>
      <c r="H19" s="243"/>
      <c r="I19" s="243"/>
      <c r="J19" s="243"/>
      <c r="K19" s="243"/>
      <c r="L19" s="243"/>
    </row>
    <row r="20" spans="1:16" s="528" customFormat="1" ht="11.85" customHeight="1" x14ac:dyDescent="0.2">
      <c r="B20" s="244"/>
      <c r="H20" s="245"/>
    </row>
    <row r="21" spans="1:16" ht="11.85" customHeight="1" x14ac:dyDescent="0.2">
      <c r="A21" s="528"/>
      <c r="B21" s="244"/>
      <c r="C21" s="528"/>
      <c r="D21" s="528"/>
      <c r="E21" s="528"/>
      <c r="F21" s="528"/>
      <c r="G21" s="528"/>
      <c r="H21" s="245"/>
      <c r="I21" s="528"/>
      <c r="J21" s="528"/>
      <c r="K21" s="528"/>
      <c r="L21" s="528"/>
      <c r="M21" s="528"/>
      <c r="O21" s="498" t="s">
        <v>35</v>
      </c>
    </row>
    <row r="22" spans="1:16" x14ac:dyDescent="0.2">
      <c r="A22" s="528"/>
      <c r="B22" s="244"/>
      <c r="C22" s="528"/>
      <c r="H22" s="245"/>
      <c r="I22" s="528"/>
      <c r="J22" s="528"/>
      <c r="K22" s="528"/>
      <c r="L22" s="528"/>
      <c r="M22" s="528"/>
    </row>
    <row r="23" spans="1:16" x14ac:dyDescent="0.2">
      <c r="A23" s="528"/>
      <c r="B23" s="531"/>
      <c r="C23" s="528"/>
      <c r="D23" s="528"/>
      <c r="E23" s="528"/>
      <c r="F23" s="528"/>
      <c r="G23" s="528"/>
      <c r="H23" s="528"/>
      <c r="I23" s="528"/>
      <c r="J23" s="528"/>
      <c r="K23" s="528"/>
      <c r="L23" s="528"/>
    </row>
  </sheetData>
  <mergeCells count="7">
    <mergeCell ref="D4:E4"/>
    <mergeCell ref="I4:J4"/>
    <mergeCell ref="A1:L1"/>
    <mergeCell ref="A2:C2"/>
    <mergeCell ref="D2:L2"/>
    <mergeCell ref="D3:H3"/>
    <mergeCell ref="I3:L3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2"/>
  <sheetViews>
    <sheetView zoomScaleNormal="100" workbookViewId="0">
      <selection activeCell="A2" sqref="A2"/>
    </sheetView>
  </sheetViews>
  <sheetFormatPr defaultRowHeight="12.75" x14ac:dyDescent="0.2"/>
  <cols>
    <col min="1" max="1" width="28.28515625" customWidth="1"/>
    <col min="2" max="2" width="11.85546875" style="1" customWidth="1"/>
    <col min="3" max="8" width="5.7109375" style="4" customWidth="1"/>
    <col min="9" max="20" width="5.7109375" style="44" customWidth="1"/>
    <col min="21" max="25" width="5.7109375" style="4" customWidth="1"/>
    <col min="26" max="26" width="5.7109375" style="461" customWidth="1"/>
    <col min="27" max="44" width="5.7109375" customWidth="1"/>
  </cols>
  <sheetData>
    <row r="1" spans="1:44" ht="27.95" customHeight="1" thickBot="1" x14ac:dyDescent="0.25">
      <c r="A1" s="552" t="s">
        <v>1328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</row>
    <row r="2" spans="1:44" ht="40.15" customHeight="1" x14ac:dyDescent="0.2">
      <c r="A2" s="52" t="s">
        <v>254</v>
      </c>
      <c r="B2" s="51" t="s">
        <v>116</v>
      </c>
      <c r="C2" s="563" t="s">
        <v>71</v>
      </c>
      <c r="D2" s="562"/>
      <c r="E2" s="562"/>
      <c r="F2" s="562"/>
      <c r="G2" s="562"/>
      <c r="H2" s="564"/>
      <c r="I2" s="563" t="s">
        <v>72</v>
      </c>
      <c r="J2" s="562"/>
      <c r="K2" s="562"/>
      <c r="L2" s="562"/>
      <c r="M2" s="562"/>
      <c r="N2" s="564"/>
      <c r="O2" s="563" t="s">
        <v>73</v>
      </c>
      <c r="P2" s="562"/>
      <c r="Q2" s="562"/>
      <c r="R2" s="562"/>
      <c r="S2" s="562"/>
      <c r="T2" s="564"/>
      <c r="U2" s="549" t="s">
        <v>1020</v>
      </c>
      <c r="V2" s="550"/>
      <c r="W2" s="550"/>
      <c r="X2" s="550"/>
      <c r="Y2" s="550"/>
      <c r="Z2" s="579"/>
      <c r="AA2" s="563" t="s">
        <v>476</v>
      </c>
      <c r="AB2" s="562"/>
      <c r="AC2" s="562"/>
      <c r="AD2" s="562"/>
      <c r="AE2" s="562"/>
      <c r="AF2" s="564"/>
      <c r="AG2" s="549" t="s">
        <v>1023</v>
      </c>
      <c r="AH2" s="550"/>
      <c r="AI2" s="550"/>
      <c r="AJ2" s="550"/>
      <c r="AK2" s="550"/>
      <c r="AL2" s="579"/>
      <c r="AM2" s="549" t="s">
        <v>1024</v>
      </c>
      <c r="AN2" s="550"/>
      <c r="AO2" s="550"/>
      <c r="AP2" s="550"/>
      <c r="AQ2" s="550"/>
      <c r="AR2" s="550"/>
    </row>
    <row r="3" spans="1:44" ht="20.100000000000001" customHeight="1" x14ac:dyDescent="0.2">
      <c r="A3" s="151"/>
      <c r="B3" s="150"/>
      <c r="C3" s="547" t="s">
        <v>117</v>
      </c>
      <c r="D3" s="548"/>
      <c r="E3" s="548" t="s">
        <v>118</v>
      </c>
      <c r="F3" s="548"/>
      <c r="G3" s="548" t="s">
        <v>119</v>
      </c>
      <c r="H3" s="561"/>
      <c r="I3" s="548" t="s">
        <v>117</v>
      </c>
      <c r="J3" s="548"/>
      <c r="K3" s="548" t="s">
        <v>118</v>
      </c>
      <c r="L3" s="548"/>
      <c r="M3" s="548" t="s">
        <v>119</v>
      </c>
      <c r="N3" s="548"/>
      <c r="O3" s="547" t="s">
        <v>117</v>
      </c>
      <c r="P3" s="548"/>
      <c r="Q3" s="548" t="s">
        <v>118</v>
      </c>
      <c r="R3" s="548"/>
      <c r="S3" s="548" t="s">
        <v>119</v>
      </c>
      <c r="T3" s="561"/>
      <c r="U3" s="547" t="s">
        <v>117</v>
      </c>
      <c r="V3" s="548"/>
      <c r="W3" s="548" t="s">
        <v>118</v>
      </c>
      <c r="X3" s="548"/>
      <c r="Y3" s="548" t="s">
        <v>119</v>
      </c>
      <c r="Z3" s="561"/>
      <c r="AA3" s="547" t="s">
        <v>117</v>
      </c>
      <c r="AB3" s="548"/>
      <c r="AC3" s="548" t="s">
        <v>118</v>
      </c>
      <c r="AD3" s="548"/>
      <c r="AE3" s="548" t="s">
        <v>119</v>
      </c>
      <c r="AF3" s="561"/>
      <c r="AG3" s="547" t="s">
        <v>117</v>
      </c>
      <c r="AH3" s="548"/>
      <c r="AI3" s="548" t="s">
        <v>118</v>
      </c>
      <c r="AJ3" s="548"/>
      <c r="AK3" s="548" t="s">
        <v>119</v>
      </c>
      <c r="AL3" s="561"/>
      <c r="AM3" s="547" t="s">
        <v>117</v>
      </c>
      <c r="AN3" s="548"/>
      <c r="AO3" s="548" t="s">
        <v>118</v>
      </c>
      <c r="AP3" s="548"/>
      <c r="AQ3" s="548" t="s">
        <v>119</v>
      </c>
      <c r="AR3" s="548"/>
    </row>
    <row r="4" spans="1:44" ht="78.75" hidden="1" customHeight="1" x14ac:dyDescent="0.2">
      <c r="A4" s="102" t="s">
        <v>61</v>
      </c>
      <c r="B4" s="59" t="s">
        <v>116</v>
      </c>
      <c r="C4" s="400" t="s">
        <v>131</v>
      </c>
      <c r="D4" s="401" t="s">
        <v>134</v>
      </c>
      <c r="E4" s="401" t="s">
        <v>132</v>
      </c>
      <c r="F4" s="401" t="s">
        <v>135</v>
      </c>
      <c r="G4" s="401" t="s">
        <v>133</v>
      </c>
      <c r="H4" s="402" t="s">
        <v>136</v>
      </c>
      <c r="I4" s="401" t="s">
        <v>178</v>
      </c>
      <c r="J4" s="401" t="s">
        <v>179</v>
      </c>
      <c r="K4" s="401" t="s">
        <v>180</v>
      </c>
      <c r="L4" s="401" t="s">
        <v>181</v>
      </c>
      <c r="M4" s="401" t="s">
        <v>182</v>
      </c>
      <c r="N4" s="401" t="s">
        <v>183</v>
      </c>
      <c r="O4" s="400" t="s">
        <v>137</v>
      </c>
      <c r="P4" s="401" t="s">
        <v>138</v>
      </c>
      <c r="Q4" s="401" t="s">
        <v>139</v>
      </c>
      <c r="R4" s="401" t="s">
        <v>140</v>
      </c>
      <c r="S4" s="401" t="s">
        <v>141</v>
      </c>
      <c r="T4" s="402" t="s">
        <v>142</v>
      </c>
      <c r="U4" s="400" t="s">
        <v>143</v>
      </c>
      <c r="V4" s="536" t="s">
        <v>1298</v>
      </c>
      <c r="W4" s="401" t="s">
        <v>144</v>
      </c>
      <c r="X4" s="401" t="s">
        <v>1299</v>
      </c>
      <c r="Y4" s="401" t="s">
        <v>145</v>
      </c>
      <c r="Z4" s="401" t="s">
        <v>1312</v>
      </c>
      <c r="AA4" s="541" t="s">
        <v>184</v>
      </c>
      <c r="AB4" s="542" t="s">
        <v>185</v>
      </c>
      <c r="AC4" s="542" t="s">
        <v>186</v>
      </c>
      <c r="AD4" s="542" t="s">
        <v>187</v>
      </c>
      <c r="AE4" s="542" t="s">
        <v>1313</v>
      </c>
      <c r="AF4" s="543" t="s">
        <v>1314</v>
      </c>
      <c r="AG4" s="541" t="s">
        <v>1300</v>
      </c>
      <c r="AH4" s="536" t="s">
        <v>1318</v>
      </c>
      <c r="AI4" s="542" t="s">
        <v>1302</v>
      </c>
      <c r="AJ4" s="542" t="s">
        <v>1315</v>
      </c>
      <c r="AK4" s="542" t="s">
        <v>1317</v>
      </c>
      <c r="AL4" s="542" t="s">
        <v>1316</v>
      </c>
      <c r="AM4" s="541" t="s">
        <v>1304</v>
      </c>
      <c r="AN4" s="536" t="s">
        <v>1319</v>
      </c>
      <c r="AO4" s="542" t="s">
        <v>1306</v>
      </c>
      <c r="AP4" s="542" t="s">
        <v>1320</v>
      </c>
      <c r="AQ4" s="542" t="s">
        <v>1321</v>
      </c>
      <c r="AR4" s="542" t="s">
        <v>1322</v>
      </c>
    </row>
    <row r="5" spans="1:44" x14ac:dyDescent="0.2">
      <c r="A5" s="156" t="s">
        <v>658</v>
      </c>
      <c r="B5" s="384" t="s">
        <v>471</v>
      </c>
      <c r="C5" s="350">
        <v>66</v>
      </c>
      <c r="D5" s="385" t="s">
        <v>532</v>
      </c>
      <c r="E5" s="386" t="s">
        <v>533</v>
      </c>
      <c r="F5" s="385" t="s">
        <v>533</v>
      </c>
      <c r="G5" s="386" t="s">
        <v>533</v>
      </c>
      <c r="H5" s="387" t="s">
        <v>533</v>
      </c>
      <c r="I5" s="378">
        <v>14.9</v>
      </c>
      <c r="J5" s="382" t="s">
        <v>532</v>
      </c>
      <c r="K5" s="378" t="s">
        <v>533</v>
      </c>
      <c r="L5" s="382" t="s">
        <v>533</v>
      </c>
      <c r="M5" s="378" t="s">
        <v>533</v>
      </c>
      <c r="N5" s="382" t="s">
        <v>533</v>
      </c>
      <c r="O5" s="289">
        <v>46</v>
      </c>
      <c r="P5" s="388" t="s">
        <v>615</v>
      </c>
      <c r="Q5" s="379" t="s">
        <v>533</v>
      </c>
      <c r="R5" s="388" t="s">
        <v>533</v>
      </c>
      <c r="S5" s="379" t="s">
        <v>533</v>
      </c>
      <c r="T5" s="389" t="s">
        <v>533</v>
      </c>
      <c r="U5" s="380">
        <v>1.8</v>
      </c>
      <c r="V5" s="382" t="s">
        <v>699</v>
      </c>
      <c r="W5" s="378" t="s">
        <v>533</v>
      </c>
      <c r="X5" s="382" t="s">
        <v>533</v>
      </c>
      <c r="Y5" s="378" t="s">
        <v>533</v>
      </c>
      <c r="Z5" s="382" t="s">
        <v>533</v>
      </c>
      <c r="AA5" s="289">
        <v>139</v>
      </c>
      <c r="AB5" s="388" t="s">
        <v>561</v>
      </c>
      <c r="AC5" s="379" t="s">
        <v>533</v>
      </c>
      <c r="AD5" s="388" t="s">
        <v>533</v>
      </c>
      <c r="AE5" s="379" t="s">
        <v>533</v>
      </c>
      <c r="AF5" s="389" t="s">
        <v>533</v>
      </c>
      <c r="AG5" s="380">
        <v>40</v>
      </c>
      <c r="AH5" s="382" t="s">
        <v>690</v>
      </c>
      <c r="AI5" s="378" t="s">
        <v>533</v>
      </c>
      <c r="AJ5" s="382" t="s">
        <v>533</v>
      </c>
      <c r="AK5" s="378" t="s">
        <v>533</v>
      </c>
      <c r="AL5" s="381" t="s">
        <v>533</v>
      </c>
      <c r="AM5" s="545">
        <v>22.2</v>
      </c>
      <c r="AN5" s="382" t="s">
        <v>738</v>
      </c>
      <c r="AO5" s="378" t="s">
        <v>533</v>
      </c>
      <c r="AP5" s="382" t="s">
        <v>533</v>
      </c>
      <c r="AQ5" s="378" t="s">
        <v>533</v>
      </c>
      <c r="AR5" s="382" t="s">
        <v>533</v>
      </c>
    </row>
    <row r="6" spans="1:44" x14ac:dyDescent="0.2">
      <c r="A6" s="94" t="s">
        <v>852</v>
      </c>
      <c r="B6" s="94" t="s">
        <v>471</v>
      </c>
      <c r="C6" s="118">
        <v>65</v>
      </c>
      <c r="D6" s="125" t="s">
        <v>539</v>
      </c>
      <c r="E6" s="119">
        <v>67</v>
      </c>
      <c r="F6" s="125" t="s">
        <v>532</v>
      </c>
      <c r="G6" s="119">
        <v>65</v>
      </c>
      <c r="H6" s="126" t="s">
        <v>532</v>
      </c>
      <c r="I6" s="390">
        <v>14.7</v>
      </c>
      <c r="J6" s="353" t="s">
        <v>577</v>
      </c>
      <c r="K6" s="390">
        <v>13.5</v>
      </c>
      <c r="L6" s="353" t="s">
        <v>635</v>
      </c>
      <c r="M6" s="390">
        <v>13.5</v>
      </c>
      <c r="N6" s="353" t="s">
        <v>588</v>
      </c>
      <c r="O6" s="293">
        <v>46</v>
      </c>
      <c r="P6" s="304" t="s">
        <v>615</v>
      </c>
      <c r="Q6" s="292">
        <v>46</v>
      </c>
      <c r="R6" s="304" t="s">
        <v>561</v>
      </c>
      <c r="S6" s="292">
        <v>46</v>
      </c>
      <c r="T6" s="301" t="s">
        <v>553</v>
      </c>
      <c r="U6" s="319">
        <v>1.8</v>
      </c>
      <c r="V6" s="299" t="s">
        <v>699</v>
      </c>
      <c r="W6" s="291">
        <v>1.574364101</v>
      </c>
      <c r="X6" s="299" t="s">
        <v>548</v>
      </c>
      <c r="Y6" s="291">
        <v>1.5224235261000001</v>
      </c>
      <c r="Z6" s="299" t="s">
        <v>554</v>
      </c>
      <c r="AA6" s="293">
        <v>138</v>
      </c>
      <c r="AB6" s="304" t="s">
        <v>561</v>
      </c>
      <c r="AC6" s="292">
        <v>138</v>
      </c>
      <c r="AD6" s="304" t="s">
        <v>545</v>
      </c>
      <c r="AE6" s="292">
        <v>133</v>
      </c>
      <c r="AF6" s="301" t="s">
        <v>532</v>
      </c>
      <c r="AG6" s="319">
        <v>40</v>
      </c>
      <c r="AH6" s="299" t="s">
        <v>737</v>
      </c>
      <c r="AI6" s="291" t="s">
        <v>533</v>
      </c>
      <c r="AJ6" s="299" t="s">
        <v>533</v>
      </c>
      <c r="AK6" s="291" t="s">
        <v>533</v>
      </c>
      <c r="AL6" s="297" t="s">
        <v>533</v>
      </c>
      <c r="AM6" s="319">
        <v>22.2</v>
      </c>
      <c r="AN6" s="299" t="s">
        <v>697</v>
      </c>
      <c r="AO6" s="291" t="s">
        <v>533</v>
      </c>
      <c r="AP6" s="299" t="s">
        <v>533</v>
      </c>
      <c r="AQ6" s="291" t="s">
        <v>533</v>
      </c>
      <c r="AR6" s="299" t="s">
        <v>533</v>
      </c>
    </row>
    <row r="7" spans="1:44" x14ac:dyDescent="0.2">
      <c r="A7" s="93" t="s">
        <v>1037</v>
      </c>
      <c r="B7" s="93" t="s">
        <v>324</v>
      </c>
      <c r="C7" s="117">
        <v>64</v>
      </c>
      <c r="D7" s="121" t="s">
        <v>545</v>
      </c>
      <c r="E7" s="115" t="s">
        <v>533</v>
      </c>
      <c r="F7" s="121" t="s">
        <v>533</v>
      </c>
      <c r="G7" s="115" t="s">
        <v>533</v>
      </c>
      <c r="H7" s="124" t="s">
        <v>533</v>
      </c>
      <c r="I7" s="290">
        <v>14.3</v>
      </c>
      <c r="J7" s="298" t="s">
        <v>878</v>
      </c>
      <c r="K7" s="290" t="s">
        <v>533</v>
      </c>
      <c r="L7" s="298" t="s">
        <v>533</v>
      </c>
      <c r="M7" s="290" t="s">
        <v>533</v>
      </c>
      <c r="N7" s="298" t="s">
        <v>533</v>
      </c>
      <c r="O7" s="295">
        <v>42</v>
      </c>
      <c r="P7" s="305" t="s">
        <v>718</v>
      </c>
      <c r="Q7" s="294" t="s">
        <v>533</v>
      </c>
      <c r="R7" s="305" t="s">
        <v>533</v>
      </c>
      <c r="S7" s="294" t="s">
        <v>533</v>
      </c>
      <c r="T7" s="302" t="s">
        <v>533</v>
      </c>
      <c r="U7" s="317">
        <v>1.3</v>
      </c>
      <c r="V7" s="298" t="s">
        <v>742</v>
      </c>
      <c r="W7" s="290" t="s">
        <v>533</v>
      </c>
      <c r="X7" s="298" t="s">
        <v>533</v>
      </c>
      <c r="Y7" s="290" t="s">
        <v>533</v>
      </c>
      <c r="Z7" s="298" t="s">
        <v>533</v>
      </c>
      <c r="AA7" s="295">
        <v>137</v>
      </c>
      <c r="AB7" s="305" t="s">
        <v>635</v>
      </c>
      <c r="AC7" s="294" t="s">
        <v>533</v>
      </c>
      <c r="AD7" s="305" t="s">
        <v>533</v>
      </c>
      <c r="AE7" s="294" t="s">
        <v>533</v>
      </c>
      <c r="AF7" s="302" t="s">
        <v>533</v>
      </c>
      <c r="AG7" s="317">
        <v>40.9</v>
      </c>
      <c r="AH7" s="298" t="s">
        <v>625</v>
      </c>
      <c r="AI7" s="290" t="s">
        <v>533</v>
      </c>
      <c r="AJ7" s="298" t="s">
        <v>533</v>
      </c>
      <c r="AK7" s="290" t="s">
        <v>533</v>
      </c>
      <c r="AL7" s="296" t="s">
        <v>533</v>
      </c>
      <c r="AM7" s="317">
        <v>21.8</v>
      </c>
      <c r="AN7" s="298" t="s">
        <v>743</v>
      </c>
      <c r="AO7" s="290" t="s">
        <v>533</v>
      </c>
      <c r="AP7" s="298" t="s">
        <v>533</v>
      </c>
      <c r="AQ7" s="290" t="s">
        <v>533</v>
      </c>
      <c r="AR7" s="298" t="s">
        <v>533</v>
      </c>
    </row>
    <row r="8" spans="1:44" x14ac:dyDescent="0.2">
      <c r="A8" s="94" t="s">
        <v>908</v>
      </c>
      <c r="B8" s="94" t="s">
        <v>324</v>
      </c>
      <c r="C8" s="118">
        <v>63</v>
      </c>
      <c r="D8" s="125" t="s">
        <v>577</v>
      </c>
      <c r="E8" s="119">
        <v>65</v>
      </c>
      <c r="F8" s="125" t="s">
        <v>557</v>
      </c>
      <c r="G8" s="119">
        <v>58</v>
      </c>
      <c r="H8" s="126" t="s">
        <v>569</v>
      </c>
      <c r="I8" s="390">
        <v>14.5</v>
      </c>
      <c r="J8" s="353" t="s">
        <v>584</v>
      </c>
      <c r="K8" s="390">
        <v>13.7</v>
      </c>
      <c r="L8" s="353" t="s">
        <v>569</v>
      </c>
      <c r="M8" s="390">
        <v>13.6</v>
      </c>
      <c r="N8" s="353" t="s">
        <v>588</v>
      </c>
      <c r="O8" s="293">
        <v>41</v>
      </c>
      <c r="P8" s="304" t="s">
        <v>758</v>
      </c>
      <c r="Q8" s="292">
        <v>41</v>
      </c>
      <c r="R8" s="304" t="s">
        <v>652</v>
      </c>
      <c r="S8" s="292">
        <v>40</v>
      </c>
      <c r="T8" s="301" t="s">
        <v>639</v>
      </c>
      <c r="U8" s="319">
        <v>1.3</v>
      </c>
      <c r="V8" s="299" t="s">
        <v>759</v>
      </c>
      <c r="W8" s="291">
        <v>1.0892110402999999</v>
      </c>
      <c r="X8" s="299" t="s">
        <v>824</v>
      </c>
      <c r="Y8" s="291">
        <v>1.1313159054999999</v>
      </c>
      <c r="Z8" s="299" t="s">
        <v>653</v>
      </c>
      <c r="AA8" s="293">
        <v>135</v>
      </c>
      <c r="AB8" s="304" t="s">
        <v>618</v>
      </c>
      <c r="AC8" s="292">
        <v>135</v>
      </c>
      <c r="AD8" s="304" t="s">
        <v>573</v>
      </c>
      <c r="AE8" s="292">
        <v>131</v>
      </c>
      <c r="AF8" s="301" t="s">
        <v>553</v>
      </c>
      <c r="AG8" s="319">
        <v>40.4</v>
      </c>
      <c r="AH8" s="299" t="s">
        <v>611</v>
      </c>
      <c r="AI8" s="291" t="s">
        <v>533</v>
      </c>
      <c r="AJ8" s="299" t="s">
        <v>533</v>
      </c>
      <c r="AK8" s="291" t="s">
        <v>533</v>
      </c>
      <c r="AL8" s="297" t="s">
        <v>533</v>
      </c>
      <c r="AM8" s="319">
        <v>21.9</v>
      </c>
      <c r="AN8" s="299" t="s">
        <v>760</v>
      </c>
      <c r="AO8" s="291" t="s">
        <v>533</v>
      </c>
      <c r="AP8" s="299" t="s">
        <v>533</v>
      </c>
      <c r="AQ8" s="291" t="s">
        <v>533</v>
      </c>
      <c r="AR8" s="299" t="s">
        <v>533</v>
      </c>
    </row>
    <row r="9" spans="1:44" x14ac:dyDescent="0.2">
      <c r="A9" s="93" t="s">
        <v>854</v>
      </c>
      <c r="B9" s="93" t="s">
        <v>471</v>
      </c>
      <c r="C9" s="117">
        <v>63</v>
      </c>
      <c r="D9" s="121" t="s">
        <v>555</v>
      </c>
      <c r="E9" s="115">
        <v>65</v>
      </c>
      <c r="F9" s="121" t="s">
        <v>539</v>
      </c>
      <c r="G9" s="115">
        <v>62</v>
      </c>
      <c r="H9" s="124" t="s">
        <v>545</v>
      </c>
      <c r="I9" s="290">
        <v>14.4</v>
      </c>
      <c r="J9" s="298" t="s">
        <v>784</v>
      </c>
      <c r="K9" s="290">
        <v>13.4</v>
      </c>
      <c r="L9" s="298" t="s">
        <v>635</v>
      </c>
      <c r="M9" s="290">
        <v>13.3</v>
      </c>
      <c r="N9" s="298" t="s">
        <v>588</v>
      </c>
      <c r="O9" s="295">
        <v>45</v>
      </c>
      <c r="P9" s="305" t="s">
        <v>745</v>
      </c>
      <c r="Q9" s="294">
        <v>45</v>
      </c>
      <c r="R9" s="305" t="s">
        <v>575</v>
      </c>
      <c r="S9" s="294">
        <v>45</v>
      </c>
      <c r="T9" s="302" t="s">
        <v>550</v>
      </c>
      <c r="U9" s="317">
        <v>1.9</v>
      </c>
      <c r="V9" s="298" t="s">
        <v>746</v>
      </c>
      <c r="W9" s="290">
        <v>1.6426284874999999</v>
      </c>
      <c r="X9" s="298" t="s">
        <v>564</v>
      </c>
      <c r="Y9" s="290">
        <v>1.61200634</v>
      </c>
      <c r="Z9" s="298" t="s">
        <v>553</v>
      </c>
      <c r="AA9" s="295">
        <v>138</v>
      </c>
      <c r="AB9" s="305" t="s">
        <v>568</v>
      </c>
      <c r="AC9" s="294">
        <v>137</v>
      </c>
      <c r="AD9" s="305" t="s">
        <v>545</v>
      </c>
      <c r="AE9" s="294">
        <v>133</v>
      </c>
      <c r="AF9" s="302" t="s">
        <v>539</v>
      </c>
      <c r="AG9" s="317">
        <v>40.200000000000003</v>
      </c>
      <c r="AH9" s="298" t="s">
        <v>747</v>
      </c>
      <c r="AI9" s="290" t="s">
        <v>533</v>
      </c>
      <c r="AJ9" s="298" t="s">
        <v>533</v>
      </c>
      <c r="AK9" s="290" t="s">
        <v>533</v>
      </c>
      <c r="AL9" s="296" t="s">
        <v>533</v>
      </c>
      <c r="AM9" s="317">
        <v>22.3</v>
      </c>
      <c r="AN9" s="298" t="s">
        <v>740</v>
      </c>
      <c r="AO9" s="290" t="s">
        <v>533</v>
      </c>
      <c r="AP9" s="298" t="s">
        <v>533</v>
      </c>
      <c r="AQ9" s="290" t="s">
        <v>533</v>
      </c>
      <c r="AR9" s="298" t="s">
        <v>533</v>
      </c>
    </row>
    <row r="10" spans="1:44" x14ac:dyDescent="0.2">
      <c r="A10" s="94" t="s">
        <v>853</v>
      </c>
      <c r="B10" s="94" t="s">
        <v>471</v>
      </c>
      <c r="C10" s="118">
        <v>63</v>
      </c>
      <c r="D10" s="125" t="s">
        <v>557</v>
      </c>
      <c r="E10" s="119">
        <v>64</v>
      </c>
      <c r="F10" s="125" t="s">
        <v>557</v>
      </c>
      <c r="G10" s="119" t="s">
        <v>533</v>
      </c>
      <c r="H10" s="126" t="s">
        <v>533</v>
      </c>
      <c r="I10" s="390">
        <v>14.7</v>
      </c>
      <c r="J10" s="353" t="s">
        <v>577</v>
      </c>
      <c r="K10" s="390">
        <v>13.7</v>
      </c>
      <c r="L10" s="353" t="s">
        <v>575</v>
      </c>
      <c r="M10" s="390" t="s">
        <v>533</v>
      </c>
      <c r="N10" s="353" t="s">
        <v>533</v>
      </c>
      <c r="O10" s="293">
        <v>45</v>
      </c>
      <c r="P10" s="304" t="s">
        <v>595</v>
      </c>
      <c r="Q10" s="292">
        <v>45</v>
      </c>
      <c r="R10" s="304" t="s">
        <v>554</v>
      </c>
      <c r="S10" s="292" t="s">
        <v>533</v>
      </c>
      <c r="T10" s="301" t="s">
        <v>533</v>
      </c>
      <c r="U10" s="319">
        <v>1.6</v>
      </c>
      <c r="V10" s="299" t="s">
        <v>877</v>
      </c>
      <c r="W10" s="291">
        <v>1.5652242448</v>
      </c>
      <c r="X10" s="299" t="s">
        <v>548</v>
      </c>
      <c r="Y10" s="291" t="s">
        <v>533</v>
      </c>
      <c r="Z10" s="299" t="s">
        <v>533</v>
      </c>
      <c r="AA10" s="293">
        <v>138</v>
      </c>
      <c r="AB10" s="304" t="s">
        <v>568</v>
      </c>
      <c r="AC10" s="292">
        <v>138</v>
      </c>
      <c r="AD10" s="304" t="s">
        <v>539</v>
      </c>
      <c r="AE10" s="292" t="s">
        <v>533</v>
      </c>
      <c r="AF10" s="301" t="s">
        <v>533</v>
      </c>
      <c r="AG10" s="319">
        <v>39.6</v>
      </c>
      <c r="AH10" s="299" t="s">
        <v>700</v>
      </c>
      <c r="AI10" s="291" t="s">
        <v>533</v>
      </c>
      <c r="AJ10" s="299" t="s">
        <v>533</v>
      </c>
      <c r="AK10" s="291" t="s">
        <v>533</v>
      </c>
      <c r="AL10" s="297" t="s">
        <v>533</v>
      </c>
      <c r="AM10" s="319">
        <v>22.3</v>
      </c>
      <c r="AN10" s="299" t="s">
        <v>740</v>
      </c>
      <c r="AO10" s="291" t="s">
        <v>533</v>
      </c>
      <c r="AP10" s="299" t="s">
        <v>533</v>
      </c>
      <c r="AQ10" s="291" t="s">
        <v>533</v>
      </c>
      <c r="AR10" s="299" t="s">
        <v>533</v>
      </c>
    </row>
    <row r="11" spans="1:44" x14ac:dyDescent="0.2">
      <c r="A11" s="93" t="s">
        <v>659</v>
      </c>
      <c r="B11" s="93" t="s">
        <v>471</v>
      </c>
      <c r="C11" s="117">
        <v>63</v>
      </c>
      <c r="D11" s="121" t="s">
        <v>577</v>
      </c>
      <c r="E11" s="115" t="s">
        <v>533</v>
      </c>
      <c r="F11" s="121" t="s">
        <v>533</v>
      </c>
      <c r="G11" s="115" t="s">
        <v>533</v>
      </c>
      <c r="H11" s="124" t="s">
        <v>533</v>
      </c>
      <c r="I11" s="290">
        <v>13.9</v>
      </c>
      <c r="J11" s="298" t="s">
        <v>879</v>
      </c>
      <c r="K11" s="290" t="s">
        <v>533</v>
      </c>
      <c r="L11" s="298" t="s">
        <v>533</v>
      </c>
      <c r="M11" s="290" t="s">
        <v>533</v>
      </c>
      <c r="N11" s="298" t="s">
        <v>533</v>
      </c>
      <c r="O11" s="295">
        <v>44</v>
      </c>
      <c r="P11" s="305" t="s">
        <v>748</v>
      </c>
      <c r="Q11" s="294" t="s">
        <v>533</v>
      </c>
      <c r="R11" s="305" t="s">
        <v>533</v>
      </c>
      <c r="S11" s="294" t="s">
        <v>533</v>
      </c>
      <c r="T11" s="302" t="s">
        <v>533</v>
      </c>
      <c r="U11" s="317">
        <v>1.7</v>
      </c>
      <c r="V11" s="298" t="s">
        <v>749</v>
      </c>
      <c r="W11" s="290" t="s">
        <v>533</v>
      </c>
      <c r="X11" s="298" t="s">
        <v>533</v>
      </c>
      <c r="Y11" s="290" t="s">
        <v>533</v>
      </c>
      <c r="Z11" s="298" t="s">
        <v>533</v>
      </c>
      <c r="AA11" s="295">
        <v>133</v>
      </c>
      <c r="AB11" s="305" t="s">
        <v>708</v>
      </c>
      <c r="AC11" s="294" t="s">
        <v>533</v>
      </c>
      <c r="AD11" s="305" t="s">
        <v>533</v>
      </c>
      <c r="AE11" s="294" t="s">
        <v>533</v>
      </c>
      <c r="AF11" s="302" t="s">
        <v>533</v>
      </c>
      <c r="AG11" s="317">
        <v>38.9</v>
      </c>
      <c r="AH11" s="298" t="s">
        <v>720</v>
      </c>
      <c r="AI11" s="290" t="s">
        <v>533</v>
      </c>
      <c r="AJ11" s="298" t="s">
        <v>533</v>
      </c>
      <c r="AK11" s="290" t="s">
        <v>533</v>
      </c>
      <c r="AL11" s="296" t="s">
        <v>533</v>
      </c>
      <c r="AM11" s="317">
        <v>23</v>
      </c>
      <c r="AN11" s="298" t="s">
        <v>540</v>
      </c>
      <c r="AO11" s="290" t="s">
        <v>533</v>
      </c>
      <c r="AP11" s="298" t="s">
        <v>533</v>
      </c>
      <c r="AQ11" s="290" t="s">
        <v>533</v>
      </c>
      <c r="AR11" s="298" t="s">
        <v>533</v>
      </c>
    </row>
    <row r="12" spans="1:44" x14ac:dyDescent="0.2">
      <c r="A12" s="94" t="s">
        <v>907</v>
      </c>
      <c r="B12" s="94" t="s">
        <v>471</v>
      </c>
      <c r="C12" s="118">
        <v>62</v>
      </c>
      <c r="D12" s="125" t="s">
        <v>565</v>
      </c>
      <c r="E12" s="119">
        <v>67</v>
      </c>
      <c r="F12" s="125" t="s">
        <v>532</v>
      </c>
      <c r="G12" s="119">
        <v>64</v>
      </c>
      <c r="H12" s="126" t="s">
        <v>539</v>
      </c>
      <c r="I12" s="390">
        <v>14</v>
      </c>
      <c r="J12" s="353" t="s">
        <v>795</v>
      </c>
      <c r="K12" s="390">
        <v>12.9</v>
      </c>
      <c r="L12" s="353" t="s">
        <v>633</v>
      </c>
      <c r="M12" s="390">
        <v>12.9</v>
      </c>
      <c r="N12" s="353" t="s">
        <v>585</v>
      </c>
      <c r="O12" s="293">
        <v>47</v>
      </c>
      <c r="P12" s="304" t="s">
        <v>565</v>
      </c>
      <c r="Q12" s="292">
        <v>48</v>
      </c>
      <c r="R12" s="304" t="s">
        <v>539</v>
      </c>
      <c r="S12" s="292">
        <v>48</v>
      </c>
      <c r="T12" s="301" t="s">
        <v>539</v>
      </c>
      <c r="U12" s="319">
        <v>1.8</v>
      </c>
      <c r="V12" s="299" t="s">
        <v>754</v>
      </c>
      <c r="W12" s="291">
        <v>1.7461168728000001</v>
      </c>
      <c r="X12" s="299" t="s">
        <v>573</v>
      </c>
      <c r="Y12" s="291">
        <v>1.7010066644999999</v>
      </c>
      <c r="Z12" s="299" t="s">
        <v>585</v>
      </c>
      <c r="AA12" s="293">
        <v>133</v>
      </c>
      <c r="AB12" s="304" t="s">
        <v>752</v>
      </c>
      <c r="AC12" s="292">
        <v>132</v>
      </c>
      <c r="AD12" s="304" t="s">
        <v>847</v>
      </c>
      <c r="AE12" s="292">
        <v>128</v>
      </c>
      <c r="AF12" s="301" t="s">
        <v>653</v>
      </c>
      <c r="AG12" s="319">
        <v>40.9</v>
      </c>
      <c r="AH12" s="299" t="s">
        <v>546</v>
      </c>
      <c r="AI12" s="291" t="s">
        <v>533</v>
      </c>
      <c r="AJ12" s="299" t="s">
        <v>533</v>
      </c>
      <c r="AK12" s="291" t="s">
        <v>533</v>
      </c>
      <c r="AL12" s="297" t="s">
        <v>533</v>
      </c>
      <c r="AM12" s="319">
        <v>21.7</v>
      </c>
      <c r="AN12" s="299" t="s">
        <v>755</v>
      </c>
      <c r="AO12" s="291" t="s">
        <v>533</v>
      </c>
      <c r="AP12" s="299" t="s">
        <v>533</v>
      </c>
      <c r="AQ12" s="291" t="s">
        <v>533</v>
      </c>
      <c r="AR12" s="299" t="s">
        <v>533</v>
      </c>
    </row>
    <row r="13" spans="1:44" x14ac:dyDescent="0.2">
      <c r="A13" s="93" t="s">
        <v>389</v>
      </c>
      <c r="B13" s="93" t="s">
        <v>324</v>
      </c>
      <c r="C13" s="117">
        <v>62</v>
      </c>
      <c r="D13" s="121" t="s">
        <v>582</v>
      </c>
      <c r="E13" s="115">
        <v>63</v>
      </c>
      <c r="F13" s="121" t="s">
        <v>625</v>
      </c>
      <c r="G13" s="115" t="s">
        <v>533</v>
      </c>
      <c r="H13" s="124" t="s">
        <v>533</v>
      </c>
      <c r="I13" s="290">
        <v>14.7</v>
      </c>
      <c r="J13" s="298" t="s">
        <v>555</v>
      </c>
      <c r="K13" s="290">
        <v>13.5</v>
      </c>
      <c r="L13" s="298" t="s">
        <v>635</v>
      </c>
      <c r="M13" s="290" t="s">
        <v>533</v>
      </c>
      <c r="N13" s="298" t="s">
        <v>533</v>
      </c>
      <c r="O13" s="295">
        <v>42</v>
      </c>
      <c r="P13" s="305" t="s">
        <v>763</v>
      </c>
      <c r="Q13" s="294">
        <v>41</v>
      </c>
      <c r="R13" s="305" t="s">
        <v>652</v>
      </c>
      <c r="S13" s="294" t="s">
        <v>533</v>
      </c>
      <c r="T13" s="302" t="s">
        <v>533</v>
      </c>
      <c r="U13" s="317">
        <v>1.6</v>
      </c>
      <c r="V13" s="298" t="s">
        <v>764</v>
      </c>
      <c r="W13" s="290">
        <v>1.27835743</v>
      </c>
      <c r="X13" s="298" t="s">
        <v>535</v>
      </c>
      <c r="Y13" s="290" t="s">
        <v>533</v>
      </c>
      <c r="Z13" s="298" t="s">
        <v>533</v>
      </c>
      <c r="AA13" s="295">
        <v>137</v>
      </c>
      <c r="AB13" s="305" t="s">
        <v>635</v>
      </c>
      <c r="AC13" s="294">
        <v>136</v>
      </c>
      <c r="AD13" s="305" t="s">
        <v>575</v>
      </c>
      <c r="AE13" s="294" t="s">
        <v>533</v>
      </c>
      <c r="AF13" s="302" t="s">
        <v>533</v>
      </c>
      <c r="AG13" s="317">
        <v>40.5</v>
      </c>
      <c r="AH13" s="298" t="s">
        <v>627</v>
      </c>
      <c r="AI13" s="290" t="s">
        <v>533</v>
      </c>
      <c r="AJ13" s="298" t="s">
        <v>533</v>
      </c>
      <c r="AK13" s="290" t="s">
        <v>533</v>
      </c>
      <c r="AL13" s="296" t="s">
        <v>533</v>
      </c>
      <c r="AM13" s="317">
        <v>22</v>
      </c>
      <c r="AN13" s="298" t="s">
        <v>710</v>
      </c>
      <c r="AO13" s="290" t="s">
        <v>533</v>
      </c>
      <c r="AP13" s="298" t="s">
        <v>533</v>
      </c>
      <c r="AQ13" s="290" t="s">
        <v>533</v>
      </c>
      <c r="AR13" s="298" t="s">
        <v>533</v>
      </c>
    </row>
    <row r="14" spans="1:44" x14ac:dyDescent="0.2">
      <c r="A14" s="94" t="s">
        <v>909</v>
      </c>
      <c r="B14" s="94" t="s">
        <v>10</v>
      </c>
      <c r="C14" s="118">
        <v>61</v>
      </c>
      <c r="D14" s="125" t="s">
        <v>831</v>
      </c>
      <c r="E14" s="119">
        <v>61</v>
      </c>
      <c r="F14" s="125" t="s">
        <v>617</v>
      </c>
      <c r="G14" s="119">
        <v>59</v>
      </c>
      <c r="H14" s="126" t="s">
        <v>554</v>
      </c>
      <c r="I14" s="390">
        <v>13.9</v>
      </c>
      <c r="J14" s="353" t="s">
        <v>840</v>
      </c>
      <c r="K14" s="390">
        <v>12.8</v>
      </c>
      <c r="L14" s="353" t="s">
        <v>576</v>
      </c>
      <c r="M14" s="390">
        <v>12.7</v>
      </c>
      <c r="N14" s="353" t="s">
        <v>585</v>
      </c>
      <c r="O14" s="293">
        <v>44</v>
      </c>
      <c r="P14" s="304" t="s">
        <v>766</v>
      </c>
      <c r="Q14" s="292">
        <v>44</v>
      </c>
      <c r="R14" s="304" t="s">
        <v>637</v>
      </c>
      <c r="S14" s="292">
        <v>44</v>
      </c>
      <c r="T14" s="301" t="s">
        <v>563</v>
      </c>
      <c r="U14" s="319">
        <v>2.5</v>
      </c>
      <c r="V14" s="299" t="s">
        <v>583</v>
      </c>
      <c r="W14" s="291">
        <v>2.2712077832999999</v>
      </c>
      <c r="X14" s="299" t="s">
        <v>585</v>
      </c>
      <c r="Y14" s="291">
        <v>2.1057961601000001</v>
      </c>
      <c r="Z14" s="299" t="s">
        <v>532</v>
      </c>
      <c r="AA14" s="293">
        <v>134</v>
      </c>
      <c r="AB14" s="304" t="s">
        <v>697</v>
      </c>
      <c r="AC14" s="292">
        <v>134</v>
      </c>
      <c r="AD14" s="304" t="s">
        <v>648</v>
      </c>
      <c r="AE14" s="292">
        <v>130</v>
      </c>
      <c r="AF14" s="301" t="s">
        <v>601</v>
      </c>
      <c r="AG14" s="319">
        <v>39.1</v>
      </c>
      <c r="AH14" s="299" t="s">
        <v>767</v>
      </c>
      <c r="AI14" s="291" t="s">
        <v>533</v>
      </c>
      <c r="AJ14" s="299" t="s">
        <v>533</v>
      </c>
      <c r="AK14" s="291" t="s">
        <v>533</v>
      </c>
      <c r="AL14" s="297" t="s">
        <v>533</v>
      </c>
      <c r="AM14" s="319">
        <v>22.6</v>
      </c>
      <c r="AN14" s="299" t="s">
        <v>618</v>
      </c>
      <c r="AO14" s="291" t="s">
        <v>533</v>
      </c>
      <c r="AP14" s="299" t="s">
        <v>533</v>
      </c>
      <c r="AQ14" s="291" t="s">
        <v>533</v>
      </c>
      <c r="AR14" s="299" t="s">
        <v>533</v>
      </c>
    </row>
    <row r="15" spans="1:44" x14ac:dyDescent="0.2">
      <c r="A15" s="93" t="s">
        <v>666</v>
      </c>
      <c r="B15" s="93" t="s">
        <v>471</v>
      </c>
      <c r="C15" s="117">
        <v>61</v>
      </c>
      <c r="D15" s="121" t="s">
        <v>591</v>
      </c>
      <c r="E15" s="115">
        <v>63</v>
      </c>
      <c r="F15" s="121" t="s">
        <v>555</v>
      </c>
      <c r="G15" s="115">
        <v>61</v>
      </c>
      <c r="H15" s="124" t="s">
        <v>553</v>
      </c>
      <c r="I15" s="290">
        <v>13.4</v>
      </c>
      <c r="J15" s="298" t="s">
        <v>881</v>
      </c>
      <c r="K15" s="290">
        <v>12.5</v>
      </c>
      <c r="L15" s="298" t="s">
        <v>639</v>
      </c>
      <c r="M15" s="290">
        <v>12.1</v>
      </c>
      <c r="N15" s="298" t="s">
        <v>594</v>
      </c>
      <c r="O15" s="295">
        <v>43</v>
      </c>
      <c r="P15" s="305" t="s">
        <v>700</v>
      </c>
      <c r="Q15" s="294">
        <v>44</v>
      </c>
      <c r="R15" s="305" t="s">
        <v>637</v>
      </c>
      <c r="S15" s="294">
        <v>44</v>
      </c>
      <c r="T15" s="302" t="s">
        <v>563</v>
      </c>
      <c r="U15" s="317">
        <v>2.2000000000000002</v>
      </c>
      <c r="V15" s="298" t="s">
        <v>621</v>
      </c>
      <c r="W15" s="290">
        <v>1.9218267432</v>
      </c>
      <c r="X15" s="298" t="s">
        <v>569</v>
      </c>
      <c r="Y15" s="290">
        <v>1.9164321305000001</v>
      </c>
      <c r="Z15" s="298" t="s">
        <v>539</v>
      </c>
      <c r="AA15" s="295">
        <v>134</v>
      </c>
      <c r="AB15" s="305" t="s">
        <v>775</v>
      </c>
      <c r="AC15" s="294">
        <v>133</v>
      </c>
      <c r="AD15" s="305" t="s">
        <v>535</v>
      </c>
      <c r="AE15" s="294">
        <v>129</v>
      </c>
      <c r="AF15" s="302" t="s">
        <v>753</v>
      </c>
      <c r="AG15" s="317">
        <v>39.799999999999997</v>
      </c>
      <c r="AH15" s="298" t="s">
        <v>776</v>
      </c>
      <c r="AI15" s="290" t="s">
        <v>533</v>
      </c>
      <c r="AJ15" s="298" t="s">
        <v>533</v>
      </c>
      <c r="AK15" s="290" t="s">
        <v>533</v>
      </c>
      <c r="AL15" s="296" t="s">
        <v>533</v>
      </c>
      <c r="AM15" s="317">
        <v>21.6</v>
      </c>
      <c r="AN15" s="298" t="s">
        <v>777</v>
      </c>
      <c r="AO15" s="290" t="s">
        <v>533</v>
      </c>
      <c r="AP15" s="298" t="s">
        <v>533</v>
      </c>
      <c r="AQ15" s="290" t="s">
        <v>533</v>
      </c>
      <c r="AR15" s="298" t="s">
        <v>533</v>
      </c>
    </row>
    <row r="16" spans="1:44" x14ac:dyDescent="0.2">
      <c r="A16" s="94" t="s">
        <v>664</v>
      </c>
      <c r="B16" s="94" t="s">
        <v>324</v>
      </c>
      <c r="C16" s="118">
        <v>61</v>
      </c>
      <c r="D16" s="125" t="s">
        <v>587</v>
      </c>
      <c r="E16" s="119">
        <v>63</v>
      </c>
      <c r="F16" s="125" t="s">
        <v>557</v>
      </c>
      <c r="G16" s="119">
        <v>59</v>
      </c>
      <c r="H16" s="126" t="s">
        <v>536</v>
      </c>
      <c r="I16" s="390">
        <v>14.7</v>
      </c>
      <c r="J16" s="353" t="s">
        <v>577</v>
      </c>
      <c r="K16" s="390">
        <v>13.7</v>
      </c>
      <c r="L16" s="353" t="s">
        <v>575</v>
      </c>
      <c r="M16" s="390">
        <v>13.5</v>
      </c>
      <c r="N16" s="353" t="s">
        <v>588</v>
      </c>
      <c r="O16" s="293">
        <v>41</v>
      </c>
      <c r="P16" s="304" t="s">
        <v>758</v>
      </c>
      <c r="Q16" s="292">
        <v>41</v>
      </c>
      <c r="R16" s="304" t="s">
        <v>548</v>
      </c>
      <c r="S16" s="292">
        <v>41</v>
      </c>
      <c r="T16" s="301" t="s">
        <v>639</v>
      </c>
      <c r="U16" s="319">
        <v>1.5</v>
      </c>
      <c r="V16" s="299" t="s">
        <v>771</v>
      </c>
      <c r="W16" s="291">
        <v>1.2352248265000001</v>
      </c>
      <c r="X16" s="299" t="s">
        <v>880</v>
      </c>
      <c r="Y16" s="291">
        <v>1.2165977407999999</v>
      </c>
      <c r="Z16" s="299" t="s">
        <v>753</v>
      </c>
      <c r="AA16" s="293">
        <v>137</v>
      </c>
      <c r="AB16" s="304" t="s">
        <v>619</v>
      </c>
      <c r="AC16" s="292">
        <v>136</v>
      </c>
      <c r="AD16" s="304" t="s">
        <v>637</v>
      </c>
      <c r="AE16" s="292">
        <v>132</v>
      </c>
      <c r="AF16" s="301" t="s">
        <v>553</v>
      </c>
      <c r="AG16" s="319">
        <v>40.299999999999997</v>
      </c>
      <c r="AH16" s="299" t="s">
        <v>772</v>
      </c>
      <c r="AI16" s="291" t="s">
        <v>533</v>
      </c>
      <c r="AJ16" s="299" t="s">
        <v>533</v>
      </c>
      <c r="AK16" s="291" t="s">
        <v>533</v>
      </c>
      <c r="AL16" s="297" t="s">
        <v>533</v>
      </c>
      <c r="AM16" s="319">
        <v>22</v>
      </c>
      <c r="AN16" s="299" t="s">
        <v>710</v>
      </c>
      <c r="AO16" s="291" t="s">
        <v>533</v>
      </c>
      <c r="AP16" s="299" t="s">
        <v>533</v>
      </c>
      <c r="AQ16" s="291" t="s">
        <v>533</v>
      </c>
      <c r="AR16" s="299" t="s">
        <v>533</v>
      </c>
    </row>
    <row r="17" spans="1:44" x14ac:dyDescent="0.2">
      <c r="A17" s="93" t="s">
        <v>910</v>
      </c>
      <c r="B17" s="93" t="s">
        <v>471</v>
      </c>
      <c r="C17" s="117">
        <v>61</v>
      </c>
      <c r="D17" s="121" t="s">
        <v>584</v>
      </c>
      <c r="E17" s="115">
        <v>64</v>
      </c>
      <c r="F17" s="121" t="s">
        <v>557</v>
      </c>
      <c r="G17" s="115">
        <v>61</v>
      </c>
      <c r="H17" s="124" t="s">
        <v>585</v>
      </c>
      <c r="I17" s="290">
        <v>14.3</v>
      </c>
      <c r="J17" s="298" t="s">
        <v>878</v>
      </c>
      <c r="K17" s="290">
        <v>13.1</v>
      </c>
      <c r="L17" s="298" t="s">
        <v>635</v>
      </c>
      <c r="M17" s="290">
        <v>12.8</v>
      </c>
      <c r="N17" s="298" t="s">
        <v>585</v>
      </c>
      <c r="O17" s="295">
        <v>49</v>
      </c>
      <c r="P17" s="305" t="s">
        <v>532</v>
      </c>
      <c r="Q17" s="294">
        <v>48</v>
      </c>
      <c r="R17" s="305" t="s">
        <v>532</v>
      </c>
      <c r="S17" s="294">
        <v>49</v>
      </c>
      <c r="T17" s="302" t="s">
        <v>532</v>
      </c>
      <c r="U17" s="317">
        <v>1.6</v>
      </c>
      <c r="V17" s="298" t="s">
        <v>762</v>
      </c>
      <c r="W17" s="290">
        <v>1.5491361086</v>
      </c>
      <c r="X17" s="298" t="s">
        <v>548</v>
      </c>
      <c r="Y17" s="290">
        <v>1.4963023295</v>
      </c>
      <c r="Z17" s="298" t="s">
        <v>536</v>
      </c>
      <c r="AA17" s="295">
        <v>134</v>
      </c>
      <c r="AB17" s="305" t="s">
        <v>761</v>
      </c>
      <c r="AC17" s="294">
        <v>134</v>
      </c>
      <c r="AD17" s="305" t="s">
        <v>598</v>
      </c>
      <c r="AE17" s="294">
        <v>130</v>
      </c>
      <c r="AF17" s="302" t="s">
        <v>637</v>
      </c>
      <c r="AG17" s="317">
        <v>39.700000000000003</v>
      </c>
      <c r="AH17" s="298" t="s">
        <v>696</v>
      </c>
      <c r="AI17" s="290" t="s">
        <v>533</v>
      </c>
      <c r="AJ17" s="298" t="s">
        <v>533</v>
      </c>
      <c r="AK17" s="290" t="s">
        <v>533</v>
      </c>
      <c r="AL17" s="296" t="s">
        <v>533</v>
      </c>
      <c r="AM17" s="317">
        <v>22.5</v>
      </c>
      <c r="AN17" s="298" t="s">
        <v>628</v>
      </c>
      <c r="AO17" s="290" t="s">
        <v>533</v>
      </c>
      <c r="AP17" s="298" t="s">
        <v>533</v>
      </c>
      <c r="AQ17" s="290" t="s">
        <v>533</v>
      </c>
      <c r="AR17" s="298" t="s">
        <v>533</v>
      </c>
    </row>
    <row r="18" spans="1:44" x14ac:dyDescent="0.2">
      <c r="A18" s="94" t="s">
        <v>665</v>
      </c>
      <c r="B18" s="94" t="s">
        <v>45</v>
      </c>
      <c r="C18" s="118">
        <v>60</v>
      </c>
      <c r="D18" s="125" t="s">
        <v>992</v>
      </c>
      <c r="E18" s="119" t="s">
        <v>533</v>
      </c>
      <c r="F18" s="125" t="s">
        <v>533</v>
      </c>
      <c r="G18" s="119" t="s">
        <v>533</v>
      </c>
      <c r="H18" s="126" t="s">
        <v>533</v>
      </c>
      <c r="I18" s="390">
        <v>13.8</v>
      </c>
      <c r="J18" s="353" t="s">
        <v>840</v>
      </c>
      <c r="K18" s="390" t="s">
        <v>533</v>
      </c>
      <c r="L18" s="353" t="s">
        <v>533</v>
      </c>
      <c r="M18" s="390" t="s">
        <v>533</v>
      </c>
      <c r="N18" s="353" t="s">
        <v>533</v>
      </c>
      <c r="O18" s="293">
        <v>42</v>
      </c>
      <c r="P18" s="304" t="s">
        <v>774</v>
      </c>
      <c r="Q18" s="292" t="s">
        <v>533</v>
      </c>
      <c r="R18" s="304" t="s">
        <v>533</v>
      </c>
      <c r="S18" s="292" t="s">
        <v>533</v>
      </c>
      <c r="T18" s="301" t="s">
        <v>533</v>
      </c>
      <c r="U18" s="319">
        <v>1.6</v>
      </c>
      <c r="V18" s="299" t="s">
        <v>739</v>
      </c>
      <c r="W18" s="291" t="s">
        <v>533</v>
      </c>
      <c r="X18" s="299" t="s">
        <v>533</v>
      </c>
      <c r="Y18" s="291" t="s">
        <v>533</v>
      </c>
      <c r="Z18" s="299" t="s">
        <v>533</v>
      </c>
      <c r="AA18" s="293">
        <v>132</v>
      </c>
      <c r="AB18" s="304" t="s">
        <v>773</v>
      </c>
      <c r="AC18" s="292" t="s">
        <v>533</v>
      </c>
      <c r="AD18" s="304" t="s">
        <v>533</v>
      </c>
      <c r="AE18" s="292" t="s">
        <v>533</v>
      </c>
      <c r="AF18" s="301" t="s">
        <v>533</v>
      </c>
      <c r="AG18" s="319">
        <v>40.700000000000003</v>
      </c>
      <c r="AH18" s="299" t="s">
        <v>544</v>
      </c>
      <c r="AI18" s="291" t="s">
        <v>533</v>
      </c>
      <c r="AJ18" s="299" t="s">
        <v>533</v>
      </c>
      <c r="AK18" s="291" t="s">
        <v>533</v>
      </c>
      <c r="AL18" s="297" t="s">
        <v>533</v>
      </c>
      <c r="AM18" s="319">
        <v>22.2</v>
      </c>
      <c r="AN18" s="299" t="s">
        <v>740</v>
      </c>
      <c r="AO18" s="291" t="s">
        <v>533</v>
      </c>
      <c r="AP18" s="299" t="s">
        <v>533</v>
      </c>
      <c r="AQ18" s="291" t="s">
        <v>533</v>
      </c>
      <c r="AR18" s="299" t="s">
        <v>533</v>
      </c>
    </row>
    <row r="19" spans="1:44" x14ac:dyDescent="0.2">
      <c r="A19" s="93" t="s">
        <v>1293</v>
      </c>
      <c r="B19" s="93" t="s">
        <v>324</v>
      </c>
      <c r="C19" s="117">
        <v>60</v>
      </c>
      <c r="D19" s="121" t="s">
        <v>992</v>
      </c>
      <c r="E19" s="115" t="s">
        <v>533</v>
      </c>
      <c r="F19" s="121" t="s">
        <v>533</v>
      </c>
      <c r="G19" s="115" t="s">
        <v>533</v>
      </c>
      <c r="H19" s="124" t="s">
        <v>533</v>
      </c>
      <c r="I19" s="290">
        <v>13.8</v>
      </c>
      <c r="J19" s="298" t="s">
        <v>840</v>
      </c>
      <c r="K19" s="290" t="s">
        <v>533</v>
      </c>
      <c r="L19" s="298" t="s">
        <v>533</v>
      </c>
      <c r="M19" s="290" t="s">
        <v>533</v>
      </c>
      <c r="N19" s="298" t="s">
        <v>533</v>
      </c>
      <c r="O19" s="295">
        <v>47</v>
      </c>
      <c r="P19" s="305" t="s">
        <v>577</v>
      </c>
      <c r="Q19" s="294" t="s">
        <v>533</v>
      </c>
      <c r="R19" s="305" t="s">
        <v>533</v>
      </c>
      <c r="S19" s="294" t="s">
        <v>533</v>
      </c>
      <c r="T19" s="302" t="s">
        <v>533</v>
      </c>
      <c r="U19" s="317">
        <v>1.6</v>
      </c>
      <c r="V19" s="298" t="s">
        <v>780</v>
      </c>
      <c r="W19" s="290" t="s">
        <v>533</v>
      </c>
      <c r="X19" s="298" t="s">
        <v>533</v>
      </c>
      <c r="Y19" s="290" t="s">
        <v>533</v>
      </c>
      <c r="Z19" s="298" t="s">
        <v>533</v>
      </c>
      <c r="AA19" s="295">
        <v>134</v>
      </c>
      <c r="AB19" s="305" t="s">
        <v>697</v>
      </c>
      <c r="AC19" s="294" t="s">
        <v>533</v>
      </c>
      <c r="AD19" s="305" t="s">
        <v>533</v>
      </c>
      <c r="AE19" s="294" t="s">
        <v>533</v>
      </c>
      <c r="AF19" s="302" t="s">
        <v>533</v>
      </c>
      <c r="AG19" s="317">
        <v>40.1</v>
      </c>
      <c r="AH19" s="298" t="s">
        <v>781</v>
      </c>
      <c r="AI19" s="290" t="s">
        <v>533</v>
      </c>
      <c r="AJ19" s="298" t="s">
        <v>533</v>
      </c>
      <c r="AK19" s="290" t="s">
        <v>533</v>
      </c>
      <c r="AL19" s="296" t="s">
        <v>533</v>
      </c>
      <c r="AM19" s="317">
        <v>22</v>
      </c>
      <c r="AN19" s="298" t="s">
        <v>710</v>
      </c>
      <c r="AO19" s="290" t="s">
        <v>533</v>
      </c>
      <c r="AP19" s="298" t="s">
        <v>533</v>
      </c>
      <c r="AQ19" s="290" t="s">
        <v>533</v>
      </c>
      <c r="AR19" s="298" t="s">
        <v>533</v>
      </c>
    </row>
    <row r="20" spans="1:44" x14ac:dyDescent="0.2">
      <c r="A20" s="94" t="s">
        <v>670</v>
      </c>
      <c r="B20" s="94" t="s">
        <v>471</v>
      </c>
      <c r="C20" s="118">
        <v>60</v>
      </c>
      <c r="D20" s="125" t="s">
        <v>663</v>
      </c>
      <c r="E20" s="119" t="s">
        <v>533</v>
      </c>
      <c r="F20" s="125" t="s">
        <v>533</v>
      </c>
      <c r="G20" s="119" t="s">
        <v>533</v>
      </c>
      <c r="H20" s="126" t="s">
        <v>533</v>
      </c>
      <c r="I20" s="390">
        <v>13.9</v>
      </c>
      <c r="J20" s="353" t="s">
        <v>879</v>
      </c>
      <c r="K20" s="390" t="s">
        <v>533</v>
      </c>
      <c r="L20" s="353" t="s">
        <v>533</v>
      </c>
      <c r="M20" s="390" t="s">
        <v>533</v>
      </c>
      <c r="N20" s="353" t="s">
        <v>533</v>
      </c>
      <c r="O20" s="293">
        <v>42</v>
      </c>
      <c r="P20" s="304" t="s">
        <v>774</v>
      </c>
      <c r="Q20" s="292" t="s">
        <v>533</v>
      </c>
      <c r="R20" s="304" t="s">
        <v>533</v>
      </c>
      <c r="S20" s="292" t="s">
        <v>533</v>
      </c>
      <c r="T20" s="301" t="s">
        <v>533</v>
      </c>
      <c r="U20" s="319">
        <v>1.4</v>
      </c>
      <c r="V20" s="299" t="s">
        <v>751</v>
      </c>
      <c r="W20" s="291" t="s">
        <v>533</v>
      </c>
      <c r="X20" s="299" t="s">
        <v>533</v>
      </c>
      <c r="Y20" s="291" t="s">
        <v>533</v>
      </c>
      <c r="Z20" s="299" t="s">
        <v>533</v>
      </c>
      <c r="AA20" s="293">
        <v>134</v>
      </c>
      <c r="AB20" s="304" t="s">
        <v>782</v>
      </c>
      <c r="AC20" s="292" t="s">
        <v>533</v>
      </c>
      <c r="AD20" s="304" t="s">
        <v>533</v>
      </c>
      <c r="AE20" s="292" t="s">
        <v>533</v>
      </c>
      <c r="AF20" s="301" t="s">
        <v>533</v>
      </c>
      <c r="AG20" s="319">
        <v>38.200000000000003</v>
      </c>
      <c r="AH20" s="299" t="s">
        <v>732</v>
      </c>
      <c r="AI20" s="291" t="s">
        <v>533</v>
      </c>
      <c r="AJ20" s="299" t="s">
        <v>533</v>
      </c>
      <c r="AK20" s="291" t="s">
        <v>533</v>
      </c>
      <c r="AL20" s="297" t="s">
        <v>533</v>
      </c>
      <c r="AM20" s="319">
        <v>23.3</v>
      </c>
      <c r="AN20" s="299" t="s">
        <v>585</v>
      </c>
      <c r="AO20" s="291" t="s">
        <v>533</v>
      </c>
      <c r="AP20" s="299" t="s">
        <v>533</v>
      </c>
      <c r="AQ20" s="291" t="s">
        <v>533</v>
      </c>
      <c r="AR20" s="299" t="s">
        <v>533</v>
      </c>
    </row>
    <row r="21" spans="1:44" x14ac:dyDescent="0.2">
      <c r="A21" s="92" t="s">
        <v>660</v>
      </c>
      <c r="B21" s="93" t="s">
        <v>324</v>
      </c>
      <c r="C21" s="117">
        <v>60</v>
      </c>
      <c r="D21" s="121" t="s">
        <v>992</v>
      </c>
      <c r="E21" s="115" t="s">
        <v>533</v>
      </c>
      <c r="F21" s="121" t="s">
        <v>533</v>
      </c>
      <c r="G21" s="115" t="s">
        <v>533</v>
      </c>
      <c r="H21" s="124" t="s">
        <v>533</v>
      </c>
      <c r="I21" s="290">
        <v>14.2</v>
      </c>
      <c r="J21" s="298" t="s">
        <v>883</v>
      </c>
      <c r="K21" s="290" t="s">
        <v>533</v>
      </c>
      <c r="L21" s="298" t="s">
        <v>533</v>
      </c>
      <c r="M21" s="290" t="s">
        <v>533</v>
      </c>
      <c r="N21" s="298" t="s">
        <v>533</v>
      </c>
      <c r="O21" s="295">
        <v>41</v>
      </c>
      <c r="P21" s="305" t="s">
        <v>751</v>
      </c>
      <c r="Q21" s="294" t="s">
        <v>533</v>
      </c>
      <c r="R21" s="305" t="s">
        <v>533</v>
      </c>
      <c r="S21" s="294" t="s">
        <v>533</v>
      </c>
      <c r="T21" s="302" t="s">
        <v>533</v>
      </c>
      <c r="U21" s="317">
        <v>2.1</v>
      </c>
      <c r="V21" s="298" t="s">
        <v>671</v>
      </c>
      <c r="W21" s="290" t="s">
        <v>533</v>
      </c>
      <c r="X21" s="298" t="s">
        <v>533</v>
      </c>
      <c r="Y21" s="290" t="s">
        <v>533</v>
      </c>
      <c r="Z21" s="298" t="s">
        <v>533</v>
      </c>
      <c r="AA21" s="295">
        <v>134</v>
      </c>
      <c r="AB21" s="305" t="s">
        <v>750</v>
      </c>
      <c r="AC21" s="294" t="s">
        <v>533</v>
      </c>
      <c r="AD21" s="305" t="s">
        <v>533</v>
      </c>
      <c r="AE21" s="294" t="s">
        <v>533</v>
      </c>
      <c r="AF21" s="302" t="s">
        <v>533</v>
      </c>
      <c r="AG21" s="317">
        <v>38.299999999999997</v>
      </c>
      <c r="AH21" s="298" t="s">
        <v>729</v>
      </c>
      <c r="AI21" s="290" t="s">
        <v>533</v>
      </c>
      <c r="AJ21" s="298" t="s">
        <v>533</v>
      </c>
      <c r="AK21" s="290" t="s">
        <v>533</v>
      </c>
      <c r="AL21" s="296" t="s">
        <v>533</v>
      </c>
      <c r="AM21" s="317">
        <v>23.1</v>
      </c>
      <c r="AN21" s="298" t="s">
        <v>566</v>
      </c>
      <c r="AO21" s="290" t="s">
        <v>533</v>
      </c>
      <c r="AP21" s="298" t="s">
        <v>533</v>
      </c>
      <c r="AQ21" s="290" t="s">
        <v>533</v>
      </c>
      <c r="AR21" s="298" t="s">
        <v>533</v>
      </c>
    </row>
    <row r="22" spans="1:44" x14ac:dyDescent="0.2">
      <c r="A22" s="94" t="s">
        <v>410</v>
      </c>
      <c r="B22" s="94" t="s">
        <v>324</v>
      </c>
      <c r="C22" s="118">
        <v>59</v>
      </c>
      <c r="D22" s="125" t="s">
        <v>993</v>
      </c>
      <c r="E22" s="119">
        <v>62</v>
      </c>
      <c r="F22" s="125" t="s">
        <v>546</v>
      </c>
      <c r="G22" s="119">
        <v>59</v>
      </c>
      <c r="H22" s="126" t="s">
        <v>536</v>
      </c>
      <c r="I22" s="390">
        <v>14.5</v>
      </c>
      <c r="J22" s="353" t="s">
        <v>831</v>
      </c>
      <c r="K22" s="390">
        <v>13</v>
      </c>
      <c r="L22" s="353" t="s">
        <v>635</v>
      </c>
      <c r="M22" s="390">
        <v>13.3</v>
      </c>
      <c r="N22" s="353" t="s">
        <v>588</v>
      </c>
      <c r="O22" s="293">
        <v>42</v>
      </c>
      <c r="P22" s="304" t="s">
        <v>704</v>
      </c>
      <c r="Q22" s="292">
        <v>41</v>
      </c>
      <c r="R22" s="304" t="s">
        <v>548</v>
      </c>
      <c r="S22" s="292">
        <v>41</v>
      </c>
      <c r="T22" s="301" t="s">
        <v>604</v>
      </c>
      <c r="U22" s="319">
        <v>1.3</v>
      </c>
      <c r="V22" s="299" t="s">
        <v>759</v>
      </c>
      <c r="W22" s="291">
        <v>1.2225631516</v>
      </c>
      <c r="X22" s="299" t="s">
        <v>880</v>
      </c>
      <c r="Y22" s="291">
        <v>1.2137682048</v>
      </c>
      <c r="Z22" s="299" t="s">
        <v>753</v>
      </c>
      <c r="AA22" s="293">
        <v>136</v>
      </c>
      <c r="AB22" s="304" t="s">
        <v>622</v>
      </c>
      <c r="AC22" s="292">
        <v>135</v>
      </c>
      <c r="AD22" s="304" t="s">
        <v>601</v>
      </c>
      <c r="AE22" s="292">
        <v>131</v>
      </c>
      <c r="AF22" s="301" t="s">
        <v>553</v>
      </c>
      <c r="AG22" s="319">
        <v>40.5</v>
      </c>
      <c r="AH22" s="299" t="s">
        <v>592</v>
      </c>
      <c r="AI22" s="291" t="s">
        <v>533</v>
      </c>
      <c r="AJ22" s="299" t="s">
        <v>533</v>
      </c>
      <c r="AK22" s="291" t="s">
        <v>533</v>
      </c>
      <c r="AL22" s="297" t="s">
        <v>533</v>
      </c>
      <c r="AM22" s="319">
        <v>21.9</v>
      </c>
      <c r="AN22" s="299" t="s">
        <v>760</v>
      </c>
      <c r="AO22" s="291" t="s">
        <v>533</v>
      </c>
      <c r="AP22" s="299" t="s">
        <v>533</v>
      </c>
      <c r="AQ22" s="291" t="s">
        <v>533</v>
      </c>
      <c r="AR22" s="299" t="s">
        <v>533</v>
      </c>
    </row>
    <row r="23" spans="1:44" x14ac:dyDescent="0.2">
      <c r="A23" s="93" t="s">
        <v>430</v>
      </c>
      <c r="B23" s="93" t="s">
        <v>471</v>
      </c>
      <c r="C23" s="117">
        <v>59</v>
      </c>
      <c r="D23" s="121" t="s">
        <v>667</v>
      </c>
      <c r="E23" s="115">
        <v>61</v>
      </c>
      <c r="F23" s="121" t="s">
        <v>617</v>
      </c>
      <c r="G23" s="115">
        <v>61</v>
      </c>
      <c r="H23" s="124" t="s">
        <v>553</v>
      </c>
      <c r="I23" s="290">
        <v>13.9</v>
      </c>
      <c r="J23" s="298" t="s">
        <v>802</v>
      </c>
      <c r="K23" s="290">
        <v>12.9</v>
      </c>
      <c r="L23" s="298" t="s">
        <v>576</v>
      </c>
      <c r="M23" s="290">
        <v>12.7</v>
      </c>
      <c r="N23" s="298" t="s">
        <v>585</v>
      </c>
      <c r="O23" s="295">
        <v>47</v>
      </c>
      <c r="P23" s="305" t="s">
        <v>582</v>
      </c>
      <c r="Q23" s="294">
        <v>46</v>
      </c>
      <c r="R23" s="305" t="s">
        <v>561</v>
      </c>
      <c r="S23" s="294">
        <v>47</v>
      </c>
      <c r="T23" s="302" t="s">
        <v>585</v>
      </c>
      <c r="U23" s="317">
        <v>1.5</v>
      </c>
      <c r="V23" s="298" t="s">
        <v>769</v>
      </c>
      <c r="W23" s="290">
        <v>1.3722202573</v>
      </c>
      <c r="X23" s="298" t="s">
        <v>638</v>
      </c>
      <c r="Y23" s="290">
        <v>1.3263208919</v>
      </c>
      <c r="Z23" s="298" t="s">
        <v>580</v>
      </c>
      <c r="AA23" s="295">
        <v>135</v>
      </c>
      <c r="AB23" s="305" t="s">
        <v>628</v>
      </c>
      <c r="AC23" s="294">
        <v>133</v>
      </c>
      <c r="AD23" s="305" t="s">
        <v>613</v>
      </c>
      <c r="AE23" s="294">
        <v>130</v>
      </c>
      <c r="AF23" s="302" t="s">
        <v>606</v>
      </c>
      <c r="AG23" s="317">
        <v>41</v>
      </c>
      <c r="AH23" s="298" t="s">
        <v>568</v>
      </c>
      <c r="AI23" s="290" t="s">
        <v>533</v>
      </c>
      <c r="AJ23" s="298" t="s">
        <v>533</v>
      </c>
      <c r="AK23" s="290" t="s">
        <v>533</v>
      </c>
      <c r="AL23" s="296" t="s">
        <v>533</v>
      </c>
      <c r="AM23" s="317">
        <v>21.4</v>
      </c>
      <c r="AN23" s="298" t="s">
        <v>770</v>
      </c>
      <c r="AO23" s="290" t="s">
        <v>533</v>
      </c>
      <c r="AP23" s="298" t="s">
        <v>533</v>
      </c>
      <c r="AQ23" s="290" t="s">
        <v>533</v>
      </c>
      <c r="AR23" s="298" t="s">
        <v>533</v>
      </c>
    </row>
    <row r="24" spans="1:44" x14ac:dyDescent="0.2">
      <c r="A24" s="94" t="s">
        <v>668</v>
      </c>
      <c r="B24" s="94" t="s">
        <v>324</v>
      </c>
      <c r="C24" s="118">
        <v>59</v>
      </c>
      <c r="D24" s="125" t="s">
        <v>992</v>
      </c>
      <c r="E24" s="119" t="s">
        <v>533</v>
      </c>
      <c r="F24" s="125" t="s">
        <v>533</v>
      </c>
      <c r="G24" s="119" t="s">
        <v>533</v>
      </c>
      <c r="H24" s="126" t="s">
        <v>533</v>
      </c>
      <c r="I24" s="390">
        <v>14.1</v>
      </c>
      <c r="J24" s="353" t="s">
        <v>814</v>
      </c>
      <c r="K24" s="390" t="s">
        <v>533</v>
      </c>
      <c r="L24" s="353" t="s">
        <v>533</v>
      </c>
      <c r="M24" s="390" t="s">
        <v>533</v>
      </c>
      <c r="N24" s="353" t="s">
        <v>533</v>
      </c>
      <c r="O24" s="293">
        <v>44</v>
      </c>
      <c r="P24" s="304" t="s">
        <v>778</v>
      </c>
      <c r="Q24" s="292" t="s">
        <v>533</v>
      </c>
      <c r="R24" s="304" t="s">
        <v>533</v>
      </c>
      <c r="S24" s="292" t="s">
        <v>533</v>
      </c>
      <c r="T24" s="301" t="s">
        <v>533</v>
      </c>
      <c r="U24" s="319">
        <v>1.5</v>
      </c>
      <c r="V24" s="299" t="s">
        <v>713</v>
      </c>
      <c r="W24" s="291" t="s">
        <v>533</v>
      </c>
      <c r="X24" s="299" t="s">
        <v>533</v>
      </c>
      <c r="Y24" s="291" t="s">
        <v>533</v>
      </c>
      <c r="Z24" s="299" t="s">
        <v>533</v>
      </c>
      <c r="AA24" s="293">
        <v>136</v>
      </c>
      <c r="AB24" s="304" t="s">
        <v>685</v>
      </c>
      <c r="AC24" s="292" t="s">
        <v>533</v>
      </c>
      <c r="AD24" s="304" t="s">
        <v>533</v>
      </c>
      <c r="AE24" s="292" t="s">
        <v>533</v>
      </c>
      <c r="AF24" s="301" t="s">
        <v>533</v>
      </c>
      <c r="AG24" s="319">
        <v>38.4</v>
      </c>
      <c r="AH24" s="299" t="s">
        <v>727</v>
      </c>
      <c r="AI24" s="291" t="s">
        <v>533</v>
      </c>
      <c r="AJ24" s="299" t="s">
        <v>533</v>
      </c>
      <c r="AK24" s="291" t="s">
        <v>533</v>
      </c>
      <c r="AL24" s="297" t="s">
        <v>533</v>
      </c>
      <c r="AM24" s="319">
        <v>22.7</v>
      </c>
      <c r="AN24" s="299" t="s">
        <v>586</v>
      </c>
      <c r="AO24" s="291" t="s">
        <v>533</v>
      </c>
      <c r="AP24" s="299" t="s">
        <v>533</v>
      </c>
      <c r="AQ24" s="291" t="s">
        <v>533</v>
      </c>
      <c r="AR24" s="299" t="s">
        <v>533</v>
      </c>
    </row>
    <row r="25" spans="1:44" x14ac:dyDescent="0.2">
      <c r="A25" s="93" t="s">
        <v>682</v>
      </c>
      <c r="B25" s="93" t="s">
        <v>45</v>
      </c>
      <c r="C25" s="117">
        <v>59</v>
      </c>
      <c r="D25" s="121" t="s">
        <v>993</v>
      </c>
      <c r="E25" s="115" t="s">
        <v>533</v>
      </c>
      <c r="F25" s="121" t="s">
        <v>533</v>
      </c>
      <c r="G25" s="115" t="s">
        <v>533</v>
      </c>
      <c r="H25" s="124" t="s">
        <v>533</v>
      </c>
      <c r="I25" s="290">
        <v>13.5</v>
      </c>
      <c r="J25" s="298" t="s">
        <v>884</v>
      </c>
      <c r="K25" s="290" t="s">
        <v>533</v>
      </c>
      <c r="L25" s="298" t="s">
        <v>533</v>
      </c>
      <c r="M25" s="290" t="s">
        <v>533</v>
      </c>
      <c r="N25" s="298" t="s">
        <v>533</v>
      </c>
      <c r="O25" s="295">
        <v>41</v>
      </c>
      <c r="P25" s="305" t="s">
        <v>718</v>
      </c>
      <c r="Q25" s="294" t="s">
        <v>533</v>
      </c>
      <c r="R25" s="305" t="s">
        <v>533</v>
      </c>
      <c r="S25" s="294" t="s">
        <v>533</v>
      </c>
      <c r="T25" s="302" t="s">
        <v>533</v>
      </c>
      <c r="U25" s="317">
        <v>1.7</v>
      </c>
      <c r="V25" s="298" t="s">
        <v>804</v>
      </c>
      <c r="W25" s="290" t="s">
        <v>533</v>
      </c>
      <c r="X25" s="298" t="s">
        <v>533</v>
      </c>
      <c r="Y25" s="290" t="s">
        <v>533</v>
      </c>
      <c r="Z25" s="298" t="s">
        <v>533</v>
      </c>
      <c r="AA25" s="295">
        <v>131</v>
      </c>
      <c r="AB25" s="305" t="s">
        <v>777</v>
      </c>
      <c r="AC25" s="294" t="s">
        <v>533</v>
      </c>
      <c r="AD25" s="305" t="s">
        <v>533</v>
      </c>
      <c r="AE25" s="294" t="s">
        <v>533</v>
      </c>
      <c r="AF25" s="302" t="s">
        <v>533</v>
      </c>
      <c r="AG25" s="317">
        <v>39.200000000000003</v>
      </c>
      <c r="AH25" s="298" t="s">
        <v>805</v>
      </c>
      <c r="AI25" s="290" t="s">
        <v>533</v>
      </c>
      <c r="AJ25" s="298" t="s">
        <v>533</v>
      </c>
      <c r="AK25" s="290" t="s">
        <v>533</v>
      </c>
      <c r="AL25" s="296" t="s">
        <v>533</v>
      </c>
      <c r="AM25" s="317">
        <v>22.7</v>
      </c>
      <c r="AN25" s="298" t="s">
        <v>621</v>
      </c>
      <c r="AO25" s="290" t="s">
        <v>533</v>
      </c>
      <c r="AP25" s="298" t="s">
        <v>533</v>
      </c>
      <c r="AQ25" s="290" t="s">
        <v>533</v>
      </c>
      <c r="AR25" s="298" t="s">
        <v>533</v>
      </c>
    </row>
    <row r="26" spans="1:44" x14ac:dyDescent="0.2">
      <c r="A26" s="94" t="s">
        <v>1296</v>
      </c>
      <c r="B26" s="94" t="s">
        <v>324</v>
      </c>
      <c r="C26" s="118">
        <v>59</v>
      </c>
      <c r="D26" s="125" t="s">
        <v>667</v>
      </c>
      <c r="E26" s="119" t="s">
        <v>533</v>
      </c>
      <c r="F26" s="125" t="s">
        <v>533</v>
      </c>
      <c r="G26" s="119" t="s">
        <v>533</v>
      </c>
      <c r="H26" s="126" t="s">
        <v>533</v>
      </c>
      <c r="I26" s="390">
        <v>13.8</v>
      </c>
      <c r="J26" s="353" t="s">
        <v>696</v>
      </c>
      <c r="K26" s="390" t="s">
        <v>533</v>
      </c>
      <c r="L26" s="353" t="s">
        <v>533</v>
      </c>
      <c r="M26" s="390" t="s">
        <v>533</v>
      </c>
      <c r="N26" s="353" t="s">
        <v>533</v>
      </c>
      <c r="O26" s="293">
        <v>40</v>
      </c>
      <c r="P26" s="304" t="s">
        <v>791</v>
      </c>
      <c r="Q26" s="292" t="s">
        <v>533</v>
      </c>
      <c r="R26" s="304" t="s">
        <v>533</v>
      </c>
      <c r="S26" s="292" t="s">
        <v>533</v>
      </c>
      <c r="T26" s="301" t="s">
        <v>533</v>
      </c>
      <c r="U26" s="319">
        <v>2</v>
      </c>
      <c r="V26" s="299" t="s">
        <v>792</v>
      </c>
      <c r="W26" s="291" t="s">
        <v>533</v>
      </c>
      <c r="X26" s="299" t="s">
        <v>533</v>
      </c>
      <c r="Y26" s="291" t="s">
        <v>533</v>
      </c>
      <c r="Z26" s="299" t="s">
        <v>533</v>
      </c>
      <c r="AA26" s="293">
        <v>133</v>
      </c>
      <c r="AB26" s="304" t="s">
        <v>710</v>
      </c>
      <c r="AC26" s="292" t="s">
        <v>533</v>
      </c>
      <c r="AD26" s="304" t="s">
        <v>533</v>
      </c>
      <c r="AE26" s="292" t="s">
        <v>533</v>
      </c>
      <c r="AF26" s="301" t="s">
        <v>533</v>
      </c>
      <c r="AG26" s="319">
        <v>38.799999999999997</v>
      </c>
      <c r="AH26" s="299" t="s">
        <v>793</v>
      </c>
      <c r="AI26" s="291" t="s">
        <v>533</v>
      </c>
      <c r="AJ26" s="299" t="s">
        <v>533</v>
      </c>
      <c r="AK26" s="291" t="s">
        <v>533</v>
      </c>
      <c r="AL26" s="297" t="s">
        <v>533</v>
      </c>
      <c r="AM26" s="319">
        <v>23.3</v>
      </c>
      <c r="AN26" s="299" t="s">
        <v>585</v>
      </c>
      <c r="AO26" s="291" t="s">
        <v>533</v>
      </c>
      <c r="AP26" s="299" t="s">
        <v>533</v>
      </c>
      <c r="AQ26" s="291" t="s">
        <v>533</v>
      </c>
      <c r="AR26" s="299" t="s">
        <v>533</v>
      </c>
    </row>
    <row r="27" spans="1:44" x14ac:dyDescent="0.2">
      <c r="A27" s="93" t="s">
        <v>445</v>
      </c>
      <c r="B27" s="93" t="s">
        <v>45</v>
      </c>
      <c r="C27" s="117">
        <v>58</v>
      </c>
      <c r="D27" s="121" t="s">
        <v>679</v>
      </c>
      <c r="E27" s="115">
        <v>61</v>
      </c>
      <c r="F27" s="121" t="s">
        <v>617</v>
      </c>
      <c r="G27" s="115" t="s">
        <v>533</v>
      </c>
      <c r="H27" s="124" t="s">
        <v>533</v>
      </c>
      <c r="I27" s="290">
        <v>13.8</v>
      </c>
      <c r="J27" s="298" t="s">
        <v>885</v>
      </c>
      <c r="K27" s="290">
        <v>12.9</v>
      </c>
      <c r="L27" s="298" t="s">
        <v>576</v>
      </c>
      <c r="M27" s="290" t="s">
        <v>533</v>
      </c>
      <c r="N27" s="298" t="s">
        <v>533</v>
      </c>
      <c r="O27" s="295">
        <v>44</v>
      </c>
      <c r="P27" s="305" t="s">
        <v>799</v>
      </c>
      <c r="Q27" s="294">
        <v>44</v>
      </c>
      <c r="R27" s="305" t="s">
        <v>575</v>
      </c>
      <c r="S27" s="294" t="s">
        <v>533</v>
      </c>
      <c r="T27" s="302" t="s">
        <v>533</v>
      </c>
      <c r="U27" s="317">
        <v>2.2999999999999998</v>
      </c>
      <c r="V27" s="298" t="s">
        <v>800</v>
      </c>
      <c r="W27" s="290">
        <v>1.9180252125999999</v>
      </c>
      <c r="X27" s="298" t="s">
        <v>637</v>
      </c>
      <c r="Y27" s="290" t="s">
        <v>533</v>
      </c>
      <c r="Z27" s="298" t="s">
        <v>533</v>
      </c>
      <c r="AA27" s="295">
        <v>135</v>
      </c>
      <c r="AB27" s="305" t="s">
        <v>628</v>
      </c>
      <c r="AC27" s="294">
        <v>134</v>
      </c>
      <c r="AD27" s="305" t="s">
        <v>564</v>
      </c>
      <c r="AE27" s="294" t="s">
        <v>533</v>
      </c>
      <c r="AF27" s="302" t="s">
        <v>533</v>
      </c>
      <c r="AG27" s="317">
        <v>39.9</v>
      </c>
      <c r="AH27" s="298" t="s">
        <v>687</v>
      </c>
      <c r="AI27" s="290" t="s">
        <v>533</v>
      </c>
      <c r="AJ27" s="298" t="s">
        <v>533</v>
      </c>
      <c r="AK27" s="290" t="s">
        <v>533</v>
      </c>
      <c r="AL27" s="296" t="s">
        <v>533</v>
      </c>
      <c r="AM27" s="317">
        <v>22.7</v>
      </c>
      <c r="AN27" s="298" t="s">
        <v>560</v>
      </c>
      <c r="AO27" s="290" t="s">
        <v>533</v>
      </c>
      <c r="AP27" s="298" t="s">
        <v>533</v>
      </c>
      <c r="AQ27" s="290" t="s">
        <v>533</v>
      </c>
      <c r="AR27" s="298" t="s">
        <v>533</v>
      </c>
    </row>
    <row r="28" spans="1:44" x14ac:dyDescent="0.2">
      <c r="A28" s="94" t="s">
        <v>662</v>
      </c>
      <c r="B28" s="94" t="s">
        <v>471</v>
      </c>
      <c r="C28" s="118">
        <v>58</v>
      </c>
      <c r="D28" s="125" t="s">
        <v>674</v>
      </c>
      <c r="E28" s="119" t="s">
        <v>533</v>
      </c>
      <c r="F28" s="125" t="s">
        <v>533</v>
      </c>
      <c r="G28" s="119" t="s">
        <v>533</v>
      </c>
      <c r="H28" s="126" t="s">
        <v>533</v>
      </c>
      <c r="I28" s="390">
        <v>14.4</v>
      </c>
      <c r="J28" s="353" t="s">
        <v>784</v>
      </c>
      <c r="K28" s="390" t="s">
        <v>533</v>
      </c>
      <c r="L28" s="353" t="s">
        <v>533</v>
      </c>
      <c r="M28" s="390" t="s">
        <v>533</v>
      </c>
      <c r="N28" s="353" t="s">
        <v>533</v>
      </c>
      <c r="O28" s="293">
        <v>47</v>
      </c>
      <c r="P28" s="304" t="s">
        <v>565</v>
      </c>
      <c r="Q28" s="292" t="s">
        <v>533</v>
      </c>
      <c r="R28" s="304" t="s">
        <v>533</v>
      </c>
      <c r="S28" s="292" t="s">
        <v>533</v>
      </c>
      <c r="T28" s="301" t="s">
        <v>533</v>
      </c>
      <c r="U28" s="319">
        <v>2.5</v>
      </c>
      <c r="V28" s="299" t="s">
        <v>536</v>
      </c>
      <c r="W28" s="291" t="s">
        <v>533</v>
      </c>
      <c r="X28" s="299" t="s">
        <v>533</v>
      </c>
      <c r="Y28" s="291" t="s">
        <v>533</v>
      </c>
      <c r="Z28" s="299" t="s">
        <v>533</v>
      </c>
      <c r="AA28" s="293">
        <v>135</v>
      </c>
      <c r="AB28" s="304" t="s">
        <v>618</v>
      </c>
      <c r="AC28" s="292" t="s">
        <v>533</v>
      </c>
      <c r="AD28" s="304" t="s">
        <v>533</v>
      </c>
      <c r="AE28" s="292" t="s">
        <v>533</v>
      </c>
      <c r="AF28" s="301" t="s">
        <v>533</v>
      </c>
      <c r="AG28" s="319">
        <v>38.799999999999997</v>
      </c>
      <c r="AH28" s="299" t="s">
        <v>765</v>
      </c>
      <c r="AI28" s="291" t="s">
        <v>533</v>
      </c>
      <c r="AJ28" s="299" t="s">
        <v>533</v>
      </c>
      <c r="AK28" s="291" t="s">
        <v>533</v>
      </c>
      <c r="AL28" s="297" t="s">
        <v>533</v>
      </c>
      <c r="AM28" s="319">
        <v>23.2</v>
      </c>
      <c r="AN28" s="299" t="s">
        <v>568</v>
      </c>
      <c r="AO28" s="291" t="s">
        <v>533</v>
      </c>
      <c r="AP28" s="299" t="s">
        <v>533</v>
      </c>
      <c r="AQ28" s="291" t="s">
        <v>533</v>
      </c>
      <c r="AR28" s="299" t="s">
        <v>533</v>
      </c>
    </row>
    <row r="29" spans="1:44" x14ac:dyDescent="0.2">
      <c r="A29" s="93" t="s">
        <v>1042</v>
      </c>
      <c r="B29" s="93" t="s">
        <v>324</v>
      </c>
      <c r="C29" s="117">
        <v>58</v>
      </c>
      <c r="D29" s="121" t="s">
        <v>671</v>
      </c>
      <c r="E29" s="115" t="s">
        <v>533</v>
      </c>
      <c r="F29" s="121" t="s">
        <v>533</v>
      </c>
      <c r="G29" s="115" t="s">
        <v>533</v>
      </c>
      <c r="H29" s="124" t="s">
        <v>533</v>
      </c>
      <c r="I29" s="290">
        <v>14.2</v>
      </c>
      <c r="J29" s="298" t="s">
        <v>889</v>
      </c>
      <c r="K29" s="290" t="s">
        <v>533</v>
      </c>
      <c r="L29" s="298" t="s">
        <v>533</v>
      </c>
      <c r="M29" s="290" t="s">
        <v>533</v>
      </c>
      <c r="N29" s="298" t="s">
        <v>533</v>
      </c>
      <c r="O29" s="295">
        <v>45</v>
      </c>
      <c r="P29" s="305" t="s">
        <v>785</v>
      </c>
      <c r="Q29" s="294" t="s">
        <v>533</v>
      </c>
      <c r="R29" s="305" t="s">
        <v>533</v>
      </c>
      <c r="S29" s="294" t="s">
        <v>533</v>
      </c>
      <c r="T29" s="302" t="s">
        <v>533</v>
      </c>
      <c r="U29" s="317">
        <v>2.2000000000000002</v>
      </c>
      <c r="V29" s="298" t="s">
        <v>560</v>
      </c>
      <c r="W29" s="290" t="s">
        <v>533</v>
      </c>
      <c r="X29" s="298" t="s">
        <v>533</v>
      </c>
      <c r="Y29" s="290" t="s">
        <v>533</v>
      </c>
      <c r="Z29" s="298" t="s">
        <v>533</v>
      </c>
      <c r="AA29" s="295">
        <v>138</v>
      </c>
      <c r="AB29" s="305" t="s">
        <v>617</v>
      </c>
      <c r="AC29" s="294" t="s">
        <v>533</v>
      </c>
      <c r="AD29" s="305" t="s">
        <v>533</v>
      </c>
      <c r="AE29" s="294" t="s">
        <v>533</v>
      </c>
      <c r="AF29" s="302" t="s">
        <v>533</v>
      </c>
      <c r="AG29" s="317">
        <v>39.5</v>
      </c>
      <c r="AH29" s="298" t="s">
        <v>786</v>
      </c>
      <c r="AI29" s="290" t="s">
        <v>533</v>
      </c>
      <c r="AJ29" s="298" t="s">
        <v>533</v>
      </c>
      <c r="AK29" s="290" t="s">
        <v>533</v>
      </c>
      <c r="AL29" s="296" t="s">
        <v>533</v>
      </c>
      <c r="AM29" s="317">
        <v>22.4</v>
      </c>
      <c r="AN29" s="298" t="s">
        <v>756</v>
      </c>
      <c r="AO29" s="290" t="s">
        <v>533</v>
      </c>
      <c r="AP29" s="298" t="s">
        <v>533</v>
      </c>
      <c r="AQ29" s="290" t="s">
        <v>533</v>
      </c>
      <c r="AR29" s="298" t="s">
        <v>533</v>
      </c>
    </row>
    <row r="30" spans="1:44" x14ac:dyDescent="0.2">
      <c r="A30" s="94" t="s">
        <v>675</v>
      </c>
      <c r="B30" s="94" t="s">
        <v>471</v>
      </c>
      <c r="C30" s="118">
        <v>58</v>
      </c>
      <c r="D30" s="125" t="s">
        <v>671</v>
      </c>
      <c r="E30" s="119" t="s">
        <v>533</v>
      </c>
      <c r="F30" s="125" t="s">
        <v>533</v>
      </c>
      <c r="G30" s="119" t="s">
        <v>533</v>
      </c>
      <c r="H30" s="126" t="s">
        <v>533</v>
      </c>
      <c r="I30" s="390">
        <v>14.1</v>
      </c>
      <c r="J30" s="353" t="s">
        <v>814</v>
      </c>
      <c r="K30" s="390" t="s">
        <v>533</v>
      </c>
      <c r="L30" s="353" t="s">
        <v>533</v>
      </c>
      <c r="M30" s="390" t="s">
        <v>533</v>
      </c>
      <c r="N30" s="353" t="s">
        <v>533</v>
      </c>
      <c r="O30" s="293">
        <v>48</v>
      </c>
      <c r="P30" s="304" t="s">
        <v>555</v>
      </c>
      <c r="Q30" s="292" t="s">
        <v>533</v>
      </c>
      <c r="R30" s="304" t="s">
        <v>533</v>
      </c>
      <c r="S30" s="292" t="s">
        <v>533</v>
      </c>
      <c r="T30" s="301" t="s">
        <v>533</v>
      </c>
      <c r="U30" s="319">
        <v>2.5</v>
      </c>
      <c r="V30" s="299" t="s">
        <v>635</v>
      </c>
      <c r="W30" s="291" t="s">
        <v>533</v>
      </c>
      <c r="X30" s="299" t="s">
        <v>533</v>
      </c>
      <c r="Y30" s="291" t="s">
        <v>533</v>
      </c>
      <c r="Z30" s="299" t="s">
        <v>533</v>
      </c>
      <c r="AA30" s="293">
        <v>134</v>
      </c>
      <c r="AB30" s="304" t="s">
        <v>631</v>
      </c>
      <c r="AC30" s="292" t="s">
        <v>533</v>
      </c>
      <c r="AD30" s="304" t="s">
        <v>533</v>
      </c>
      <c r="AE30" s="292" t="s">
        <v>533</v>
      </c>
      <c r="AF30" s="301" t="s">
        <v>533</v>
      </c>
      <c r="AG30" s="319">
        <v>38.299999999999997</v>
      </c>
      <c r="AH30" s="299" t="s">
        <v>727</v>
      </c>
      <c r="AI30" s="291" t="s">
        <v>533</v>
      </c>
      <c r="AJ30" s="299" t="s">
        <v>533</v>
      </c>
      <c r="AK30" s="291" t="s">
        <v>533</v>
      </c>
      <c r="AL30" s="297" t="s">
        <v>533</v>
      </c>
      <c r="AM30" s="319">
        <v>23.9</v>
      </c>
      <c r="AN30" s="299" t="s">
        <v>532</v>
      </c>
      <c r="AO30" s="291" t="s">
        <v>533</v>
      </c>
      <c r="AP30" s="299" t="s">
        <v>533</v>
      </c>
      <c r="AQ30" s="291" t="s">
        <v>533</v>
      </c>
      <c r="AR30" s="299" t="s">
        <v>533</v>
      </c>
    </row>
    <row r="31" spans="1:44" x14ac:dyDescent="0.2">
      <c r="A31" s="93" t="s">
        <v>677</v>
      </c>
      <c r="B31" s="93" t="s">
        <v>324</v>
      </c>
      <c r="C31" s="117">
        <v>58</v>
      </c>
      <c r="D31" s="121" t="s">
        <v>674</v>
      </c>
      <c r="E31" s="115" t="s">
        <v>533</v>
      </c>
      <c r="F31" s="121" t="s">
        <v>533</v>
      </c>
      <c r="G31" s="115" t="s">
        <v>533</v>
      </c>
      <c r="H31" s="124" t="s">
        <v>533</v>
      </c>
      <c r="I31" s="290">
        <v>14.1</v>
      </c>
      <c r="J31" s="298" t="s">
        <v>741</v>
      </c>
      <c r="K31" s="290" t="s">
        <v>533</v>
      </c>
      <c r="L31" s="298" t="s">
        <v>533</v>
      </c>
      <c r="M31" s="290" t="s">
        <v>533</v>
      </c>
      <c r="N31" s="298" t="s">
        <v>533</v>
      </c>
      <c r="O31" s="295">
        <v>45</v>
      </c>
      <c r="P31" s="305" t="s">
        <v>609</v>
      </c>
      <c r="Q31" s="294" t="s">
        <v>533</v>
      </c>
      <c r="R31" s="305" t="s">
        <v>533</v>
      </c>
      <c r="S31" s="294" t="s">
        <v>533</v>
      </c>
      <c r="T31" s="302" t="s">
        <v>533</v>
      </c>
      <c r="U31" s="317">
        <v>2.1</v>
      </c>
      <c r="V31" s="298" t="s">
        <v>679</v>
      </c>
      <c r="W31" s="290" t="s">
        <v>533</v>
      </c>
      <c r="X31" s="298" t="s">
        <v>533</v>
      </c>
      <c r="Y31" s="290" t="s">
        <v>533</v>
      </c>
      <c r="Z31" s="298" t="s">
        <v>533</v>
      </c>
      <c r="AA31" s="295">
        <v>138</v>
      </c>
      <c r="AB31" s="305" t="s">
        <v>536</v>
      </c>
      <c r="AC31" s="294" t="s">
        <v>533</v>
      </c>
      <c r="AD31" s="305" t="s">
        <v>533</v>
      </c>
      <c r="AE31" s="294" t="s">
        <v>533</v>
      </c>
      <c r="AF31" s="302" t="s">
        <v>533</v>
      </c>
      <c r="AG31" s="317">
        <v>39.4</v>
      </c>
      <c r="AH31" s="298" t="s">
        <v>739</v>
      </c>
      <c r="AI31" s="290" t="s">
        <v>533</v>
      </c>
      <c r="AJ31" s="298" t="s">
        <v>533</v>
      </c>
      <c r="AK31" s="290" t="s">
        <v>533</v>
      </c>
      <c r="AL31" s="296" t="s">
        <v>533</v>
      </c>
      <c r="AM31" s="317">
        <v>22.6</v>
      </c>
      <c r="AN31" s="298" t="s">
        <v>618</v>
      </c>
      <c r="AO31" s="290" t="s">
        <v>533</v>
      </c>
      <c r="AP31" s="298" t="s">
        <v>533</v>
      </c>
      <c r="AQ31" s="290" t="s">
        <v>533</v>
      </c>
      <c r="AR31" s="298" t="s">
        <v>533</v>
      </c>
    </row>
    <row r="32" spans="1:44" x14ac:dyDescent="0.2">
      <c r="A32" s="94" t="s">
        <v>678</v>
      </c>
      <c r="B32" s="94" t="s">
        <v>324</v>
      </c>
      <c r="C32" s="118">
        <v>58</v>
      </c>
      <c r="D32" s="125" t="s">
        <v>674</v>
      </c>
      <c r="E32" s="119" t="s">
        <v>533</v>
      </c>
      <c r="F32" s="125" t="s">
        <v>533</v>
      </c>
      <c r="G32" s="119" t="s">
        <v>533</v>
      </c>
      <c r="H32" s="126" t="s">
        <v>533</v>
      </c>
      <c r="I32" s="390">
        <v>14.2</v>
      </c>
      <c r="J32" s="353" t="s">
        <v>882</v>
      </c>
      <c r="K32" s="390" t="s">
        <v>533</v>
      </c>
      <c r="L32" s="353" t="s">
        <v>533</v>
      </c>
      <c r="M32" s="390" t="s">
        <v>533</v>
      </c>
      <c r="N32" s="353" t="s">
        <v>533</v>
      </c>
      <c r="O32" s="293">
        <v>45</v>
      </c>
      <c r="P32" s="304" t="s">
        <v>614</v>
      </c>
      <c r="Q32" s="292" t="s">
        <v>533</v>
      </c>
      <c r="R32" s="304" t="s">
        <v>533</v>
      </c>
      <c r="S32" s="292" t="s">
        <v>533</v>
      </c>
      <c r="T32" s="301" t="s">
        <v>533</v>
      </c>
      <c r="U32" s="319">
        <v>1.7</v>
      </c>
      <c r="V32" s="299" t="s">
        <v>788</v>
      </c>
      <c r="W32" s="291" t="s">
        <v>533</v>
      </c>
      <c r="X32" s="299" t="s">
        <v>533</v>
      </c>
      <c r="Y32" s="291" t="s">
        <v>533</v>
      </c>
      <c r="Z32" s="299" t="s">
        <v>533</v>
      </c>
      <c r="AA32" s="293">
        <v>133</v>
      </c>
      <c r="AB32" s="304" t="s">
        <v>708</v>
      </c>
      <c r="AC32" s="292" t="s">
        <v>533</v>
      </c>
      <c r="AD32" s="304" t="s">
        <v>533</v>
      </c>
      <c r="AE32" s="292" t="s">
        <v>533</v>
      </c>
      <c r="AF32" s="301" t="s">
        <v>533</v>
      </c>
      <c r="AG32" s="319">
        <v>39.6</v>
      </c>
      <c r="AH32" s="299" t="s">
        <v>789</v>
      </c>
      <c r="AI32" s="291" t="s">
        <v>533</v>
      </c>
      <c r="AJ32" s="299" t="s">
        <v>533</v>
      </c>
      <c r="AK32" s="291" t="s">
        <v>533</v>
      </c>
      <c r="AL32" s="297" t="s">
        <v>533</v>
      </c>
      <c r="AM32" s="319">
        <v>22.9</v>
      </c>
      <c r="AN32" s="299" t="s">
        <v>790</v>
      </c>
      <c r="AO32" s="291" t="s">
        <v>533</v>
      </c>
      <c r="AP32" s="299" t="s">
        <v>533</v>
      </c>
      <c r="AQ32" s="291" t="s">
        <v>533</v>
      </c>
      <c r="AR32" s="299" t="s">
        <v>533</v>
      </c>
    </row>
    <row r="33" spans="1:44" x14ac:dyDescent="0.2">
      <c r="A33" s="93" t="s">
        <v>405</v>
      </c>
      <c r="B33" s="93" t="s">
        <v>471</v>
      </c>
      <c r="C33" s="117">
        <v>57</v>
      </c>
      <c r="D33" s="121" t="s">
        <v>687</v>
      </c>
      <c r="E33" s="115">
        <v>59</v>
      </c>
      <c r="F33" s="121" t="s">
        <v>870</v>
      </c>
      <c r="G33" s="115" t="s">
        <v>533</v>
      </c>
      <c r="H33" s="124" t="s">
        <v>533</v>
      </c>
      <c r="I33" s="290">
        <v>14.1</v>
      </c>
      <c r="J33" s="298" t="s">
        <v>814</v>
      </c>
      <c r="K33" s="290">
        <v>14</v>
      </c>
      <c r="L33" s="298" t="s">
        <v>550</v>
      </c>
      <c r="M33" s="290" t="s">
        <v>533</v>
      </c>
      <c r="N33" s="298" t="s">
        <v>533</v>
      </c>
      <c r="O33" s="295">
        <v>45</v>
      </c>
      <c r="P33" s="305" t="s">
        <v>579</v>
      </c>
      <c r="Q33" s="294">
        <v>44</v>
      </c>
      <c r="R33" s="305" t="s">
        <v>575</v>
      </c>
      <c r="S33" s="294" t="s">
        <v>533</v>
      </c>
      <c r="T33" s="302" t="s">
        <v>533</v>
      </c>
      <c r="U33" s="317">
        <v>2.4</v>
      </c>
      <c r="V33" s="298" t="s">
        <v>672</v>
      </c>
      <c r="W33" s="290">
        <v>2.2321995678</v>
      </c>
      <c r="X33" s="298" t="s">
        <v>561</v>
      </c>
      <c r="Y33" s="290" t="s">
        <v>533</v>
      </c>
      <c r="Z33" s="298" t="s">
        <v>533</v>
      </c>
      <c r="AA33" s="295">
        <v>135</v>
      </c>
      <c r="AB33" s="305" t="s">
        <v>796</v>
      </c>
      <c r="AC33" s="294">
        <v>133</v>
      </c>
      <c r="AD33" s="305" t="s">
        <v>535</v>
      </c>
      <c r="AE33" s="294" t="s">
        <v>533</v>
      </c>
      <c r="AF33" s="302" t="s">
        <v>533</v>
      </c>
      <c r="AG33" s="317">
        <v>39.5</v>
      </c>
      <c r="AH33" s="298" t="s">
        <v>762</v>
      </c>
      <c r="AI33" s="290" t="s">
        <v>533</v>
      </c>
      <c r="AJ33" s="298" t="s">
        <v>533</v>
      </c>
      <c r="AK33" s="290" t="s">
        <v>533</v>
      </c>
      <c r="AL33" s="296" t="s">
        <v>533</v>
      </c>
      <c r="AM33" s="317">
        <v>22.9</v>
      </c>
      <c r="AN33" s="298" t="s">
        <v>790</v>
      </c>
      <c r="AO33" s="290" t="s">
        <v>533</v>
      </c>
      <c r="AP33" s="298" t="s">
        <v>533</v>
      </c>
      <c r="AQ33" s="290" t="s">
        <v>533</v>
      </c>
      <c r="AR33" s="298" t="s">
        <v>533</v>
      </c>
    </row>
    <row r="34" spans="1:44" x14ac:dyDescent="0.2">
      <c r="A34" s="94" t="s">
        <v>409</v>
      </c>
      <c r="B34" s="94" t="s">
        <v>324</v>
      </c>
      <c r="C34" s="118">
        <v>57</v>
      </c>
      <c r="D34" s="125" t="s">
        <v>690</v>
      </c>
      <c r="E34" s="119">
        <v>61</v>
      </c>
      <c r="F34" s="125" t="s">
        <v>617</v>
      </c>
      <c r="G34" s="119" t="s">
        <v>533</v>
      </c>
      <c r="H34" s="126" t="s">
        <v>533</v>
      </c>
      <c r="I34" s="390">
        <v>14.1</v>
      </c>
      <c r="J34" s="353" t="s">
        <v>892</v>
      </c>
      <c r="K34" s="390">
        <v>12.8</v>
      </c>
      <c r="L34" s="353" t="s">
        <v>576</v>
      </c>
      <c r="M34" s="390" t="s">
        <v>533</v>
      </c>
      <c r="N34" s="353" t="s">
        <v>533</v>
      </c>
      <c r="O34" s="293">
        <v>47</v>
      </c>
      <c r="P34" s="304" t="s">
        <v>565</v>
      </c>
      <c r="Q34" s="292">
        <v>48</v>
      </c>
      <c r="R34" s="304" t="s">
        <v>539</v>
      </c>
      <c r="S34" s="292" t="s">
        <v>533</v>
      </c>
      <c r="T34" s="301" t="s">
        <v>533</v>
      </c>
      <c r="U34" s="319">
        <v>2.8</v>
      </c>
      <c r="V34" s="299" t="s">
        <v>568</v>
      </c>
      <c r="W34" s="291">
        <v>2.3116944704</v>
      </c>
      <c r="X34" s="299" t="s">
        <v>588</v>
      </c>
      <c r="Y34" s="291" t="s">
        <v>533</v>
      </c>
      <c r="Z34" s="299" t="s">
        <v>533</v>
      </c>
      <c r="AA34" s="293">
        <v>134</v>
      </c>
      <c r="AB34" s="304" t="s">
        <v>822</v>
      </c>
      <c r="AC34" s="292">
        <v>134</v>
      </c>
      <c r="AD34" s="304" t="s">
        <v>548</v>
      </c>
      <c r="AE34" s="292" t="s">
        <v>533</v>
      </c>
      <c r="AF34" s="301" t="s">
        <v>533</v>
      </c>
      <c r="AG34" s="319">
        <v>38.700000000000003</v>
      </c>
      <c r="AH34" s="299" t="s">
        <v>724</v>
      </c>
      <c r="AI34" s="291" t="s">
        <v>533</v>
      </c>
      <c r="AJ34" s="299" t="s">
        <v>533</v>
      </c>
      <c r="AK34" s="291" t="s">
        <v>533</v>
      </c>
      <c r="AL34" s="297" t="s">
        <v>533</v>
      </c>
      <c r="AM34" s="319">
        <v>23.5</v>
      </c>
      <c r="AN34" s="299" t="s">
        <v>539</v>
      </c>
      <c r="AO34" s="291" t="s">
        <v>533</v>
      </c>
      <c r="AP34" s="299" t="s">
        <v>533</v>
      </c>
      <c r="AQ34" s="291" t="s">
        <v>533</v>
      </c>
      <c r="AR34" s="299" t="s">
        <v>533</v>
      </c>
    </row>
    <row r="35" spans="1:44" x14ac:dyDescent="0.2">
      <c r="A35" s="93" t="s">
        <v>443</v>
      </c>
      <c r="B35" s="93" t="s">
        <v>324</v>
      </c>
      <c r="C35" s="117">
        <v>57</v>
      </c>
      <c r="D35" s="121" t="s">
        <v>687</v>
      </c>
      <c r="E35" s="115">
        <v>59</v>
      </c>
      <c r="F35" s="121" t="s">
        <v>680</v>
      </c>
      <c r="G35" s="115" t="s">
        <v>533</v>
      </c>
      <c r="H35" s="124" t="s">
        <v>533</v>
      </c>
      <c r="I35" s="290">
        <v>13.8</v>
      </c>
      <c r="J35" s="298" t="s">
        <v>885</v>
      </c>
      <c r="K35" s="290">
        <v>12.4</v>
      </c>
      <c r="L35" s="298" t="s">
        <v>639</v>
      </c>
      <c r="M35" s="290" t="s">
        <v>533</v>
      </c>
      <c r="N35" s="298" t="s">
        <v>533</v>
      </c>
      <c r="O35" s="295">
        <v>46</v>
      </c>
      <c r="P35" s="305" t="s">
        <v>607</v>
      </c>
      <c r="Q35" s="294">
        <v>46</v>
      </c>
      <c r="R35" s="305" t="s">
        <v>585</v>
      </c>
      <c r="S35" s="294" t="s">
        <v>533</v>
      </c>
      <c r="T35" s="302" t="s">
        <v>533</v>
      </c>
      <c r="U35" s="317">
        <v>3.1</v>
      </c>
      <c r="V35" s="298" t="s">
        <v>539</v>
      </c>
      <c r="W35" s="290">
        <v>2.8060764226999999</v>
      </c>
      <c r="X35" s="298" t="s">
        <v>532</v>
      </c>
      <c r="Y35" s="290" t="s">
        <v>533</v>
      </c>
      <c r="Z35" s="298" t="s">
        <v>533</v>
      </c>
      <c r="AA35" s="295">
        <v>133</v>
      </c>
      <c r="AB35" s="305" t="s">
        <v>708</v>
      </c>
      <c r="AC35" s="294">
        <v>133</v>
      </c>
      <c r="AD35" s="305" t="s">
        <v>535</v>
      </c>
      <c r="AE35" s="294" t="s">
        <v>533</v>
      </c>
      <c r="AF35" s="302" t="s">
        <v>533</v>
      </c>
      <c r="AG35" s="317">
        <v>38.9</v>
      </c>
      <c r="AH35" s="298" t="s">
        <v>994</v>
      </c>
      <c r="AI35" s="290" t="s">
        <v>533</v>
      </c>
      <c r="AJ35" s="298" t="s">
        <v>533</v>
      </c>
      <c r="AK35" s="290" t="s">
        <v>533</v>
      </c>
      <c r="AL35" s="296" t="s">
        <v>533</v>
      </c>
      <c r="AM35" s="317">
        <v>23</v>
      </c>
      <c r="AN35" s="298" t="s">
        <v>612</v>
      </c>
      <c r="AO35" s="290" t="s">
        <v>533</v>
      </c>
      <c r="AP35" s="298" t="s">
        <v>533</v>
      </c>
      <c r="AQ35" s="290" t="s">
        <v>533</v>
      </c>
      <c r="AR35" s="298" t="s">
        <v>533</v>
      </c>
    </row>
    <row r="36" spans="1:44" x14ac:dyDescent="0.2">
      <c r="A36" s="94" t="s">
        <v>688</v>
      </c>
      <c r="B36" s="94" t="s">
        <v>324</v>
      </c>
      <c r="C36" s="118">
        <v>57</v>
      </c>
      <c r="D36" s="125" t="s">
        <v>690</v>
      </c>
      <c r="E36" s="119">
        <v>59</v>
      </c>
      <c r="F36" s="125" t="s">
        <v>570</v>
      </c>
      <c r="G36" s="119" t="s">
        <v>533</v>
      </c>
      <c r="H36" s="126" t="s">
        <v>533</v>
      </c>
      <c r="I36" s="390">
        <v>13.5</v>
      </c>
      <c r="J36" s="353" t="s">
        <v>886</v>
      </c>
      <c r="K36" s="390">
        <v>12.8</v>
      </c>
      <c r="L36" s="353" t="s">
        <v>576</v>
      </c>
      <c r="M36" s="390" t="s">
        <v>533</v>
      </c>
      <c r="N36" s="353" t="s">
        <v>533</v>
      </c>
      <c r="O36" s="293">
        <v>44</v>
      </c>
      <c r="P36" s="304" t="s">
        <v>748</v>
      </c>
      <c r="Q36" s="292">
        <v>44</v>
      </c>
      <c r="R36" s="304" t="s">
        <v>637</v>
      </c>
      <c r="S36" s="292" t="s">
        <v>533</v>
      </c>
      <c r="T36" s="301" t="s">
        <v>533</v>
      </c>
      <c r="U36" s="319">
        <v>1.6</v>
      </c>
      <c r="V36" s="299" t="s">
        <v>762</v>
      </c>
      <c r="W36" s="291">
        <v>1.6350644557</v>
      </c>
      <c r="X36" s="299" t="s">
        <v>564</v>
      </c>
      <c r="Y36" s="291" t="s">
        <v>533</v>
      </c>
      <c r="Z36" s="299" t="s">
        <v>533</v>
      </c>
      <c r="AA36" s="293">
        <v>133</v>
      </c>
      <c r="AB36" s="304" t="s">
        <v>808</v>
      </c>
      <c r="AC36" s="292">
        <v>133</v>
      </c>
      <c r="AD36" s="304" t="s">
        <v>535</v>
      </c>
      <c r="AE36" s="292" t="s">
        <v>533</v>
      </c>
      <c r="AF36" s="301" t="s">
        <v>533</v>
      </c>
      <c r="AG36" s="319">
        <v>40.4</v>
      </c>
      <c r="AH36" s="299" t="s">
        <v>597</v>
      </c>
      <c r="AI36" s="291" t="s">
        <v>533</v>
      </c>
      <c r="AJ36" s="299" t="s">
        <v>533</v>
      </c>
      <c r="AK36" s="291" t="s">
        <v>533</v>
      </c>
      <c r="AL36" s="297" t="s">
        <v>533</v>
      </c>
      <c r="AM36" s="319">
        <v>22</v>
      </c>
      <c r="AN36" s="299" t="s">
        <v>710</v>
      </c>
      <c r="AO36" s="291" t="s">
        <v>533</v>
      </c>
      <c r="AP36" s="299" t="s">
        <v>533</v>
      </c>
      <c r="AQ36" s="291" t="s">
        <v>533</v>
      </c>
      <c r="AR36" s="299" t="s">
        <v>533</v>
      </c>
    </row>
    <row r="37" spans="1:44" x14ac:dyDescent="0.2">
      <c r="A37" s="93" t="s">
        <v>702</v>
      </c>
      <c r="B37" s="93" t="s">
        <v>324</v>
      </c>
      <c r="C37" s="117">
        <v>57</v>
      </c>
      <c r="D37" s="121" t="s">
        <v>690</v>
      </c>
      <c r="E37" s="115" t="s">
        <v>533</v>
      </c>
      <c r="F37" s="121" t="s">
        <v>533</v>
      </c>
      <c r="G37" s="115" t="s">
        <v>533</v>
      </c>
      <c r="H37" s="124" t="s">
        <v>533</v>
      </c>
      <c r="I37" s="290">
        <v>13.6</v>
      </c>
      <c r="J37" s="298" t="s">
        <v>859</v>
      </c>
      <c r="K37" s="290" t="s">
        <v>533</v>
      </c>
      <c r="L37" s="298" t="s">
        <v>533</v>
      </c>
      <c r="M37" s="290" t="s">
        <v>533</v>
      </c>
      <c r="N37" s="298" t="s">
        <v>533</v>
      </c>
      <c r="O37" s="295">
        <v>42</v>
      </c>
      <c r="P37" s="305" t="s">
        <v>806</v>
      </c>
      <c r="Q37" s="294" t="s">
        <v>533</v>
      </c>
      <c r="R37" s="305" t="s">
        <v>533</v>
      </c>
      <c r="S37" s="294" t="s">
        <v>533</v>
      </c>
      <c r="T37" s="302" t="s">
        <v>533</v>
      </c>
      <c r="U37" s="317">
        <v>2.1</v>
      </c>
      <c r="V37" s="298" t="s">
        <v>671</v>
      </c>
      <c r="W37" s="290" t="s">
        <v>533</v>
      </c>
      <c r="X37" s="298" t="s">
        <v>533</v>
      </c>
      <c r="Y37" s="290" t="s">
        <v>533</v>
      </c>
      <c r="Z37" s="298" t="s">
        <v>533</v>
      </c>
      <c r="AA37" s="295">
        <v>132</v>
      </c>
      <c r="AB37" s="305" t="s">
        <v>743</v>
      </c>
      <c r="AC37" s="294" t="s">
        <v>533</v>
      </c>
      <c r="AD37" s="305" t="s">
        <v>533</v>
      </c>
      <c r="AE37" s="294" t="s">
        <v>533</v>
      </c>
      <c r="AF37" s="302" t="s">
        <v>533</v>
      </c>
      <c r="AG37" s="317">
        <v>39.200000000000003</v>
      </c>
      <c r="AH37" s="298" t="s">
        <v>767</v>
      </c>
      <c r="AI37" s="290" t="s">
        <v>533</v>
      </c>
      <c r="AJ37" s="298" t="s">
        <v>533</v>
      </c>
      <c r="AK37" s="290" t="s">
        <v>533</v>
      </c>
      <c r="AL37" s="296" t="s">
        <v>533</v>
      </c>
      <c r="AM37" s="317">
        <v>22.8</v>
      </c>
      <c r="AN37" s="298" t="s">
        <v>627</v>
      </c>
      <c r="AO37" s="290" t="s">
        <v>533</v>
      </c>
      <c r="AP37" s="298" t="s">
        <v>533</v>
      </c>
      <c r="AQ37" s="290" t="s">
        <v>533</v>
      </c>
      <c r="AR37" s="298" t="s">
        <v>533</v>
      </c>
    </row>
    <row r="38" spans="1:44" x14ac:dyDescent="0.2">
      <c r="A38" s="94" t="s">
        <v>683</v>
      </c>
      <c r="B38" s="94" t="s">
        <v>324</v>
      </c>
      <c r="C38" s="118">
        <v>57</v>
      </c>
      <c r="D38" s="125" t="s">
        <v>687</v>
      </c>
      <c r="E38" s="119" t="s">
        <v>533</v>
      </c>
      <c r="F38" s="125" t="s">
        <v>533</v>
      </c>
      <c r="G38" s="119" t="s">
        <v>533</v>
      </c>
      <c r="H38" s="126" t="s">
        <v>533</v>
      </c>
      <c r="I38" s="390">
        <v>13.6</v>
      </c>
      <c r="J38" s="353" t="s">
        <v>775</v>
      </c>
      <c r="K38" s="390" t="s">
        <v>533</v>
      </c>
      <c r="L38" s="353" t="s">
        <v>533</v>
      </c>
      <c r="M38" s="390" t="s">
        <v>533</v>
      </c>
      <c r="N38" s="353" t="s">
        <v>533</v>
      </c>
      <c r="O38" s="293">
        <v>48</v>
      </c>
      <c r="P38" s="304" t="s">
        <v>557</v>
      </c>
      <c r="Q38" s="292" t="s">
        <v>533</v>
      </c>
      <c r="R38" s="304" t="s">
        <v>533</v>
      </c>
      <c r="S38" s="292" t="s">
        <v>533</v>
      </c>
      <c r="T38" s="301" t="s">
        <v>533</v>
      </c>
      <c r="U38" s="319">
        <v>2.1</v>
      </c>
      <c r="V38" s="299" t="s">
        <v>807</v>
      </c>
      <c r="W38" s="291" t="s">
        <v>533</v>
      </c>
      <c r="X38" s="299" t="s">
        <v>533</v>
      </c>
      <c r="Y38" s="291" t="s">
        <v>533</v>
      </c>
      <c r="Z38" s="299" t="s">
        <v>533</v>
      </c>
      <c r="AA38" s="293">
        <v>132</v>
      </c>
      <c r="AB38" s="304" t="s">
        <v>803</v>
      </c>
      <c r="AC38" s="292" t="s">
        <v>533</v>
      </c>
      <c r="AD38" s="304" t="s">
        <v>533</v>
      </c>
      <c r="AE38" s="292" t="s">
        <v>533</v>
      </c>
      <c r="AF38" s="301" t="s">
        <v>533</v>
      </c>
      <c r="AG38" s="319">
        <v>39.5</v>
      </c>
      <c r="AH38" s="299" t="s">
        <v>752</v>
      </c>
      <c r="AI38" s="291" t="s">
        <v>533</v>
      </c>
      <c r="AJ38" s="299" t="s">
        <v>533</v>
      </c>
      <c r="AK38" s="291" t="s">
        <v>533</v>
      </c>
      <c r="AL38" s="297" t="s">
        <v>533</v>
      </c>
      <c r="AM38" s="319">
        <v>23.3</v>
      </c>
      <c r="AN38" s="299" t="s">
        <v>561</v>
      </c>
      <c r="AO38" s="291" t="s">
        <v>533</v>
      </c>
      <c r="AP38" s="299" t="s">
        <v>533</v>
      </c>
      <c r="AQ38" s="291" t="s">
        <v>533</v>
      </c>
      <c r="AR38" s="299" t="s">
        <v>533</v>
      </c>
    </row>
    <row r="39" spans="1:44" x14ac:dyDescent="0.2">
      <c r="A39" s="93" t="s">
        <v>669</v>
      </c>
      <c r="B39" s="93" t="s">
        <v>324</v>
      </c>
      <c r="C39" s="117">
        <v>57</v>
      </c>
      <c r="D39" s="121" t="s">
        <v>690</v>
      </c>
      <c r="E39" s="115" t="s">
        <v>533</v>
      </c>
      <c r="F39" s="121" t="s">
        <v>533</v>
      </c>
      <c r="G39" s="115" t="s">
        <v>533</v>
      </c>
      <c r="H39" s="124" t="s">
        <v>533</v>
      </c>
      <c r="I39" s="290">
        <v>14.1</v>
      </c>
      <c r="J39" s="298" t="s">
        <v>814</v>
      </c>
      <c r="K39" s="290" t="s">
        <v>533</v>
      </c>
      <c r="L39" s="298" t="s">
        <v>533</v>
      </c>
      <c r="M39" s="290" t="s">
        <v>533</v>
      </c>
      <c r="N39" s="298" t="s">
        <v>533</v>
      </c>
      <c r="O39" s="295">
        <v>41</v>
      </c>
      <c r="P39" s="305" t="s">
        <v>759</v>
      </c>
      <c r="Q39" s="294" t="s">
        <v>533</v>
      </c>
      <c r="R39" s="305" t="s">
        <v>533</v>
      </c>
      <c r="S39" s="294" t="s">
        <v>533</v>
      </c>
      <c r="T39" s="302" t="s">
        <v>533</v>
      </c>
      <c r="U39" s="317">
        <v>1.6</v>
      </c>
      <c r="V39" s="298" t="s">
        <v>764</v>
      </c>
      <c r="W39" s="290" t="s">
        <v>533</v>
      </c>
      <c r="X39" s="298" t="s">
        <v>533</v>
      </c>
      <c r="Y39" s="290" t="s">
        <v>533</v>
      </c>
      <c r="Z39" s="298" t="s">
        <v>533</v>
      </c>
      <c r="AA39" s="295">
        <v>136</v>
      </c>
      <c r="AB39" s="305" t="s">
        <v>624</v>
      </c>
      <c r="AC39" s="294" t="s">
        <v>533</v>
      </c>
      <c r="AD39" s="305" t="s">
        <v>533</v>
      </c>
      <c r="AE39" s="294" t="s">
        <v>533</v>
      </c>
      <c r="AF39" s="302" t="s">
        <v>533</v>
      </c>
      <c r="AG39" s="317">
        <v>40.6</v>
      </c>
      <c r="AH39" s="298" t="s">
        <v>663</v>
      </c>
      <c r="AI39" s="290" t="s">
        <v>533</v>
      </c>
      <c r="AJ39" s="298" t="s">
        <v>533</v>
      </c>
      <c r="AK39" s="290" t="s">
        <v>533</v>
      </c>
      <c r="AL39" s="296" t="s">
        <v>533</v>
      </c>
      <c r="AM39" s="317">
        <v>21.8</v>
      </c>
      <c r="AN39" s="298" t="s">
        <v>779</v>
      </c>
      <c r="AO39" s="290" t="s">
        <v>533</v>
      </c>
      <c r="AP39" s="298" t="s">
        <v>533</v>
      </c>
      <c r="AQ39" s="290" t="s">
        <v>533</v>
      </c>
      <c r="AR39" s="298" t="s">
        <v>533</v>
      </c>
    </row>
    <row r="40" spans="1:44" x14ac:dyDescent="0.2">
      <c r="A40" s="94" t="s">
        <v>691</v>
      </c>
      <c r="B40" s="94" t="s">
        <v>324</v>
      </c>
      <c r="C40" s="118">
        <v>57</v>
      </c>
      <c r="D40" s="125" t="s">
        <v>687</v>
      </c>
      <c r="E40" s="119" t="s">
        <v>533</v>
      </c>
      <c r="F40" s="125" t="s">
        <v>533</v>
      </c>
      <c r="G40" s="119" t="s">
        <v>533</v>
      </c>
      <c r="H40" s="126" t="s">
        <v>533</v>
      </c>
      <c r="I40" s="390">
        <v>14.8</v>
      </c>
      <c r="J40" s="353" t="s">
        <v>557</v>
      </c>
      <c r="K40" s="390" t="s">
        <v>533</v>
      </c>
      <c r="L40" s="353" t="s">
        <v>533</v>
      </c>
      <c r="M40" s="390" t="s">
        <v>533</v>
      </c>
      <c r="N40" s="353" t="s">
        <v>533</v>
      </c>
      <c r="O40" s="293">
        <v>42</v>
      </c>
      <c r="P40" s="304" t="s">
        <v>816</v>
      </c>
      <c r="Q40" s="292" t="s">
        <v>533</v>
      </c>
      <c r="R40" s="304" t="s">
        <v>533</v>
      </c>
      <c r="S40" s="292" t="s">
        <v>533</v>
      </c>
      <c r="T40" s="301" t="s">
        <v>533</v>
      </c>
      <c r="U40" s="319">
        <v>1.4</v>
      </c>
      <c r="V40" s="299" t="s">
        <v>751</v>
      </c>
      <c r="W40" s="291" t="s">
        <v>533</v>
      </c>
      <c r="X40" s="299" t="s">
        <v>533</v>
      </c>
      <c r="Y40" s="291" t="s">
        <v>533</v>
      </c>
      <c r="Z40" s="299" t="s">
        <v>533</v>
      </c>
      <c r="AA40" s="293">
        <v>137</v>
      </c>
      <c r="AB40" s="304" t="s">
        <v>635</v>
      </c>
      <c r="AC40" s="292" t="s">
        <v>533</v>
      </c>
      <c r="AD40" s="304" t="s">
        <v>533</v>
      </c>
      <c r="AE40" s="292" t="s">
        <v>533</v>
      </c>
      <c r="AF40" s="301" t="s">
        <v>533</v>
      </c>
      <c r="AG40" s="319">
        <v>40.5</v>
      </c>
      <c r="AH40" s="299" t="s">
        <v>611</v>
      </c>
      <c r="AI40" s="291" t="s">
        <v>533</v>
      </c>
      <c r="AJ40" s="299" t="s">
        <v>533</v>
      </c>
      <c r="AK40" s="291" t="s">
        <v>533</v>
      </c>
      <c r="AL40" s="297" t="s">
        <v>533</v>
      </c>
      <c r="AM40" s="319">
        <v>21.9</v>
      </c>
      <c r="AN40" s="299" t="s">
        <v>773</v>
      </c>
      <c r="AO40" s="291" t="s">
        <v>533</v>
      </c>
      <c r="AP40" s="299" t="s">
        <v>533</v>
      </c>
      <c r="AQ40" s="291" t="s">
        <v>533</v>
      </c>
      <c r="AR40" s="299" t="s">
        <v>533</v>
      </c>
    </row>
    <row r="41" spans="1:44" x14ac:dyDescent="0.2">
      <c r="A41" s="93" t="s">
        <v>684</v>
      </c>
      <c r="B41" s="93" t="s">
        <v>324</v>
      </c>
      <c r="C41" s="117">
        <v>57</v>
      </c>
      <c r="D41" s="121" t="s">
        <v>679</v>
      </c>
      <c r="E41" s="115" t="s">
        <v>533</v>
      </c>
      <c r="F41" s="121" t="s">
        <v>533</v>
      </c>
      <c r="G41" s="115" t="s">
        <v>533</v>
      </c>
      <c r="H41" s="124" t="s">
        <v>533</v>
      </c>
      <c r="I41" s="290">
        <v>13.6</v>
      </c>
      <c r="J41" s="298" t="s">
        <v>887</v>
      </c>
      <c r="K41" s="290" t="s">
        <v>533</v>
      </c>
      <c r="L41" s="298" t="s">
        <v>533</v>
      </c>
      <c r="M41" s="290" t="s">
        <v>533</v>
      </c>
      <c r="N41" s="298" t="s">
        <v>533</v>
      </c>
      <c r="O41" s="295">
        <v>44</v>
      </c>
      <c r="P41" s="305" t="s">
        <v>809</v>
      </c>
      <c r="Q41" s="294" t="s">
        <v>533</v>
      </c>
      <c r="R41" s="305" t="s">
        <v>533</v>
      </c>
      <c r="S41" s="294" t="s">
        <v>533</v>
      </c>
      <c r="T41" s="302" t="s">
        <v>533</v>
      </c>
      <c r="U41" s="317">
        <v>2.1</v>
      </c>
      <c r="V41" s="298" t="s">
        <v>671</v>
      </c>
      <c r="W41" s="290" t="s">
        <v>533</v>
      </c>
      <c r="X41" s="298" t="s">
        <v>533</v>
      </c>
      <c r="Y41" s="290" t="s">
        <v>533</v>
      </c>
      <c r="Z41" s="298" t="s">
        <v>533</v>
      </c>
      <c r="AA41" s="295">
        <v>133</v>
      </c>
      <c r="AB41" s="305" t="s">
        <v>808</v>
      </c>
      <c r="AC41" s="294" t="s">
        <v>533</v>
      </c>
      <c r="AD41" s="305" t="s">
        <v>533</v>
      </c>
      <c r="AE41" s="294" t="s">
        <v>533</v>
      </c>
      <c r="AF41" s="302" t="s">
        <v>533</v>
      </c>
      <c r="AG41" s="317">
        <v>39.299999999999997</v>
      </c>
      <c r="AH41" s="298" t="s">
        <v>798</v>
      </c>
      <c r="AI41" s="290" t="s">
        <v>533</v>
      </c>
      <c r="AJ41" s="298" t="s">
        <v>533</v>
      </c>
      <c r="AK41" s="290" t="s">
        <v>533</v>
      </c>
      <c r="AL41" s="296" t="s">
        <v>533</v>
      </c>
      <c r="AM41" s="317">
        <v>21.9</v>
      </c>
      <c r="AN41" s="298" t="s">
        <v>760</v>
      </c>
      <c r="AO41" s="290" t="s">
        <v>533</v>
      </c>
      <c r="AP41" s="298" t="s">
        <v>533</v>
      </c>
      <c r="AQ41" s="290" t="s">
        <v>533</v>
      </c>
      <c r="AR41" s="298" t="s">
        <v>533</v>
      </c>
    </row>
    <row r="42" spans="1:44" x14ac:dyDescent="0.2">
      <c r="A42" s="94" t="s">
        <v>1039</v>
      </c>
      <c r="B42" s="94" t="s">
        <v>324</v>
      </c>
      <c r="C42" s="118">
        <v>57</v>
      </c>
      <c r="D42" s="125" t="s">
        <v>687</v>
      </c>
      <c r="E42" s="119" t="s">
        <v>533</v>
      </c>
      <c r="F42" s="125" t="s">
        <v>533</v>
      </c>
      <c r="G42" s="119" t="s">
        <v>533</v>
      </c>
      <c r="H42" s="126" t="s">
        <v>533</v>
      </c>
      <c r="I42" s="390">
        <v>13.6</v>
      </c>
      <c r="J42" s="353" t="s">
        <v>859</v>
      </c>
      <c r="K42" s="390" t="s">
        <v>533</v>
      </c>
      <c r="L42" s="353" t="s">
        <v>533</v>
      </c>
      <c r="M42" s="390" t="s">
        <v>533</v>
      </c>
      <c r="N42" s="353" t="s">
        <v>533</v>
      </c>
      <c r="O42" s="293">
        <v>48</v>
      </c>
      <c r="P42" s="304" t="s">
        <v>539</v>
      </c>
      <c r="Q42" s="292" t="s">
        <v>533</v>
      </c>
      <c r="R42" s="304" t="s">
        <v>533</v>
      </c>
      <c r="S42" s="292" t="s">
        <v>533</v>
      </c>
      <c r="T42" s="301" t="s">
        <v>533</v>
      </c>
      <c r="U42" s="319">
        <v>2.1</v>
      </c>
      <c r="V42" s="299" t="s">
        <v>819</v>
      </c>
      <c r="W42" s="291" t="s">
        <v>533</v>
      </c>
      <c r="X42" s="299" t="s">
        <v>533</v>
      </c>
      <c r="Y42" s="291" t="s">
        <v>533</v>
      </c>
      <c r="Z42" s="299" t="s">
        <v>533</v>
      </c>
      <c r="AA42" s="293">
        <v>132</v>
      </c>
      <c r="AB42" s="304" t="s">
        <v>755</v>
      </c>
      <c r="AC42" s="292" t="s">
        <v>533</v>
      </c>
      <c r="AD42" s="304" t="s">
        <v>533</v>
      </c>
      <c r="AE42" s="292" t="s">
        <v>533</v>
      </c>
      <c r="AF42" s="301" t="s">
        <v>533</v>
      </c>
      <c r="AG42" s="319">
        <v>39.299999999999997</v>
      </c>
      <c r="AH42" s="299" t="s">
        <v>739</v>
      </c>
      <c r="AI42" s="291" t="s">
        <v>533</v>
      </c>
      <c r="AJ42" s="299" t="s">
        <v>533</v>
      </c>
      <c r="AK42" s="291" t="s">
        <v>533</v>
      </c>
      <c r="AL42" s="297" t="s">
        <v>533</v>
      </c>
      <c r="AM42" s="319">
        <v>23.1</v>
      </c>
      <c r="AN42" s="299" t="s">
        <v>566</v>
      </c>
      <c r="AO42" s="291" t="s">
        <v>533</v>
      </c>
      <c r="AP42" s="299" t="s">
        <v>533</v>
      </c>
      <c r="AQ42" s="291" t="s">
        <v>533</v>
      </c>
      <c r="AR42" s="299" t="s">
        <v>533</v>
      </c>
    </row>
    <row r="43" spans="1:44" x14ac:dyDescent="0.2">
      <c r="A43" s="93" t="s">
        <v>1040</v>
      </c>
      <c r="B43" s="93" t="s">
        <v>324</v>
      </c>
      <c r="C43" s="117">
        <v>57</v>
      </c>
      <c r="D43" s="121" t="s">
        <v>690</v>
      </c>
      <c r="E43" s="115" t="s">
        <v>533</v>
      </c>
      <c r="F43" s="121" t="s">
        <v>533</v>
      </c>
      <c r="G43" s="115" t="s">
        <v>533</v>
      </c>
      <c r="H43" s="124" t="s">
        <v>533</v>
      </c>
      <c r="I43" s="290">
        <v>14.4</v>
      </c>
      <c r="J43" s="298" t="s">
        <v>757</v>
      </c>
      <c r="K43" s="290" t="s">
        <v>533</v>
      </c>
      <c r="L43" s="298" t="s">
        <v>533</v>
      </c>
      <c r="M43" s="290" t="s">
        <v>533</v>
      </c>
      <c r="N43" s="298" t="s">
        <v>533</v>
      </c>
      <c r="O43" s="295">
        <v>45</v>
      </c>
      <c r="P43" s="305" t="s">
        <v>609</v>
      </c>
      <c r="Q43" s="294" t="s">
        <v>533</v>
      </c>
      <c r="R43" s="305" t="s">
        <v>533</v>
      </c>
      <c r="S43" s="294" t="s">
        <v>533</v>
      </c>
      <c r="T43" s="302" t="s">
        <v>533</v>
      </c>
      <c r="U43" s="317">
        <v>1.5</v>
      </c>
      <c r="V43" s="298" t="s">
        <v>771</v>
      </c>
      <c r="W43" s="290" t="s">
        <v>533</v>
      </c>
      <c r="X43" s="298" t="s">
        <v>533</v>
      </c>
      <c r="Y43" s="290" t="s">
        <v>533</v>
      </c>
      <c r="Z43" s="298" t="s">
        <v>533</v>
      </c>
      <c r="AA43" s="295">
        <v>133</v>
      </c>
      <c r="AB43" s="305" t="s">
        <v>708</v>
      </c>
      <c r="AC43" s="294" t="s">
        <v>533</v>
      </c>
      <c r="AD43" s="305" t="s">
        <v>533</v>
      </c>
      <c r="AE43" s="294" t="s">
        <v>533</v>
      </c>
      <c r="AF43" s="302" t="s">
        <v>533</v>
      </c>
      <c r="AG43" s="317">
        <v>39.700000000000003</v>
      </c>
      <c r="AH43" s="298" t="s">
        <v>818</v>
      </c>
      <c r="AI43" s="290" t="s">
        <v>533</v>
      </c>
      <c r="AJ43" s="298" t="s">
        <v>533</v>
      </c>
      <c r="AK43" s="290" t="s">
        <v>533</v>
      </c>
      <c r="AL43" s="296" t="s">
        <v>533</v>
      </c>
      <c r="AM43" s="317">
        <v>23.2</v>
      </c>
      <c r="AN43" s="298" t="s">
        <v>546</v>
      </c>
      <c r="AO43" s="290" t="s">
        <v>533</v>
      </c>
      <c r="AP43" s="298" t="s">
        <v>533</v>
      </c>
      <c r="AQ43" s="290" t="s">
        <v>533</v>
      </c>
      <c r="AR43" s="298" t="s">
        <v>533</v>
      </c>
    </row>
    <row r="44" spans="1:44" x14ac:dyDescent="0.2">
      <c r="A44" s="94" t="s">
        <v>1041</v>
      </c>
      <c r="B44" s="94" t="s">
        <v>324</v>
      </c>
      <c r="C44" s="118">
        <v>57</v>
      </c>
      <c r="D44" s="125" t="s">
        <v>690</v>
      </c>
      <c r="E44" s="119" t="s">
        <v>533</v>
      </c>
      <c r="F44" s="125" t="s">
        <v>533</v>
      </c>
      <c r="G44" s="119" t="s">
        <v>533</v>
      </c>
      <c r="H44" s="126" t="s">
        <v>533</v>
      </c>
      <c r="I44" s="390">
        <v>14.1</v>
      </c>
      <c r="J44" s="353" t="s">
        <v>888</v>
      </c>
      <c r="K44" s="390" t="s">
        <v>533</v>
      </c>
      <c r="L44" s="353" t="s">
        <v>533</v>
      </c>
      <c r="M44" s="390" t="s">
        <v>533</v>
      </c>
      <c r="N44" s="353" t="s">
        <v>533</v>
      </c>
      <c r="O44" s="293">
        <v>48</v>
      </c>
      <c r="P44" s="304" t="s">
        <v>545</v>
      </c>
      <c r="Q44" s="292" t="s">
        <v>533</v>
      </c>
      <c r="R44" s="304" t="s">
        <v>533</v>
      </c>
      <c r="S44" s="292" t="s">
        <v>533</v>
      </c>
      <c r="T44" s="301" t="s">
        <v>533</v>
      </c>
      <c r="U44" s="319">
        <v>2.9</v>
      </c>
      <c r="V44" s="299" t="s">
        <v>545</v>
      </c>
      <c r="W44" s="291" t="s">
        <v>533</v>
      </c>
      <c r="X44" s="299" t="s">
        <v>533</v>
      </c>
      <c r="Y44" s="291" t="s">
        <v>533</v>
      </c>
      <c r="Z44" s="299" t="s">
        <v>533</v>
      </c>
      <c r="AA44" s="293">
        <v>136</v>
      </c>
      <c r="AB44" s="304" t="s">
        <v>572</v>
      </c>
      <c r="AC44" s="292" t="s">
        <v>533</v>
      </c>
      <c r="AD44" s="304" t="s">
        <v>533</v>
      </c>
      <c r="AE44" s="292" t="s">
        <v>533</v>
      </c>
      <c r="AF44" s="301" t="s">
        <v>533</v>
      </c>
      <c r="AG44" s="319">
        <v>38.4</v>
      </c>
      <c r="AH44" s="299" t="s">
        <v>727</v>
      </c>
      <c r="AI44" s="291" t="s">
        <v>533</v>
      </c>
      <c r="AJ44" s="299" t="s">
        <v>533</v>
      </c>
      <c r="AK44" s="291" t="s">
        <v>533</v>
      </c>
      <c r="AL44" s="297" t="s">
        <v>533</v>
      </c>
      <c r="AM44" s="319">
        <v>23.2</v>
      </c>
      <c r="AN44" s="299" t="s">
        <v>546</v>
      </c>
      <c r="AO44" s="291" t="s">
        <v>533</v>
      </c>
      <c r="AP44" s="299" t="s">
        <v>533</v>
      </c>
      <c r="AQ44" s="291" t="s">
        <v>533</v>
      </c>
      <c r="AR44" s="299" t="s">
        <v>533</v>
      </c>
    </row>
    <row r="45" spans="1:44" x14ac:dyDescent="0.2">
      <c r="A45" s="93" t="s">
        <v>383</v>
      </c>
      <c r="B45" s="93" t="s">
        <v>45</v>
      </c>
      <c r="C45" s="117">
        <v>56</v>
      </c>
      <c r="D45" s="121" t="s">
        <v>995</v>
      </c>
      <c r="E45" s="115">
        <v>60</v>
      </c>
      <c r="F45" s="121" t="s">
        <v>672</v>
      </c>
      <c r="G45" s="115">
        <v>59</v>
      </c>
      <c r="H45" s="124" t="s">
        <v>536</v>
      </c>
      <c r="I45" s="290">
        <v>13.2</v>
      </c>
      <c r="J45" s="298" t="s">
        <v>890</v>
      </c>
      <c r="K45" s="290">
        <v>12.5</v>
      </c>
      <c r="L45" s="298" t="s">
        <v>639</v>
      </c>
      <c r="M45" s="290">
        <v>12.5</v>
      </c>
      <c r="N45" s="298" t="s">
        <v>585</v>
      </c>
      <c r="O45" s="295">
        <v>44</v>
      </c>
      <c r="P45" s="305" t="s">
        <v>811</v>
      </c>
      <c r="Q45" s="294">
        <v>42</v>
      </c>
      <c r="R45" s="305" t="s">
        <v>564</v>
      </c>
      <c r="S45" s="294">
        <v>43</v>
      </c>
      <c r="T45" s="302" t="s">
        <v>753</v>
      </c>
      <c r="U45" s="317">
        <v>2.1</v>
      </c>
      <c r="V45" s="298" t="s">
        <v>679</v>
      </c>
      <c r="W45" s="290">
        <v>1.7055338082</v>
      </c>
      <c r="X45" s="298" t="s">
        <v>573</v>
      </c>
      <c r="Y45" s="290">
        <v>1.6097839225999999</v>
      </c>
      <c r="Z45" s="298" t="s">
        <v>553</v>
      </c>
      <c r="AA45" s="295">
        <v>133</v>
      </c>
      <c r="AB45" s="305" t="s">
        <v>710</v>
      </c>
      <c r="AC45" s="294">
        <v>132</v>
      </c>
      <c r="AD45" s="305" t="s">
        <v>891</v>
      </c>
      <c r="AE45" s="294">
        <v>128</v>
      </c>
      <c r="AF45" s="302" t="s">
        <v>653</v>
      </c>
      <c r="AG45" s="317">
        <v>39.5</v>
      </c>
      <c r="AH45" s="298" t="s">
        <v>749</v>
      </c>
      <c r="AI45" s="290" t="s">
        <v>533</v>
      </c>
      <c r="AJ45" s="298" t="s">
        <v>533</v>
      </c>
      <c r="AK45" s="290" t="s">
        <v>533</v>
      </c>
      <c r="AL45" s="296" t="s">
        <v>533</v>
      </c>
      <c r="AM45" s="317">
        <v>22.9</v>
      </c>
      <c r="AN45" s="298" t="s">
        <v>663</v>
      </c>
      <c r="AO45" s="290" t="s">
        <v>533</v>
      </c>
      <c r="AP45" s="298" t="s">
        <v>533</v>
      </c>
      <c r="AQ45" s="290" t="s">
        <v>533</v>
      </c>
      <c r="AR45" s="298" t="s">
        <v>533</v>
      </c>
    </row>
    <row r="46" spans="1:44" x14ac:dyDescent="0.2">
      <c r="A46" s="94" t="s">
        <v>361</v>
      </c>
      <c r="B46" s="94" t="s">
        <v>324</v>
      </c>
      <c r="C46" s="118">
        <v>56</v>
      </c>
      <c r="D46" s="125" t="s">
        <v>995</v>
      </c>
      <c r="E46" s="119">
        <v>61</v>
      </c>
      <c r="F46" s="125" t="s">
        <v>556</v>
      </c>
      <c r="G46" s="119">
        <v>58</v>
      </c>
      <c r="H46" s="126" t="s">
        <v>569</v>
      </c>
      <c r="I46" s="390">
        <v>14.2</v>
      </c>
      <c r="J46" s="353" t="s">
        <v>741</v>
      </c>
      <c r="K46" s="390">
        <v>12.8</v>
      </c>
      <c r="L46" s="353" t="s">
        <v>576</v>
      </c>
      <c r="M46" s="390">
        <v>12.6</v>
      </c>
      <c r="N46" s="353" t="s">
        <v>585</v>
      </c>
      <c r="O46" s="293">
        <v>43</v>
      </c>
      <c r="P46" s="304" t="s">
        <v>794</v>
      </c>
      <c r="Q46" s="292">
        <v>43</v>
      </c>
      <c r="R46" s="304" t="s">
        <v>573</v>
      </c>
      <c r="S46" s="292">
        <v>43</v>
      </c>
      <c r="T46" s="301" t="s">
        <v>601</v>
      </c>
      <c r="U46" s="319">
        <v>2.2000000000000002</v>
      </c>
      <c r="V46" s="299" t="s">
        <v>595</v>
      </c>
      <c r="W46" s="291">
        <v>1.7062331879999999</v>
      </c>
      <c r="X46" s="299" t="s">
        <v>573</v>
      </c>
      <c r="Y46" s="291">
        <v>1.6873288608999999</v>
      </c>
      <c r="Z46" s="299" t="s">
        <v>585</v>
      </c>
      <c r="AA46" s="293">
        <v>135</v>
      </c>
      <c r="AB46" s="304" t="s">
        <v>618</v>
      </c>
      <c r="AC46" s="292">
        <v>135</v>
      </c>
      <c r="AD46" s="304" t="s">
        <v>601</v>
      </c>
      <c r="AE46" s="292">
        <v>131</v>
      </c>
      <c r="AF46" s="301" t="s">
        <v>550</v>
      </c>
      <c r="AG46" s="319">
        <v>39.9</v>
      </c>
      <c r="AH46" s="299" t="s">
        <v>795</v>
      </c>
      <c r="AI46" s="291" t="s">
        <v>533</v>
      </c>
      <c r="AJ46" s="299" t="s">
        <v>533</v>
      </c>
      <c r="AK46" s="291" t="s">
        <v>533</v>
      </c>
      <c r="AL46" s="297" t="s">
        <v>533</v>
      </c>
      <c r="AM46" s="319">
        <v>22.4</v>
      </c>
      <c r="AN46" s="299" t="s">
        <v>748</v>
      </c>
      <c r="AO46" s="291" t="s">
        <v>533</v>
      </c>
      <c r="AP46" s="299" t="s">
        <v>533</v>
      </c>
      <c r="AQ46" s="291" t="s">
        <v>533</v>
      </c>
      <c r="AR46" s="299" t="s">
        <v>533</v>
      </c>
    </row>
    <row r="47" spans="1:44" x14ac:dyDescent="0.2">
      <c r="A47" s="93" t="s">
        <v>686</v>
      </c>
      <c r="B47" s="93" t="s">
        <v>370</v>
      </c>
      <c r="C47" s="117">
        <v>56</v>
      </c>
      <c r="D47" s="121" t="s">
        <v>832</v>
      </c>
      <c r="E47" s="115">
        <v>60</v>
      </c>
      <c r="F47" s="121" t="s">
        <v>672</v>
      </c>
      <c r="G47" s="115">
        <v>57</v>
      </c>
      <c r="H47" s="124" t="s">
        <v>580</v>
      </c>
      <c r="I47" s="290">
        <v>13.7</v>
      </c>
      <c r="J47" s="298" t="s">
        <v>885</v>
      </c>
      <c r="K47" s="290">
        <v>12.7</v>
      </c>
      <c r="L47" s="298" t="s">
        <v>576</v>
      </c>
      <c r="M47" s="290">
        <v>12.7</v>
      </c>
      <c r="N47" s="298" t="s">
        <v>585</v>
      </c>
      <c r="O47" s="295">
        <v>47</v>
      </c>
      <c r="P47" s="305" t="s">
        <v>612</v>
      </c>
      <c r="Q47" s="294">
        <v>46</v>
      </c>
      <c r="R47" s="305" t="s">
        <v>561</v>
      </c>
      <c r="S47" s="294">
        <v>46</v>
      </c>
      <c r="T47" s="302" t="s">
        <v>553</v>
      </c>
      <c r="U47" s="317">
        <v>2</v>
      </c>
      <c r="V47" s="298" t="s">
        <v>813</v>
      </c>
      <c r="W47" s="290">
        <v>1.5790238002999999</v>
      </c>
      <c r="X47" s="298" t="s">
        <v>548</v>
      </c>
      <c r="Y47" s="290">
        <v>1.5349850908</v>
      </c>
      <c r="Z47" s="298" t="s">
        <v>554</v>
      </c>
      <c r="AA47" s="295">
        <v>133</v>
      </c>
      <c r="AB47" s="305" t="s">
        <v>760</v>
      </c>
      <c r="AC47" s="294">
        <v>132</v>
      </c>
      <c r="AD47" s="305" t="s">
        <v>891</v>
      </c>
      <c r="AE47" s="294">
        <v>129</v>
      </c>
      <c r="AF47" s="302" t="s">
        <v>753</v>
      </c>
      <c r="AG47" s="317">
        <v>40.200000000000003</v>
      </c>
      <c r="AH47" s="298" t="s">
        <v>747</v>
      </c>
      <c r="AI47" s="290" t="s">
        <v>533</v>
      </c>
      <c r="AJ47" s="298" t="s">
        <v>533</v>
      </c>
      <c r="AK47" s="290" t="s">
        <v>533</v>
      </c>
      <c r="AL47" s="296" t="s">
        <v>533</v>
      </c>
      <c r="AM47" s="317">
        <v>21.5</v>
      </c>
      <c r="AN47" s="298" t="s">
        <v>770</v>
      </c>
      <c r="AO47" s="290" t="s">
        <v>533</v>
      </c>
      <c r="AP47" s="298" t="s">
        <v>533</v>
      </c>
      <c r="AQ47" s="290" t="s">
        <v>533</v>
      </c>
      <c r="AR47" s="298" t="s">
        <v>533</v>
      </c>
    </row>
    <row r="48" spans="1:44" x14ac:dyDescent="0.2">
      <c r="A48" s="94" t="s">
        <v>698</v>
      </c>
      <c r="B48" s="94" t="s">
        <v>9</v>
      </c>
      <c r="C48" s="118">
        <v>56</v>
      </c>
      <c r="D48" s="125" t="s">
        <v>996</v>
      </c>
      <c r="E48" s="119">
        <v>57</v>
      </c>
      <c r="F48" s="125" t="s">
        <v>714</v>
      </c>
      <c r="G48" s="119">
        <v>53</v>
      </c>
      <c r="H48" s="126" t="s">
        <v>639</v>
      </c>
      <c r="I48" s="390">
        <v>13.7</v>
      </c>
      <c r="J48" s="353" t="s">
        <v>885</v>
      </c>
      <c r="K48" s="390">
        <v>12.9</v>
      </c>
      <c r="L48" s="353" t="s">
        <v>633</v>
      </c>
      <c r="M48" s="390">
        <v>12.7</v>
      </c>
      <c r="N48" s="353" t="s">
        <v>585</v>
      </c>
      <c r="O48" s="293">
        <v>37</v>
      </c>
      <c r="P48" s="304" t="s">
        <v>821</v>
      </c>
      <c r="Q48" s="292">
        <v>40</v>
      </c>
      <c r="R48" s="304" t="s">
        <v>645</v>
      </c>
      <c r="S48" s="292">
        <v>41</v>
      </c>
      <c r="T48" s="301" t="s">
        <v>639</v>
      </c>
      <c r="U48" s="319">
        <v>1.7</v>
      </c>
      <c r="V48" s="299" t="s">
        <v>786</v>
      </c>
      <c r="W48" s="291">
        <v>1.9134519590000001</v>
      </c>
      <c r="X48" s="299" t="s">
        <v>637</v>
      </c>
      <c r="Y48" s="291">
        <v>1.9389258994</v>
      </c>
      <c r="Z48" s="299" t="s">
        <v>532</v>
      </c>
      <c r="AA48" s="293">
        <v>134</v>
      </c>
      <c r="AB48" s="304" t="s">
        <v>620</v>
      </c>
      <c r="AC48" s="292">
        <v>135</v>
      </c>
      <c r="AD48" s="304" t="s">
        <v>576</v>
      </c>
      <c r="AE48" s="292">
        <v>131</v>
      </c>
      <c r="AF48" s="301" t="s">
        <v>575</v>
      </c>
      <c r="AG48" s="319">
        <v>41.1</v>
      </c>
      <c r="AH48" s="299" t="s">
        <v>557</v>
      </c>
      <c r="AI48" s="291" t="s">
        <v>533</v>
      </c>
      <c r="AJ48" s="299" t="s">
        <v>533</v>
      </c>
      <c r="AK48" s="291" t="s">
        <v>533</v>
      </c>
      <c r="AL48" s="297" t="s">
        <v>533</v>
      </c>
      <c r="AM48" s="319">
        <v>21.9</v>
      </c>
      <c r="AN48" s="299" t="s">
        <v>760</v>
      </c>
      <c r="AO48" s="291" t="s">
        <v>533</v>
      </c>
      <c r="AP48" s="299" t="s">
        <v>533</v>
      </c>
      <c r="AQ48" s="291" t="s">
        <v>533</v>
      </c>
      <c r="AR48" s="299" t="s">
        <v>533</v>
      </c>
    </row>
    <row r="49" spans="1:44" x14ac:dyDescent="0.2">
      <c r="A49" s="93" t="s">
        <v>343</v>
      </c>
      <c r="B49" s="93" t="s">
        <v>471</v>
      </c>
      <c r="C49" s="117">
        <v>56</v>
      </c>
      <c r="D49" s="121" t="s">
        <v>766</v>
      </c>
      <c r="E49" s="115">
        <v>65</v>
      </c>
      <c r="F49" s="121" t="s">
        <v>545</v>
      </c>
      <c r="G49" s="115" t="s">
        <v>533</v>
      </c>
      <c r="H49" s="124" t="s">
        <v>533</v>
      </c>
      <c r="I49" s="290">
        <v>14.1</v>
      </c>
      <c r="J49" s="298" t="s">
        <v>814</v>
      </c>
      <c r="K49" s="290">
        <v>12.8</v>
      </c>
      <c r="L49" s="298" t="s">
        <v>576</v>
      </c>
      <c r="M49" s="290" t="s">
        <v>533</v>
      </c>
      <c r="N49" s="298" t="s">
        <v>533</v>
      </c>
      <c r="O49" s="295">
        <v>48</v>
      </c>
      <c r="P49" s="305" t="s">
        <v>557</v>
      </c>
      <c r="Q49" s="294">
        <v>49</v>
      </c>
      <c r="R49" s="305" t="s">
        <v>532</v>
      </c>
      <c r="S49" s="294" t="s">
        <v>533</v>
      </c>
      <c r="T49" s="302" t="s">
        <v>533</v>
      </c>
      <c r="U49" s="317">
        <v>1.7</v>
      </c>
      <c r="V49" s="298" t="s">
        <v>749</v>
      </c>
      <c r="W49" s="290">
        <v>1.3466897557999999</v>
      </c>
      <c r="X49" s="298" t="s">
        <v>638</v>
      </c>
      <c r="Y49" s="290" t="s">
        <v>533</v>
      </c>
      <c r="Z49" s="298" t="s">
        <v>533</v>
      </c>
      <c r="AA49" s="295">
        <v>134</v>
      </c>
      <c r="AB49" s="305" t="s">
        <v>706</v>
      </c>
      <c r="AC49" s="294">
        <v>133</v>
      </c>
      <c r="AD49" s="305" t="s">
        <v>535</v>
      </c>
      <c r="AE49" s="294" t="s">
        <v>533</v>
      </c>
      <c r="AF49" s="302" t="s">
        <v>533</v>
      </c>
      <c r="AG49" s="317">
        <v>39.700000000000003</v>
      </c>
      <c r="AH49" s="298" t="s">
        <v>693</v>
      </c>
      <c r="AI49" s="290" t="s">
        <v>533</v>
      </c>
      <c r="AJ49" s="298" t="s">
        <v>533</v>
      </c>
      <c r="AK49" s="290" t="s">
        <v>533</v>
      </c>
      <c r="AL49" s="296" t="s">
        <v>533</v>
      </c>
      <c r="AM49" s="317">
        <v>22.3</v>
      </c>
      <c r="AN49" s="298" t="s">
        <v>815</v>
      </c>
      <c r="AO49" s="290" t="s">
        <v>533</v>
      </c>
      <c r="AP49" s="298" t="s">
        <v>533</v>
      </c>
      <c r="AQ49" s="290" t="s">
        <v>533</v>
      </c>
      <c r="AR49" s="298" t="s">
        <v>533</v>
      </c>
    </row>
    <row r="50" spans="1:44" x14ac:dyDescent="0.2">
      <c r="A50" s="94" t="s">
        <v>681</v>
      </c>
      <c r="B50" s="94" t="s">
        <v>324</v>
      </c>
      <c r="C50" s="118">
        <v>56</v>
      </c>
      <c r="D50" s="125" t="s">
        <v>811</v>
      </c>
      <c r="E50" s="119" t="s">
        <v>533</v>
      </c>
      <c r="F50" s="125" t="s">
        <v>533</v>
      </c>
      <c r="G50" s="119" t="s">
        <v>533</v>
      </c>
      <c r="H50" s="126" t="s">
        <v>533</v>
      </c>
      <c r="I50" s="390">
        <v>13.8</v>
      </c>
      <c r="J50" s="353" t="s">
        <v>696</v>
      </c>
      <c r="K50" s="390" t="s">
        <v>533</v>
      </c>
      <c r="L50" s="353" t="s">
        <v>533</v>
      </c>
      <c r="M50" s="390" t="s">
        <v>533</v>
      </c>
      <c r="N50" s="353" t="s">
        <v>533</v>
      </c>
      <c r="O50" s="293">
        <v>48</v>
      </c>
      <c r="P50" s="304" t="s">
        <v>539</v>
      </c>
      <c r="Q50" s="292" t="s">
        <v>533</v>
      </c>
      <c r="R50" s="304" t="s">
        <v>533</v>
      </c>
      <c r="S50" s="292" t="s">
        <v>533</v>
      </c>
      <c r="T50" s="301" t="s">
        <v>533</v>
      </c>
      <c r="U50" s="319">
        <v>2</v>
      </c>
      <c r="V50" s="299" t="s">
        <v>801</v>
      </c>
      <c r="W50" s="291" t="s">
        <v>533</v>
      </c>
      <c r="X50" s="299" t="s">
        <v>533</v>
      </c>
      <c r="Y50" s="291" t="s">
        <v>533</v>
      </c>
      <c r="Z50" s="299" t="s">
        <v>533</v>
      </c>
      <c r="AA50" s="293">
        <v>132</v>
      </c>
      <c r="AB50" s="304" t="s">
        <v>779</v>
      </c>
      <c r="AC50" s="292" t="s">
        <v>533</v>
      </c>
      <c r="AD50" s="304" t="s">
        <v>533</v>
      </c>
      <c r="AE50" s="292" t="s">
        <v>533</v>
      </c>
      <c r="AF50" s="301" t="s">
        <v>533</v>
      </c>
      <c r="AG50" s="319">
        <v>39.799999999999997</v>
      </c>
      <c r="AH50" s="299" t="s">
        <v>802</v>
      </c>
      <c r="AI50" s="291" t="s">
        <v>533</v>
      </c>
      <c r="AJ50" s="299" t="s">
        <v>533</v>
      </c>
      <c r="AK50" s="291" t="s">
        <v>533</v>
      </c>
      <c r="AL50" s="297" t="s">
        <v>533</v>
      </c>
      <c r="AM50" s="319">
        <v>22.8</v>
      </c>
      <c r="AN50" s="299" t="s">
        <v>614</v>
      </c>
      <c r="AO50" s="291" t="s">
        <v>533</v>
      </c>
      <c r="AP50" s="299" t="s">
        <v>533</v>
      </c>
      <c r="AQ50" s="291" t="s">
        <v>533</v>
      </c>
      <c r="AR50" s="299" t="s">
        <v>533</v>
      </c>
    </row>
    <row r="51" spans="1:44" x14ac:dyDescent="0.2">
      <c r="A51" s="93" t="s">
        <v>692</v>
      </c>
      <c r="B51" s="93" t="s">
        <v>45</v>
      </c>
      <c r="C51" s="117">
        <v>56</v>
      </c>
      <c r="D51" s="121" t="s">
        <v>995</v>
      </c>
      <c r="E51" s="115" t="s">
        <v>533</v>
      </c>
      <c r="F51" s="121" t="s">
        <v>533</v>
      </c>
      <c r="G51" s="115" t="s">
        <v>533</v>
      </c>
      <c r="H51" s="124" t="s">
        <v>533</v>
      </c>
      <c r="I51" s="290">
        <v>13.6</v>
      </c>
      <c r="J51" s="298" t="s">
        <v>893</v>
      </c>
      <c r="K51" s="290" t="s">
        <v>533</v>
      </c>
      <c r="L51" s="298" t="s">
        <v>533</v>
      </c>
      <c r="M51" s="290" t="s">
        <v>533</v>
      </c>
      <c r="N51" s="298" t="s">
        <v>533</v>
      </c>
      <c r="O51" s="295">
        <v>43</v>
      </c>
      <c r="P51" s="305" t="s">
        <v>794</v>
      </c>
      <c r="Q51" s="294" t="s">
        <v>533</v>
      </c>
      <c r="R51" s="305" t="s">
        <v>533</v>
      </c>
      <c r="S51" s="294" t="s">
        <v>533</v>
      </c>
      <c r="T51" s="302" t="s">
        <v>533</v>
      </c>
      <c r="U51" s="317">
        <v>1.6</v>
      </c>
      <c r="V51" s="298" t="s">
        <v>718</v>
      </c>
      <c r="W51" s="290" t="s">
        <v>533</v>
      </c>
      <c r="X51" s="298" t="s">
        <v>533</v>
      </c>
      <c r="Y51" s="290" t="s">
        <v>533</v>
      </c>
      <c r="Z51" s="298" t="s">
        <v>533</v>
      </c>
      <c r="AA51" s="295">
        <v>132</v>
      </c>
      <c r="AB51" s="305" t="s">
        <v>803</v>
      </c>
      <c r="AC51" s="294" t="s">
        <v>533</v>
      </c>
      <c r="AD51" s="305" t="s">
        <v>533</v>
      </c>
      <c r="AE51" s="294" t="s">
        <v>533</v>
      </c>
      <c r="AF51" s="302" t="s">
        <v>533</v>
      </c>
      <c r="AG51" s="317">
        <v>38.6</v>
      </c>
      <c r="AH51" s="298" t="s">
        <v>730</v>
      </c>
      <c r="AI51" s="290" t="s">
        <v>533</v>
      </c>
      <c r="AJ51" s="298" t="s">
        <v>533</v>
      </c>
      <c r="AK51" s="290" t="s">
        <v>533</v>
      </c>
      <c r="AL51" s="296" t="s">
        <v>533</v>
      </c>
      <c r="AM51" s="317">
        <v>23.5</v>
      </c>
      <c r="AN51" s="298" t="s">
        <v>539</v>
      </c>
      <c r="AO51" s="290" t="s">
        <v>533</v>
      </c>
      <c r="AP51" s="298" t="s">
        <v>533</v>
      </c>
      <c r="AQ51" s="290" t="s">
        <v>533</v>
      </c>
      <c r="AR51" s="298" t="s">
        <v>533</v>
      </c>
    </row>
    <row r="52" spans="1:44" x14ac:dyDescent="0.2">
      <c r="A52" s="94" t="s">
        <v>689</v>
      </c>
      <c r="B52" s="94" t="s">
        <v>324</v>
      </c>
      <c r="C52" s="118">
        <v>56</v>
      </c>
      <c r="D52" s="125" t="s">
        <v>832</v>
      </c>
      <c r="E52" s="119" t="s">
        <v>533</v>
      </c>
      <c r="F52" s="125" t="s">
        <v>533</v>
      </c>
      <c r="G52" s="119" t="s">
        <v>533</v>
      </c>
      <c r="H52" s="126" t="s">
        <v>533</v>
      </c>
      <c r="I52" s="390">
        <v>13.8</v>
      </c>
      <c r="J52" s="353" t="s">
        <v>885</v>
      </c>
      <c r="K52" s="390" t="s">
        <v>533</v>
      </c>
      <c r="L52" s="353" t="s">
        <v>533</v>
      </c>
      <c r="M52" s="390" t="s">
        <v>533</v>
      </c>
      <c r="N52" s="353" t="s">
        <v>533</v>
      </c>
      <c r="O52" s="293">
        <v>44</v>
      </c>
      <c r="P52" s="304" t="s">
        <v>778</v>
      </c>
      <c r="Q52" s="292" t="s">
        <v>533</v>
      </c>
      <c r="R52" s="304" t="s">
        <v>533</v>
      </c>
      <c r="S52" s="292" t="s">
        <v>533</v>
      </c>
      <c r="T52" s="301" t="s">
        <v>533</v>
      </c>
      <c r="U52" s="319">
        <v>3</v>
      </c>
      <c r="V52" s="299" t="s">
        <v>539</v>
      </c>
      <c r="W52" s="291" t="s">
        <v>533</v>
      </c>
      <c r="X52" s="299" t="s">
        <v>533</v>
      </c>
      <c r="Y52" s="291" t="s">
        <v>533</v>
      </c>
      <c r="Z52" s="299" t="s">
        <v>533</v>
      </c>
      <c r="AA52" s="293">
        <v>134</v>
      </c>
      <c r="AB52" s="304" t="s">
        <v>631</v>
      </c>
      <c r="AC52" s="292" t="s">
        <v>533</v>
      </c>
      <c r="AD52" s="304" t="s">
        <v>533</v>
      </c>
      <c r="AE52" s="292" t="s">
        <v>533</v>
      </c>
      <c r="AF52" s="301" t="s">
        <v>533</v>
      </c>
      <c r="AG52" s="319">
        <v>39</v>
      </c>
      <c r="AH52" s="299" t="s">
        <v>713</v>
      </c>
      <c r="AI52" s="291" t="s">
        <v>533</v>
      </c>
      <c r="AJ52" s="299" t="s">
        <v>533</v>
      </c>
      <c r="AK52" s="291" t="s">
        <v>533</v>
      </c>
      <c r="AL52" s="297" t="s">
        <v>533</v>
      </c>
      <c r="AM52" s="319">
        <v>22.8</v>
      </c>
      <c r="AN52" s="299" t="s">
        <v>560</v>
      </c>
      <c r="AO52" s="291" t="s">
        <v>533</v>
      </c>
      <c r="AP52" s="299" t="s">
        <v>533</v>
      </c>
      <c r="AQ52" s="291" t="s">
        <v>533</v>
      </c>
      <c r="AR52" s="299" t="s">
        <v>533</v>
      </c>
    </row>
    <row r="53" spans="1:44" x14ac:dyDescent="0.2">
      <c r="A53" s="94" t="s">
        <v>673</v>
      </c>
      <c r="B53" s="93" t="s">
        <v>324</v>
      </c>
      <c r="C53" s="117">
        <v>56</v>
      </c>
      <c r="D53" s="121" t="s">
        <v>811</v>
      </c>
      <c r="E53" s="115" t="s">
        <v>533</v>
      </c>
      <c r="F53" s="121" t="s">
        <v>533</v>
      </c>
      <c r="G53" s="115" t="s">
        <v>533</v>
      </c>
      <c r="H53" s="124" t="s">
        <v>533</v>
      </c>
      <c r="I53" s="290">
        <v>14.4</v>
      </c>
      <c r="J53" s="298" t="s">
        <v>744</v>
      </c>
      <c r="K53" s="290" t="s">
        <v>533</v>
      </c>
      <c r="L53" s="298" t="s">
        <v>533</v>
      </c>
      <c r="M53" s="290" t="s">
        <v>533</v>
      </c>
      <c r="N53" s="298" t="s">
        <v>533</v>
      </c>
      <c r="O53" s="295">
        <v>41</v>
      </c>
      <c r="P53" s="305" t="s">
        <v>742</v>
      </c>
      <c r="Q53" s="294" t="s">
        <v>533</v>
      </c>
      <c r="R53" s="305" t="s">
        <v>533</v>
      </c>
      <c r="S53" s="294" t="s">
        <v>533</v>
      </c>
      <c r="T53" s="302" t="s">
        <v>533</v>
      </c>
      <c r="U53" s="317">
        <v>1.4</v>
      </c>
      <c r="V53" s="298" t="s">
        <v>751</v>
      </c>
      <c r="W53" s="290" t="s">
        <v>533</v>
      </c>
      <c r="X53" s="298" t="s">
        <v>533</v>
      </c>
      <c r="Y53" s="290" t="s">
        <v>533</v>
      </c>
      <c r="Z53" s="298" t="s">
        <v>533</v>
      </c>
      <c r="AA53" s="295">
        <v>137</v>
      </c>
      <c r="AB53" s="305" t="s">
        <v>619</v>
      </c>
      <c r="AC53" s="294" t="s">
        <v>533</v>
      </c>
      <c r="AD53" s="305" t="s">
        <v>533</v>
      </c>
      <c r="AE53" s="294" t="s">
        <v>533</v>
      </c>
      <c r="AF53" s="302" t="s">
        <v>533</v>
      </c>
      <c r="AG53" s="317">
        <v>40.4</v>
      </c>
      <c r="AH53" s="298" t="s">
        <v>783</v>
      </c>
      <c r="AI53" s="290" t="s">
        <v>533</v>
      </c>
      <c r="AJ53" s="298" t="s">
        <v>533</v>
      </c>
      <c r="AK53" s="290" t="s">
        <v>533</v>
      </c>
      <c r="AL53" s="296" t="s">
        <v>533</v>
      </c>
      <c r="AM53" s="317">
        <v>22.2</v>
      </c>
      <c r="AN53" s="298" t="s">
        <v>700</v>
      </c>
      <c r="AO53" s="290" t="s">
        <v>533</v>
      </c>
      <c r="AP53" s="298" t="s">
        <v>533</v>
      </c>
      <c r="AQ53" s="290" t="s">
        <v>533</v>
      </c>
      <c r="AR53" s="298" t="s">
        <v>533</v>
      </c>
    </row>
    <row r="54" spans="1:44" x14ac:dyDescent="0.2">
      <c r="A54" s="93" t="s">
        <v>676</v>
      </c>
      <c r="B54" s="94" t="s">
        <v>324</v>
      </c>
      <c r="C54" s="118">
        <v>56</v>
      </c>
      <c r="D54" s="125" t="s">
        <v>811</v>
      </c>
      <c r="E54" s="119" t="s">
        <v>533</v>
      </c>
      <c r="F54" s="125" t="s">
        <v>533</v>
      </c>
      <c r="G54" s="119" t="s">
        <v>533</v>
      </c>
      <c r="H54" s="126" t="s">
        <v>533</v>
      </c>
      <c r="I54" s="390">
        <v>14</v>
      </c>
      <c r="J54" s="353" t="s">
        <v>795</v>
      </c>
      <c r="K54" s="390" t="s">
        <v>533</v>
      </c>
      <c r="L54" s="353" t="s">
        <v>533</v>
      </c>
      <c r="M54" s="390" t="s">
        <v>533</v>
      </c>
      <c r="N54" s="353" t="s">
        <v>533</v>
      </c>
      <c r="O54" s="293">
        <v>46</v>
      </c>
      <c r="P54" s="304" t="s">
        <v>534</v>
      </c>
      <c r="Q54" s="292" t="s">
        <v>533</v>
      </c>
      <c r="R54" s="304" t="s">
        <v>533</v>
      </c>
      <c r="S54" s="292" t="s">
        <v>533</v>
      </c>
      <c r="T54" s="301" t="s">
        <v>533</v>
      </c>
      <c r="U54" s="319">
        <v>1.7</v>
      </c>
      <c r="V54" s="299" t="s">
        <v>762</v>
      </c>
      <c r="W54" s="291" t="s">
        <v>533</v>
      </c>
      <c r="X54" s="299" t="s">
        <v>533</v>
      </c>
      <c r="Y54" s="291" t="s">
        <v>533</v>
      </c>
      <c r="Z54" s="299" t="s">
        <v>533</v>
      </c>
      <c r="AA54" s="293">
        <v>134</v>
      </c>
      <c r="AB54" s="304" t="s">
        <v>750</v>
      </c>
      <c r="AC54" s="292" t="s">
        <v>533</v>
      </c>
      <c r="AD54" s="304" t="s">
        <v>533</v>
      </c>
      <c r="AE54" s="292" t="s">
        <v>533</v>
      </c>
      <c r="AF54" s="301" t="s">
        <v>533</v>
      </c>
      <c r="AG54" s="319">
        <v>40.1</v>
      </c>
      <c r="AH54" s="299" t="s">
        <v>787</v>
      </c>
      <c r="AI54" s="291" t="s">
        <v>533</v>
      </c>
      <c r="AJ54" s="299" t="s">
        <v>533</v>
      </c>
      <c r="AK54" s="291" t="s">
        <v>533</v>
      </c>
      <c r="AL54" s="297" t="s">
        <v>533</v>
      </c>
      <c r="AM54" s="319">
        <v>22.1</v>
      </c>
      <c r="AN54" s="299" t="s">
        <v>708</v>
      </c>
      <c r="AO54" s="291" t="s">
        <v>533</v>
      </c>
      <c r="AP54" s="299" t="s">
        <v>533</v>
      </c>
      <c r="AQ54" s="291" t="s">
        <v>533</v>
      </c>
      <c r="AR54" s="299" t="s">
        <v>533</v>
      </c>
    </row>
    <row r="55" spans="1:44" x14ac:dyDescent="0.2">
      <c r="A55" s="94" t="s">
        <v>433</v>
      </c>
      <c r="B55" s="93" t="s">
        <v>45</v>
      </c>
      <c r="C55" s="117">
        <v>55</v>
      </c>
      <c r="D55" s="121" t="s">
        <v>699</v>
      </c>
      <c r="E55" s="115">
        <v>58</v>
      </c>
      <c r="F55" s="121" t="s">
        <v>870</v>
      </c>
      <c r="G55" s="115">
        <v>55</v>
      </c>
      <c r="H55" s="124" t="s">
        <v>604</v>
      </c>
      <c r="I55" s="290">
        <v>14.8</v>
      </c>
      <c r="J55" s="298" t="s">
        <v>545</v>
      </c>
      <c r="K55" s="290">
        <v>16.2</v>
      </c>
      <c r="L55" s="298" t="s">
        <v>532</v>
      </c>
      <c r="M55" s="290">
        <v>15.9</v>
      </c>
      <c r="N55" s="298" t="s">
        <v>532</v>
      </c>
      <c r="O55" s="295">
        <v>45</v>
      </c>
      <c r="P55" s="305" t="s">
        <v>595</v>
      </c>
      <c r="Q55" s="294">
        <v>44</v>
      </c>
      <c r="R55" s="305" t="s">
        <v>637</v>
      </c>
      <c r="S55" s="294">
        <v>44</v>
      </c>
      <c r="T55" s="302" t="s">
        <v>637</v>
      </c>
      <c r="U55" s="317">
        <v>1.6</v>
      </c>
      <c r="V55" s="298" t="s">
        <v>805</v>
      </c>
      <c r="W55" s="290">
        <v>1.3738691818</v>
      </c>
      <c r="X55" s="298" t="s">
        <v>638</v>
      </c>
      <c r="Y55" s="290">
        <v>1.4088244544999999</v>
      </c>
      <c r="Z55" s="298" t="s">
        <v>569</v>
      </c>
      <c r="AA55" s="295">
        <v>139</v>
      </c>
      <c r="AB55" s="305" t="s">
        <v>545</v>
      </c>
      <c r="AC55" s="294">
        <v>138</v>
      </c>
      <c r="AD55" s="305" t="s">
        <v>539</v>
      </c>
      <c r="AE55" s="294">
        <v>133</v>
      </c>
      <c r="AF55" s="302" t="s">
        <v>539</v>
      </c>
      <c r="AG55" s="317">
        <v>40.5</v>
      </c>
      <c r="AH55" s="298" t="s">
        <v>615</v>
      </c>
      <c r="AI55" s="290" t="s">
        <v>533</v>
      </c>
      <c r="AJ55" s="298" t="s">
        <v>533</v>
      </c>
      <c r="AK55" s="290" t="s">
        <v>533</v>
      </c>
      <c r="AL55" s="296" t="s">
        <v>533</v>
      </c>
      <c r="AM55" s="317">
        <v>22.8</v>
      </c>
      <c r="AN55" s="298" t="s">
        <v>609</v>
      </c>
      <c r="AO55" s="290" t="s">
        <v>533</v>
      </c>
      <c r="AP55" s="298" t="s">
        <v>533</v>
      </c>
      <c r="AQ55" s="290" t="s">
        <v>533</v>
      </c>
      <c r="AR55" s="298" t="s">
        <v>533</v>
      </c>
    </row>
    <row r="56" spans="1:44" x14ac:dyDescent="0.2">
      <c r="A56" s="93" t="s">
        <v>705</v>
      </c>
      <c r="B56" s="94" t="s">
        <v>368</v>
      </c>
      <c r="C56" s="118">
        <v>55</v>
      </c>
      <c r="D56" s="125" t="s">
        <v>818</v>
      </c>
      <c r="E56" s="119">
        <v>56</v>
      </c>
      <c r="F56" s="125" t="s">
        <v>797</v>
      </c>
      <c r="G56" s="119" t="s">
        <v>533</v>
      </c>
      <c r="H56" s="126" t="s">
        <v>533</v>
      </c>
      <c r="I56" s="390">
        <v>14</v>
      </c>
      <c r="J56" s="353" t="s">
        <v>894</v>
      </c>
      <c r="K56" s="390">
        <v>13</v>
      </c>
      <c r="L56" s="353" t="s">
        <v>633</v>
      </c>
      <c r="M56" s="390" t="s">
        <v>533</v>
      </c>
      <c r="N56" s="353" t="s">
        <v>533</v>
      </c>
      <c r="O56" s="293">
        <v>39</v>
      </c>
      <c r="P56" s="304" t="s">
        <v>826</v>
      </c>
      <c r="Q56" s="292">
        <v>40</v>
      </c>
      <c r="R56" s="304" t="s">
        <v>655</v>
      </c>
      <c r="S56" s="292" t="s">
        <v>533</v>
      </c>
      <c r="T56" s="301" t="s">
        <v>533</v>
      </c>
      <c r="U56" s="319">
        <v>1.4</v>
      </c>
      <c r="V56" s="299" t="s">
        <v>751</v>
      </c>
      <c r="W56" s="291">
        <v>1.3217723423000001</v>
      </c>
      <c r="X56" s="299" t="s">
        <v>535</v>
      </c>
      <c r="Y56" s="291" t="s">
        <v>533</v>
      </c>
      <c r="Z56" s="299" t="s">
        <v>533</v>
      </c>
      <c r="AA56" s="293">
        <v>133</v>
      </c>
      <c r="AB56" s="304" t="s">
        <v>708</v>
      </c>
      <c r="AC56" s="292">
        <v>132</v>
      </c>
      <c r="AD56" s="304" t="s">
        <v>847</v>
      </c>
      <c r="AE56" s="292" t="s">
        <v>533</v>
      </c>
      <c r="AF56" s="301" t="s">
        <v>533</v>
      </c>
      <c r="AG56" s="319">
        <v>39</v>
      </c>
      <c r="AH56" s="299" t="s">
        <v>771</v>
      </c>
      <c r="AI56" s="291" t="s">
        <v>533</v>
      </c>
      <c r="AJ56" s="299" t="s">
        <v>533</v>
      </c>
      <c r="AK56" s="291" t="s">
        <v>533</v>
      </c>
      <c r="AL56" s="297" t="s">
        <v>533</v>
      </c>
      <c r="AM56" s="319">
        <v>22.9</v>
      </c>
      <c r="AN56" s="299" t="s">
        <v>790</v>
      </c>
      <c r="AO56" s="291" t="s">
        <v>533</v>
      </c>
      <c r="AP56" s="299" t="s">
        <v>533</v>
      </c>
      <c r="AQ56" s="291" t="s">
        <v>533</v>
      </c>
      <c r="AR56" s="299" t="s">
        <v>533</v>
      </c>
    </row>
    <row r="57" spans="1:44" x14ac:dyDescent="0.2">
      <c r="A57" s="94" t="s">
        <v>707</v>
      </c>
      <c r="B57" s="93" t="s">
        <v>324</v>
      </c>
      <c r="C57" s="117">
        <v>55</v>
      </c>
      <c r="D57" s="121" t="s">
        <v>699</v>
      </c>
      <c r="E57" s="115" t="s">
        <v>533</v>
      </c>
      <c r="F57" s="121" t="s">
        <v>533</v>
      </c>
      <c r="G57" s="115" t="s">
        <v>533</v>
      </c>
      <c r="H57" s="124" t="s">
        <v>533</v>
      </c>
      <c r="I57" s="290">
        <v>13.8</v>
      </c>
      <c r="J57" s="298" t="s">
        <v>840</v>
      </c>
      <c r="K57" s="290" t="s">
        <v>533</v>
      </c>
      <c r="L57" s="298" t="s">
        <v>533</v>
      </c>
      <c r="M57" s="290" t="s">
        <v>533</v>
      </c>
      <c r="N57" s="298" t="s">
        <v>533</v>
      </c>
      <c r="O57" s="295">
        <v>43</v>
      </c>
      <c r="P57" s="305" t="s">
        <v>697</v>
      </c>
      <c r="Q57" s="294" t="s">
        <v>533</v>
      </c>
      <c r="R57" s="305" t="s">
        <v>533</v>
      </c>
      <c r="S57" s="294" t="s">
        <v>533</v>
      </c>
      <c r="T57" s="302" t="s">
        <v>533</v>
      </c>
      <c r="U57" s="317">
        <v>2.1</v>
      </c>
      <c r="V57" s="298" t="s">
        <v>671</v>
      </c>
      <c r="W57" s="290" t="s">
        <v>533</v>
      </c>
      <c r="X57" s="298" t="s">
        <v>533</v>
      </c>
      <c r="Y57" s="290" t="s">
        <v>533</v>
      </c>
      <c r="Z57" s="298" t="s">
        <v>533</v>
      </c>
      <c r="AA57" s="295">
        <v>134</v>
      </c>
      <c r="AB57" s="305" t="s">
        <v>697</v>
      </c>
      <c r="AC57" s="294" t="s">
        <v>533</v>
      </c>
      <c r="AD57" s="305" t="s">
        <v>533</v>
      </c>
      <c r="AE57" s="294" t="s">
        <v>533</v>
      </c>
      <c r="AF57" s="302" t="s">
        <v>533</v>
      </c>
      <c r="AG57" s="317">
        <v>38.799999999999997</v>
      </c>
      <c r="AH57" s="298" t="s">
        <v>828</v>
      </c>
      <c r="AI57" s="290" t="s">
        <v>533</v>
      </c>
      <c r="AJ57" s="298" t="s">
        <v>533</v>
      </c>
      <c r="AK57" s="290" t="s">
        <v>533</v>
      </c>
      <c r="AL57" s="296" t="s">
        <v>533</v>
      </c>
      <c r="AM57" s="317">
        <v>23</v>
      </c>
      <c r="AN57" s="298" t="s">
        <v>534</v>
      </c>
      <c r="AO57" s="290" t="s">
        <v>533</v>
      </c>
      <c r="AP57" s="298" t="s">
        <v>533</v>
      </c>
      <c r="AQ57" s="290" t="s">
        <v>533</v>
      </c>
      <c r="AR57" s="298" t="s">
        <v>533</v>
      </c>
    </row>
    <row r="58" spans="1:44" x14ac:dyDescent="0.2">
      <c r="A58" s="93" t="s">
        <v>694</v>
      </c>
      <c r="B58" s="94" t="s">
        <v>45</v>
      </c>
      <c r="C58" s="118">
        <v>55</v>
      </c>
      <c r="D58" s="125" t="s">
        <v>699</v>
      </c>
      <c r="E58" s="119" t="s">
        <v>533</v>
      </c>
      <c r="F58" s="125" t="s">
        <v>533</v>
      </c>
      <c r="G58" s="119" t="s">
        <v>533</v>
      </c>
      <c r="H58" s="126" t="s">
        <v>533</v>
      </c>
      <c r="I58" s="390">
        <v>13.8</v>
      </c>
      <c r="J58" s="353" t="s">
        <v>818</v>
      </c>
      <c r="K58" s="390" t="s">
        <v>533</v>
      </c>
      <c r="L58" s="353" t="s">
        <v>533</v>
      </c>
      <c r="M58" s="390" t="s">
        <v>533</v>
      </c>
      <c r="N58" s="353" t="s">
        <v>533</v>
      </c>
      <c r="O58" s="293">
        <v>43</v>
      </c>
      <c r="P58" s="304" t="s">
        <v>818</v>
      </c>
      <c r="Q58" s="292" t="s">
        <v>533</v>
      </c>
      <c r="R58" s="304" t="s">
        <v>533</v>
      </c>
      <c r="S58" s="292" t="s">
        <v>533</v>
      </c>
      <c r="T58" s="301" t="s">
        <v>533</v>
      </c>
      <c r="U58" s="319">
        <v>2</v>
      </c>
      <c r="V58" s="299" t="s">
        <v>687</v>
      </c>
      <c r="W58" s="291" t="s">
        <v>533</v>
      </c>
      <c r="X58" s="299" t="s">
        <v>533</v>
      </c>
      <c r="Y58" s="291" t="s">
        <v>533</v>
      </c>
      <c r="Z58" s="299" t="s">
        <v>533</v>
      </c>
      <c r="AA58" s="293">
        <v>132</v>
      </c>
      <c r="AB58" s="304" t="s">
        <v>755</v>
      </c>
      <c r="AC58" s="292" t="s">
        <v>533</v>
      </c>
      <c r="AD58" s="304" t="s">
        <v>533</v>
      </c>
      <c r="AE58" s="292" t="s">
        <v>533</v>
      </c>
      <c r="AF58" s="301" t="s">
        <v>533</v>
      </c>
      <c r="AG58" s="319">
        <v>38.299999999999997</v>
      </c>
      <c r="AH58" s="299" t="s">
        <v>734</v>
      </c>
      <c r="AI58" s="291" t="s">
        <v>533</v>
      </c>
      <c r="AJ58" s="299" t="s">
        <v>533</v>
      </c>
      <c r="AK58" s="291" t="s">
        <v>533</v>
      </c>
      <c r="AL58" s="297" t="s">
        <v>533</v>
      </c>
      <c r="AM58" s="319">
        <v>23.2</v>
      </c>
      <c r="AN58" s="299" t="s">
        <v>625</v>
      </c>
      <c r="AO58" s="291" t="s">
        <v>533</v>
      </c>
      <c r="AP58" s="299" t="s">
        <v>533</v>
      </c>
      <c r="AQ58" s="291" t="s">
        <v>533</v>
      </c>
      <c r="AR58" s="299" t="s">
        <v>533</v>
      </c>
    </row>
    <row r="59" spans="1:44" x14ac:dyDescent="0.2">
      <c r="A59" s="94" t="s">
        <v>719</v>
      </c>
      <c r="B59" s="93" t="s">
        <v>324</v>
      </c>
      <c r="C59" s="117">
        <v>55</v>
      </c>
      <c r="D59" s="121" t="s">
        <v>799</v>
      </c>
      <c r="E59" s="115" t="s">
        <v>533</v>
      </c>
      <c r="F59" s="121" t="s">
        <v>533</v>
      </c>
      <c r="G59" s="115" t="s">
        <v>533</v>
      </c>
      <c r="H59" s="124" t="s">
        <v>533</v>
      </c>
      <c r="I59" s="290">
        <v>13.7</v>
      </c>
      <c r="J59" s="298" t="s">
        <v>885</v>
      </c>
      <c r="K59" s="290" t="s">
        <v>533</v>
      </c>
      <c r="L59" s="298" t="s">
        <v>533</v>
      </c>
      <c r="M59" s="290" t="s">
        <v>533</v>
      </c>
      <c r="N59" s="298" t="s">
        <v>533</v>
      </c>
      <c r="O59" s="295">
        <v>44</v>
      </c>
      <c r="P59" s="305" t="s">
        <v>832</v>
      </c>
      <c r="Q59" s="294" t="s">
        <v>533</v>
      </c>
      <c r="R59" s="305" t="s">
        <v>533</v>
      </c>
      <c r="S59" s="294" t="s">
        <v>533</v>
      </c>
      <c r="T59" s="302" t="s">
        <v>533</v>
      </c>
      <c r="U59" s="317">
        <v>2.4</v>
      </c>
      <c r="V59" s="298" t="s">
        <v>672</v>
      </c>
      <c r="W59" s="290" t="s">
        <v>533</v>
      </c>
      <c r="X59" s="298" t="s">
        <v>533</v>
      </c>
      <c r="Y59" s="290" t="s">
        <v>533</v>
      </c>
      <c r="Z59" s="298" t="s">
        <v>533</v>
      </c>
      <c r="AA59" s="295">
        <v>134</v>
      </c>
      <c r="AB59" s="305" t="s">
        <v>838</v>
      </c>
      <c r="AC59" s="294" t="s">
        <v>533</v>
      </c>
      <c r="AD59" s="305" t="s">
        <v>533</v>
      </c>
      <c r="AE59" s="294" t="s">
        <v>533</v>
      </c>
      <c r="AF59" s="302" t="s">
        <v>533</v>
      </c>
      <c r="AG59" s="317">
        <v>39.799999999999997</v>
      </c>
      <c r="AH59" s="298" t="s">
        <v>792</v>
      </c>
      <c r="AI59" s="290" t="s">
        <v>533</v>
      </c>
      <c r="AJ59" s="298" t="s">
        <v>533</v>
      </c>
      <c r="AK59" s="290" t="s">
        <v>533</v>
      </c>
      <c r="AL59" s="296" t="s">
        <v>533</v>
      </c>
      <c r="AM59" s="317">
        <v>22.7</v>
      </c>
      <c r="AN59" s="298" t="s">
        <v>579</v>
      </c>
      <c r="AO59" s="290" t="s">
        <v>533</v>
      </c>
      <c r="AP59" s="298" t="s">
        <v>533</v>
      </c>
      <c r="AQ59" s="290" t="s">
        <v>533</v>
      </c>
      <c r="AR59" s="298" t="s">
        <v>533</v>
      </c>
    </row>
    <row r="60" spans="1:44" x14ac:dyDescent="0.2">
      <c r="A60" s="93" t="s">
        <v>695</v>
      </c>
      <c r="B60" s="94" t="s">
        <v>324</v>
      </c>
      <c r="C60" s="118">
        <v>55</v>
      </c>
      <c r="D60" s="125" t="s">
        <v>699</v>
      </c>
      <c r="E60" s="119" t="s">
        <v>533</v>
      </c>
      <c r="F60" s="125" t="s">
        <v>533</v>
      </c>
      <c r="G60" s="119" t="s">
        <v>533</v>
      </c>
      <c r="H60" s="126" t="s">
        <v>533</v>
      </c>
      <c r="I60" s="390">
        <v>13.5</v>
      </c>
      <c r="J60" s="353" t="s">
        <v>881</v>
      </c>
      <c r="K60" s="390" t="s">
        <v>533</v>
      </c>
      <c r="L60" s="353" t="s">
        <v>533</v>
      </c>
      <c r="M60" s="390" t="s">
        <v>533</v>
      </c>
      <c r="N60" s="353" t="s">
        <v>533</v>
      </c>
      <c r="O60" s="293">
        <v>42</v>
      </c>
      <c r="P60" s="304" t="s">
        <v>752</v>
      </c>
      <c r="Q60" s="292" t="s">
        <v>533</v>
      </c>
      <c r="R60" s="304" t="s">
        <v>533</v>
      </c>
      <c r="S60" s="292" t="s">
        <v>533</v>
      </c>
      <c r="T60" s="301" t="s">
        <v>533</v>
      </c>
      <c r="U60" s="319">
        <v>2.2999999999999998</v>
      </c>
      <c r="V60" s="299" t="s">
        <v>552</v>
      </c>
      <c r="W60" s="291" t="s">
        <v>533</v>
      </c>
      <c r="X60" s="299" t="s">
        <v>533</v>
      </c>
      <c r="Y60" s="291" t="s">
        <v>533</v>
      </c>
      <c r="Z60" s="299" t="s">
        <v>533</v>
      </c>
      <c r="AA60" s="293">
        <v>132</v>
      </c>
      <c r="AB60" s="304" t="s">
        <v>803</v>
      </c>
      <c r="AC60" s="292" t="s">
        <v>533</v>
      </c>
      <c r="AD60" s="304" t="s">
        <v>533</v>
      </c>
      <c r="AE60" s="292" t="s">
        <v>533</v>
      </c>
      <c r="AF60" s="301" t="s">
        <v>533</v>
      </c>
      <c r="AG60" s="319">
        <v>38.799999999999997</v>
      </c>
      <c r="AH60" s="299" t="s">
        <v>716</v>
      </c>
      <c r="AI60" s="291" t="s">
        <v>533</v>
      </c>
      <c r="AJ60" s="299" t="s">
        <v>533</v>
      </c>
      <c r="AK60" s="291" t="s">
        <v>533</v>
      </c>
      <c r="AL60" s="297" t="s">
        <v>533</v>
      </c>
      <c r="AM60" s="319">
        <v>23.1</v>
      </c>
      <c r="AN60" s="299" t="s">
        <v>546</v>
      </c>
      <c r="AO60" s="291" t="s">
        <v>533</v>
      </c>
      <c r="AP60" s="299" t="s">
        <v>533</v>
      </c>
      <c r="AQ60" s="291" t="s">
        <v>533</v>
      </c>
      <c r="AR60" s="299" t="s">
        <v>533</v>
      </c>
    </row>
    <row r="61" spans="1:44" x14ac:dyDescent="0.2">
      <c r="A61" s="94" t="s">
        <v>703</v>
      </c>
      <c r="B61" s="93" t="s">
        <v>45</v>
      </c>
      <c r="C61" s="117">
        <v>54</v>
      </c>
      <c r="D61" s="121" t="s">
        <v>697</v>
      </c>
      <c r="E61" s="115" t="s">
        <v>533</v>
      </c>
      <c r="F61" s="121" t="s">
        <v>533</v>
      </c>
      <c r="G61" s="115" t="s">
        <v>533</v>
      </c>
      <c r="H61" s="124" t="s">
        <v>533</v>
      </c>
      <c r="I61" s="290">
        <v>13.9</v>
      </c>
      <c r="J61" s="298" t="s">
        <v>802</v>
      </c>
      <c r="K61" s="290" t="s">
        <v>533</v>
      </c>
      <c r="L61" s="298" t="s">
        <v>533</v>
      </c>
      <c r="M61" s="290" t="s">
        <v>533</v>
      </c>
      <c r="N61" s="298" t="s">
        <v>533</v>
      </c>
      <c r="O61" s="295">
        <v>48</v>
      </c>
      <c r="P61" s="305" t="s">
        <v>539</v>
      </c>
      <c r="Q61" s="294" t="s">
        <v>533</v>
      </c>
      <c r="R61" s="305" t="s">
        <v>533</v>
      </c>
      <c r="S61" s="294" t="s">
        <v>533</v>
      </c>
      <c r="T61" s="302" t="s">
        <v>533</v>
      </c>
      <c r="U61" s="317">
        <v>2.2000000000000002</v>
      </c>
      <c r="V61" s="298" t="s">
        <v>621</v>
      </c>
      <c r="W61" s="290" t="s">
        <v>533</v>
      </c>
      <c r="X61" s="298" t="s">
        <v>533</v>
      </c>
      <c r="Y61" s="290" t="s">
        <v>533</v>
      </c>
      <c r="Z61" s="298" t="s">
        <v>533</v>
      </c>
      <c r="AA61" s="295">
        <v>139</v>
      </c>
      <c r="AB61" s="305" t="s">
        <v>545</v>
      </c>
      <c r="AC61" s="294" t="s">
        <v>533</v>
      </c>
      <c r="AD61" s="305" t="s">
        <v>533</v>
      </c>
      <c r="AE61" s="294" t="s">
        <v>533</v>
      </c>
      <c r="AF61" s="302" t="s">
        <v>533</v>
      </c>
      <c r="AG61" s="317">
        <v>40.6</v>
      </c>
      <c r="AH61" s="298" t="s">
        <v>540</v>
      </c>
      <c r="AI61" s="290" t="s">
        <v>533</v>
      </c>
      <c r="AJ61" s="298" t="s">
        <v>533</v>
      </c>
      <c r="AK61" s="290" t="s">
        <v>533</v>
      </c>
      <c r="AL61" s="296" t="s">
        <v>533</v>
      </c>
      <c r="AM61" s="317">
        <v>23</v>
      </c>
      <c r="AN61" s="298" t="s">
        <v>540</v>
      </c>
      <c r="AO61" s="290" t="s">
        <v>533</v>
      </c>
      <c r="AP61" s="298" t="s">
        <v>533</v>
      </c>
      <c r="AQ61" s="290" t="s">
        <v>533</v>
      </c>
      <c r="AR61" s="298" t="s">
        <v>533</v>
      </c>
    </row>
    <row r="62" spans="1:44" x14ac:dyDescent="0.2">
      <c r="A62" s="93" t="s">
        <v>398</v>
      </c>
      <c r="B62" s="94" t="s">
        <v>351</v>
      </c>
      <c r="C62" s="118">
        <v>54</v>
      </c>
      <c r="D62" s="125" t="s">
        <v>708</v>
      </c>
      <c r="E62" s="119">
        <v>56</v>
      </c>
      <c r="F62" s="125" t="s">
        <v>651</v>
      </c>
      <c r="G62" s="119">
        <v>54</v>
      </c>
      <c r="H62" s="126" t="s">
        <v>604</v>
      </c>
      <c r="I62" s="390">
        <v>14.6</v>
      </c>
      <c r="J62" s="353" t="s">
        <v>587</v>
      </c>
      <c r="K62" s="390">
        <v>13.4</v>
      </c>
      <c r="L62" s="353" t="s">
        <v>635</v>
      </c>
      <c r="M62" s="390">
        <v>13.4</v>
      </c>
      <c r="N62" s="353" t="s">
        <v>588</v>
      </c>
      <c r="O62" s="293">
        <v>33</v>
      </c>
      <c r="P62" s="304" t="s">
        <v>997</v>
      </c>
      <c r="Q62" s="292">
        <v>34</v>
      </c>
      <c r="R62" s="304" t="s">
        <v>824</v>
      </c>
      <c r="S62" s="292">
        <v>34</v>
      </c>
      <c r="T62" s="301" t="s">
        <v>645</v>
      </c>
      <c r="U62" s="319">
        <v>1.1000000000000001</v>
      </c>
      <c r="V62" s="299" t="s">
        <v>820</v>
      </c>
      <c r="W62" s="291">
        <v>1.2876724718999999</v>
      </c>
      <c r="X62" s="299" t="s">
        <v>535</v>
      </c>
      <c r="Y62" s="291">
        <v>1.2790102463999999</v>
      </c>
      <c r="Z62" s="299" t="s">
        <v>573</v>
      </c>
      <c r="AA62" s="293">
        <v>138</v>
      </c>
      <c r="AB62" s="304" t="s">
        <v>536</v>
      </c>
      <c r="AC62" s="292">
        <v>137</v>
      </c>
      <c r="AD62" s="304" t="s">
        <v>561</v>
      </c>
      <c r="AE62" s="292">
        <v>133</v>
      </c>
      <c r="AF62" s="301" t="s">
        <v>539</v>
      </c>
      <c r="AG62" s="319">
        <v>40.299999999999997</v>
      </c>
      <c r="AH62" s="299" t="s">
        <v>674</v>
      </c>
      <c r="AI62" s="291" t="s">
        <v>533</v>
      </c>
      <c r="AJ62" s="299" t="s">
        <v>533</v>
      </c>
      <c r="AK62" s="291" t="s">
        <v>533</v>
      </c>
      <c r="AL62" s="297" t="s">
        <v>533</v>
      </c>
      <c r="AM62" s="319">
        <v>21.7</v>
      </c>
      <c r="AN62" s="299" t="s">
        <v>803</v>
      </c>
      <c r="AO62" s="291" t="s">
        <v>533</v>
      </c>
      <c r="AP62" s="299" t="s">
        <v>533</v>
      </c>
      <c r="AQ62" s="291" t="s">
        <v>533</v>
      </c>
      <c r="AR62" s="299" t="s">
        <v>533</v>
      </c>
    </row>
    <row r="63" spans="1:44" x14ac:dyDescent="0.2">
      <c r="A63" s="94" t="s">
        <v>416</v>
      </c>
      <c r="B63" s="93" t="s">
        <v>9</v>
      </c>
      <c r="C63" s="117">
        <v>54</v>
      </c>
      <c r="D63" s="121" t="s">
        <v>706</v>
      </c>
      <c r="E63" s="115">
        <v>54</v>
      </c>
      <c r="F63" s="121" t="s">
        <v>895</v>
      </c>
      <c r="G63" s="115" t="s">
        <v>533</v>
      </c>
      <c r="H63" s="124" t="s">
        <v>533</v>
      </c>
      <c r="I63" s="290">
        <v>13.9</v>
      </c>
      <c r="J63" s="298" t="s">
        <v>802</v>
      </c>
      <c r="K63" s="290">
        <v>13.7</v>
      </c>
      <c r="L63" s="298" t="s">
        <v>538</v>
      </c>
      <c r="M63" s="290" t="s">
        <v>533</v>
      </c>
      <c r="N63" s="298" t="s">
        <v>533</v>
      </c>
      <c r="O63" s="295">
        <v>37</v>
      </c>
      <c r="P63" s="305" t="s">
        <v>732</v>
      </c>
      <c r="Q63" s="294">
        <v>37</v>
      </c>
      <c r="R63" s="305" t="s">
        <v>810</v>
      </c>
      <c r="S63" s="294" t="s">
        <v>533</v>
      </c>
      <c r="T63" s="302" t="s">
        <v>533</v>
      </c>
      <c r="U63" s="317">
        <v>2</v>
      </c>
      <c r="V63" s="298" t="s">
        <v>776</v>
      </c>
      <c r="W63" s="290">
        <v>1.6928710927999999</v>
      </c>
      <c r="X63" s="298" t="s">
        <v>573</v>
      </c>
      <c r="Y63" s="290" t="s">
        <v>533</v>
      </c>
      <c r="Z63" s="298" t="s">
        <v>533</v>
      </c>
      <c r="AA63" s="295">
        <v>134</v>
      </c>
      <c r="AB63" s="305" t="s">
        <v>631</v>
      </c>
      <c r="AC63" s="294">
        <v>132</v>
      </c>
      <c r="AD63" s="305" t="s">
        <v>880</v>
      </c>
      <c r="AE63" s="294" t="s">
        <v>533</v>
      </c>
      <c r="AF63" s="302" t="s">
        <v>533</v>
      </c>
      <c r="AG63" s="317">
        <v>38.799999999999997</v>
      </c>
      <c r="AH63" s="298" t="s">
        <v>793</v>
      </c>
      <c r="AI63" s="290" t="s">
        <v>533</v>
      </c>
      <c r="AJ63" s="298" t="s">
        <v>533</v>
      </c>
      <c r="AK63" s="290" t="s">
        <v>533</v>
      </c>
      <c r="AL63" s="296" t="s">
        <v>533</v>
      </c>
      <c r="AM63" s="317">
        <v>23.2</v>
      </c>
      <c r="AN63" s="298" t="s">
        <v>568</v>
      </c>
      <c r="AO63" s="290" t="s">
        <v>533</v>
      </c>
      <c r="AP63" s="298" t="s">
        <v>533</v>
      </c>
      <c r="AQ63" s="290" t="s">
        <v>533</v>
      </c>
      <c r="AR63" s="298" t="s">
        <v>533</v>
      </c>
    </row>
    <row r="64" spans="1:44" x14ac:dyDescent="0.2">
      <c r="A64" s="93" t="s">
        <v>441</v>
      </c>
      <c r="B64" s="94" t="s">
        <v>324</v>
      </c>
      <c r="C64" s="118">
        <v>54</v>
      </c>
      <c r="D64" s="125" t="s">
        <v>710</v>
      </c>
      <c r="E64" s="119">
        <v>57</v>
      </c>
      <c r="F64" s="125" t="s">
        <v>636</v>
      </c>
      <c r="G64" s="119" t="s">
        <v>533</v>
      </c>
      <c r="H64" s="126" t="s">
        <v>533</v>
      </c>
      <c r="I64" s="390">
        <v>14</v>
      </c>
      <c r="J64" s="353" t="s">
        <v>894</v>
      </c>
      <c r="K64" s="390">
        <v>12.9</v>
      </c>
      <c r="L64" s="353" t="s">
        <v>633</v>
      </c>
      <c r="M64" s="390" t="s">
        <v>533</v>
      </c>
      <c r="N64" s="353" t="s">
        <v>533</v>
      </c>
      <c r="O64" s="293">
        <v>44</v>
      </c>
      <c r="P64" s="304" t="s">
        <v>835</v>
      </c>
      <c r="Q64" s="292">
        <v>44</v>
      </c>
      <c r="R64" s="304" t="s">
        <v>637</v>
      </c>
      <c r="S64" s="292" t="s">
        <v>533</v>
      </c>
      <c r="T64" s="301" t="s">
        <v>533</v>
      </c>
      <c r="U64" s="319">
        <v>2.2000000000000002</v>
      </c>
      <c r="V64" s="299" t="s">
        <v>621</v>
      </c>
      <c r="W64" s="291">
        <v>1.9775129395</v>
      </c>
      <c r="X64" s="299" t="s">
        <v>536</v>
      </c>
      <c r="Y64" s="291" t="s">
        <v>533</v>
      </c>
      <c r="Z64" s="299" t="s">
        <v>533</v>
      </c>
      <c r="AA64" s="293">
        <v>132</v>
      </c>
      <c r="AB64" s="304" t="s">
        <v>833</v>
      </c>
      <c r="AC64" s="292">
        <v>132</v>
      </c>
      <c r="AD64" s="304" t="s">
        <v>847</v>
      </c>
      <c r="AE64" s="292" t="s">
        <v>533</v>
      </c>
      <c r="AF64" s="301" t="s">
        <v>533</v>
      </c>
      <c r="AG64" s="319">
        <v>41.6</v>
      </c>
      <c r="AH64" s="299" t="s">
        <v>539</v>
      </c>
      <c r="AI64" s="291" t="s">
        <v>533</v>
      </c>
      <c r="AJ64" s="299" t="s">
        <v>533</v>
      </c>
      <c r="AK64" s="291" t="s">
        <v>533</v>
      </c>
      <c r="AL64" s="297" t="s">
        <v>533</v>
      </c>
      <c r="AM64" s="319">
        <v>22</v>
      </c>
      <c r="AN64" s="299" t="s">
        <v>808</v>
      </c>
      <c r="AO64" s="291" t="s">
        <v>533</v>
      </c>
      <c r="AP64" s="299" t="s">
        <v>533</v>
      </c>
      <c r="AQ64" s="291" t="s">
        <v>533</v>
      </c>
      <c r="AR64" s="299" t="s">
        <v>533</v>
      </c>
    </row>
    <row r="65" spans="1:44" x14ac:dyDescent="0.2">
      <c r="A65" s="94" t="s">
        <v>701</v>
      </c>
      <c r="B65" s="93" t="s">
        <v>324</v>
      </c>
      <c r="C65" s="117">
        <v>54</v>
      </c>
      <c r="D65" s="121" t="s">
        <v>697</v>
      </c>
      <c r="E65" s="115">
        <v>61</v>
      </c>
      <c r="F65" s="121" t="s">
        <v>635</v>
      </c>
      <c r="G65" s="115" t="s">
        <v>533</v>
      </c>
      <c r="H65" s="124" t="s">
        <v>533</v>
      </c>
      <c r="I65" s="290">
        <v>13.9</v>
      </c>
      <c r="J65" s="298" t="s">
        <v>776</v>
      </c>
      <c r="K65" s="290">
        <v>12.7</v>
      </c>
      <c r="L65" s="298" t="s">
        <v>576</v>
      </c>
      <c r="M65" s="290" t="s">
        <v>533</v>
      </c>
      <c r="N65" s="298" t="s">
        <v>533</v>
      </c>
      <c r="O65" s="295">
        <v>48</v>
      </c>
      <c r="P65" s="305" t="s">
        <v>539</v>
      </c>
      <c r="Q65" s="294">
        <v>45</v>
      </c>
      <c r="R65" s="305" t="s">
        <v>554</v>
      </c>
      <c r="S65" s="294" t="s">
        <v>533</v>
      </c>
      <c r="T65" s="302" t="s">
        <v>533</v>
      </c>
      <c r="U65" s="317">
        <v>1.5</v>
      </c>
      <c r="V65" s="298" t="s">
        <v>713</v>
      </c>
      <c r="W65" s="290">
        <v>1.5858918247</v>
      </c>
      <c r="X65" s="298" t="s">
        <v>548</v>
      </c>
      <c r="Y65" s="290" t="s">
        <v>533</v>
      </c>
      <c r="Z65" s="298" t="s">
        <v>533</v>
      </c>
      <c r="AA65" s="295">
        <v>134</v>
      </c>
      <c r="AB65" s="305" t="s">
        <v>631</v>
      </c>
      <c r="AC65" s="294">
        <v>131</v>
      </c>
      <c r="AD65" s="305" t="s">
        <v>895</v>
      </c>
      <c r="AE65" s="294" t="s">
        <v>533</v>
      </c>
      <c r="AF65" s="302" t="s">
        <v>533</v>
      </c>
      <c r="AG65" s="317">
        <v>38.700000000000003</v>
      </c>
      <c r="AH65" s="298" t="s">
        <v>730</v>
      </c>
      <c r="AI65" s="290" t="s">
        <v>533</v>
      </c>
      <c r="AJ65" s="298" t="s">
        <v>533</v>
      </c>
      <c r="AK65" s="290" t="s">
        <v>533</v>
      </c>
      <c r="AL65" s="296" t="s">
        <v>533</v>
      </c>
      <c r="AM65" s="317">
        <v>22.7</v>
      </c>
      <c r="AN65" s="298" t="s">
        <v>543</v>
      </c>
      <c r="AO65" s="290" t="s">
        <v>533</v>
      </c>
      <c r="AP65" s="298" t="s">
        <v>533</v>
      </c>
      <c r="AQ65" s="290" t="s">
        <v>533</v>
      </c>
      <c r="AR65" s="298" t="s">
        <v>533</v>
      </c>
    </row>
    <row r="66" spans="1:44" x14ac:dyDescent="0.2">
      <c r="A66" s="93" t="s">
        <v>717</v>
      </c>
      <c r="B66" s="94" t="s">
        <v>9</v>
      </c>
      <c r="C66" s="118">
        <v>54</v>
      </c>
      <c r="D66" s="125" t="s">
        <v>697</v>
      </c>
      <c r="E66" s="119" t="s">
        <v>533</v>
      </c>
      <c r="F66" s="125" t="s">
        <v>533</v>
      </c>
      <c r="G66" s="119" t="s">
        <v>533</v>
      </c>
      <c r="H66" s="126" t="s">
        <v>533</v>
      </c>
      <c r="I66" s="390">
        <v>14.1</v>
      </c>
      <c r="J66" s="353" t="s">
        <v>896</v>
      </c>
      <c r="K66" s="390" t="s">
        <v>533</v>
      </c>
      <c r="L66" s="353" t="s">
        <v>533</v>
      </c>
      <c r="M66" s="390" t="s">
        <v>533</v>
      </c>
      <c r="N66" s="353" t="s">
        <v>533</v>
      </c>
      <c r="O66" s="293">
        <v>32</v>
      </c>
      <c r="P66" s="304" t="s">
        <v>836</v>
      </c>
      <c r="Q66" s="292" t="s">
        <v>533</v>
      </c>
      <c r="R66" s="304" t="s">
        <v>533</v>
      </c>
      <c r="S66" s="292" t="s">
        <v>533</v>
      </c>
      <c r="T66" s="301" t="s">
        <v>533</v>
      </c>
      <c r="U66" s="319">
        <v>1.1000000000000001</v>
      </c>
      <c r="V66" s="299" t="s">
        <v>820</v>
      </c>
      <c r="W66" s="291" t="s">
        <v>533</v>
      </c>
      <c r="X66" s="299" t="s">
        <v>533</v>
      </c>
      <c r="Y66" s="291" t="s">
        <v>533</v>
      </c>
      <c r="Z66" s="299" t="s">
        <v>533</v>
      </c>
      <c r="AA66" s="293">
        <v>137</v>
      </c>
      <c r="AB66" s="304" t="s">
        <v>558</v>
      </c>
      <c r="AC66" s="292" t="s">
        <v>533</v>
      </c>
      <c r="AD66" s="304" t="s">
        <v>533</v>
      </c>
      <c r="AE66" s="292" t="s">
        <v>533</v>
      </c>
      <c r="AF66" s="301" t="s">
        <v>533</v>
      </c>
      <c r="AG66" s="319">
        <v>38.799999999999997</v>
      </c>
      <c r="AH66" s="299" t="s">
        <v>837</v>
      </c>
      <c r="AI66" s="291" t="s">
        <v>533</v>
      </c>
      <c r="AJ66" s="299" t="s">
        <v>533</v>
      </c>
      <c r="AK66" s="291" t="s">
        <v>533</v>
      </c>
      <c r="AL66" s="297" t="s">
        <v>533</v>
      </c>
      <c r="AM66" s="319">
        <v>22</v>
      </c>
      <c r="AN66" s="299" t="s">
        <v>706</v>
      </c>
      <c r="AO66" s="291" t="s">
        <v>533</v>
      </c>
      <c r="AP66" s="299" t="s">
        <v>533</v>
      </c>
      <c r="AQ66" s="291" t="s">
        <v>533</v>
      </c>
      <c r="AR66" s="299" t="s">
        <v>533</v>
      </c>
    </row>
    <row r="67" spans="1:44" x14ac:dyDescent="0.2">
      <c r="A67" s="94" t="s">
        <v>722</v>
      </c>
      <c r="B67" s="93" t="s">
        <v>45</v>
      </c>
      <c r="C67" s="117">
        <v>54</v>
      </c>
      <c r="D67" s="121" t="s">
        <v>697</v>
      </c>
      <c r="E67" s="115" t="s">
        <v>533</v>
      </c>
      <c r="F67" s="121" t="s">
        <v>533</v>
      </c>
      <c r="G67" s="115" t="s">
        <v>533</v>
      </c>
      <c r="H67" s="124" t="s">
        <v>533</v>
      </c>
      <c r="I67" s="290">
        <v>14.9</v>
      </c>
      <c r="J67" s="298" t="s">
        <v>539</v>
      </c>
      <c r="K67" s="290" t="s">
        <v>533</v>
      </c>
      <c r="L67" s="298" t="s">
        <v>533</v>
      </c>
      <c r="M67" s="290" t="s">
        <v>533</v>
      </c>
      <c r="N67" s="298" t="s">
        <v>533</v>
      </c>
      <c r="O67" s="295">
        <v>48</v>
      </c>
      <c r="P67" s="305" t="s">
        <v>539</v>
      </c>
      <c r="Q67" s="294" t="s">
        <v>533</v>
      </c>
      <c r="R67" s="305" t="s">
        <v>533</v>
      </c>
      <c r="S67" s="294" t="s">
        <v>533</v>
      </c>
      <c r="T67" s="302" t="s">
        <v>533</v>
      </c>
      <c r="U67" s="317">
        <v>2.5</v>
      </c>
      <c r="V67" s="298" t="s">
        <v>617</v>
      </c>
      <c r="W67" s="290" t="s">
        <v>533</v>
      </c>
      <c r="X67" s="298" t="s">
        <v>533</v>
      </c>
      <c r="Y67" s="290" t="s">
        <v>533</v>
      </c>
      <c r="Z67" s="298" t="s">
        <v>533</v>
      </c>
      <c r="AA67" s="295">
        <v>140</v>
      </c>
      <c r="AB67" s="305" t="s">
        <v>532</v>
      </c>
      <c r="AC67" s="294" t="s">
        <v>533</v>
      </c>
      <c r="AD67" s="305" t="s">
        <v>533</v>
      </c>
      <c r="AE67" s="294" t="s">
        <v>533</v>
      </c>
      <c r="AF67" s="302" t="s">
        <v>533</v>
      </c>
      <c r="AG67" s="317">
        <v>41.1</v>
      </c>
      <c r="AH67" s="298" t="s">
        <v>557</v>
      </c>
      <c r="AI67" s="290" t="s">
        <v>533</v>
      </c>
      <c r="AJ67" s="298" t="s">
        <v>533</v>
      </c>
      <c r="AK67" s="290" t="s">
        <v>533</v>
      </c>
      <c r="AL67" s="296" t="s">
        <v>533</v>
      </c>
      <c r="AM67" s="317">
        <v>22.4</v>
      </c>
      <c r="AN67" s="298" t="s">
        <v>620</v>
      </c>
      <c r="AO67" s="290" t="s">
        <v>533</v>
      </c>
      <c r="AP67" s="298" t="s">
        <v>533</v>
      </c>
      <c r="AQ67" s="290" t="s">
        <v>533</v>
      </c>
      <c r="AR67" s="298" t="s">
        <v>533</v>
      </c>
    </row>
    <row r="68" spans="1:44" x14ac:dyDescent="0.2">
      <c r="A68" s="92" t="s">
        <v>709</v>
      </c>
      <c r="B68" s="94" t="s">
        <v>324</v>
      </c>
      <c r="C68" s="118">
        <v>54</v>
      </c>
      <c r="D68" s="125" t="s">
        <v>706</v>
      </c>
      <c r="E68" s="119" t="s">
        <v>533</v>
      </c>
      <c r="F68" s="125" t="s">
        <v>533</v>
      </c>
      <c r="G68" s="119" t="s">
        <v>533</v>
      </c>
      <c r="H68" s="126" t="s">
        <v>533</v>
      </c>
      <c r="I68" s="390">
        <v>13.8</v>
      </c>
      <c r="J68" s="353" t="s">
        <v>696</v>
      </c>
      <c r="K68" s="390" t="s">
        <v>533</v>
      </c>
      <c r="L68" s="353" t="s">
        <v>533</v>
      </c>
      <c r="M68" s="390" t="s">
        <v>533</v>
      </c>
      <c r="N68" s="353" t="s">
        <v>533</v>
      </c>
      <c r="O68" s="293">
        <v>42</v>
      </c>
      <c r="P68" s="304" t="s">
        <v>712</v>
      </c>
      <c r="Q68" s="292" t="s">
        <v>533</v>
      </c>
      <c r="R68" s="304" t="s">
        <v>533</v>
      </c>
      <c r="S68" s="292" t="s">
        <v>533</v>
      </c>
      <c r="T68" s="301" t="s">
        <v>533</v>
      </c>
      <c r="U68" s="319">
        <v>2.4</v>
      </c>
      <c r="V68" s="299" t="s">
        <v>672</v>
      </c>
      <c r="W68" s="291" t="s">
        <v>533</v>
      </c>
      <c r="X68" s="299" t="s">
        <v>533</v>
      </c>
      <c r="Y68" s="291" t="s">
        <v>533</v>
      </c>
      <c r="Z68" s="299" t="s">
        <v>533</v>
      </c>
      <c r="AA68" s="293">
        <v>132</v>
      </c>
      <c r="AB68" s="304" t="s">
        <v>743</v>
      </c>
      <c r="AC68" s="292" t="s">
        <v>533</v>
      </c>
      <c r="AD68" s="304" t="s">
        <v>533</v>
      </c>
      <c r="AE68" s="292" t="s">
        <v>533</v>
      </c>
      <c r="AF68" s="301" t="s">
        <v>533</v>
      </c>
      <c r="AG68" s="319">
        <v>41.8</v>
      </c>
      <c r="AH68" s="299" t="s">
        <v>532</v>
      </c>
      <c r="AI68" s="291" t="s">
        <v>533</v>
      </c>
      <c r="AJ68" s="299" t="s">
        <v>533</v>
      </c>
      <c r="AK68" s="291" t="s">
        <v>533</v>
      </c>
      <c r="AL68" s="297" t="s">
        <v>533</v>
      </c>
      <c r="AM68" s="319">
        <v>22</v>
      </c>
      <c r="AN68" s="299" t="s">
        <v>829</v>
      </c>
      <c r="AO68" s="291" t="s">
        <v>533</v>
      </c>
      <c r="AP68" s="299" t="s">
        <v>533</v>
      </c>
      <c r="AQ68" s="291" t="s">
        <v>533</v>
      </c>
      <c r="AR68" s="299" t="s">
        <v>533</v>
      </c>
    </row>
    <row r="69" spans="1:44" x14ac:dyDescent="0.2">
      <c r="A69" s="94" t="s">
        <v>721</v>
      </c>
      <c r="B69" s="93" t="s">
        <v>324</v>
      </c>
      <c r="C69" s="117">
        <v>54</v>
      </c>
      <c r="D69" s="121" t="s">
        <v>697</v>
      </c>
      <c r="E69" s="115" t="s">
        <v>533</v>
      </c>
      <c r="F69" s="121" t="s">
        <v>533</v>
      </c>
      <c r="G69" s="115" t="s">
        <v>533</v>
      </c>
      <c r="H69" s="124" t="s">
        <v>533</v>
      </c>
      <c r="I69" s="290">
        <v>14.1</v>
      </c>
      <c r="J69" s="298" t="s">
        <v>814</v>
      </c>
      <c r="K69" s="290" t="s">
        <v>533</v>
      </c>
      <c r="L69" s="298" t="s">
        <v>533</v>
      </c>
      <c r="M69" s="290" t="s">
        <v>533</v>
      </c>
      <c r="N69" s="298" t="s">
        <v>533</v>
      </c>
      <c r="O69" s="295">
        <v>45</v>
      </c>
      <c r="P69" s="305" t="s">
        <v>614</v>
      </c>
      <c r="Q69" s="294" t="s">
        <v>533</v>
      </c>
      <c r="R69" s="305" t="s">
        <v>533</v>
      </c>
      <c r="S69" s="294" t="s">
        <v>533</v>
      </c>
      <c r="T69" s="302" t="s">
        <v>533</v>
      </c>
      <c r="U69" s="317">
        <v>2.5</v>
      </c>
      <c r="V69" s="298" t="s">
        <v>635</v>
      </c>
      <c r="W69" s="290" t="s">
        <v>533</v>
      </c>
      <c r="X69" s="298" t="s">
        <v>533</v>
      </c>
      <c r="Y69" s="290" t="s">
        <v>533</v>
      </c>
      <c r="Z69" s="298" t="s">
        <v>533</v>
      </c>
      <c r="AA69" s="295">
        <v>136</v>
      </c>
      <c r="AB69" s="305" t="s">
        <v>839</v>
      </c>
      <c r="AC69" s="294" t="s">
        <v>533</v>
      </c>
      <c r="AD69" s="305" t="s">
        <v>533</v>
      </c>
      <c r="AE69" s="294" t="s">
        <v>533</v>
      </c>
      <c r="AF69" s="302" t="s">
        <v>533</v>
      </c>
      <c r="AG69" s="317">
        <v>39.700000000000003</v>
      </c>
      <c r="AH69" s="298" t="s">
        <v>840</v>
      </c>
      <c r="AI69" s="290" t="s">
        <v>533</v>
      </c>
      <c r="AJ69" s="298" t="s">
        <v>533</v>
      </c>
      <c r="AK69" s="290" t="s">
        <v>533</v>
      </c>
      <c r="AL69" s="296" t="s">
        <v>533</v>
      </c>
      <c r="AM69" s="317">
        <v>22.4</v>
      </c>
      <c r="AN69" s="298" t="s">
        <v>841</v>
      </c>
      <c r="AO69" s="290" t="s">
        <v>533</v>
      </c>
      <c r="AP69" s="298" t="s">
        <v>533</v>
      </c>
      <c r="AQ69" s="290" t="s">
        <v>533</v>
      </c>
      <c r="AR69" s="298" t="s">
        <v>533</v>
      </c>
    </row>
    <row r="70" spans="1:44" x14ac:dyDescent="0.2">
      <c r="A70" s="93" t="s">
        <v>388</v>
      </c>
      <c r="B70" s="94" t="s">
        <v>45</v>
      </c>
      <c r="C70" s="118">
        <v>53</v>
      </c>
      <c r="D70" s="125" t="s">
        <v>704</v>
      </c>
      <c r="E70" s="119">
        <v>58</v>
      </c>
      <c r="F70" s="125" t="s">
        <v>839</v>
      </c>
      <c r="G70" s="119">
        <v>56</v>
      </c>
      <c r="H70" s="126" t="s">
        <v>576</v>
      </c>
      <c r="I70" s="390">
        <v>14.6</v>
      </c>
      <c r="J70" s="353" t="s">
        <v>582</v>
      </c>
      <c r="K70" s="390">
        <v>15.1</v>
      </c>
      <c r="L70" s="353" t="s">
        <v>585</v>
      </c>
      <c r="M70" s="390">
        <v>15</v>
      </c>
      <c r="N70" s="353" t="s">
        <v>532</v>
      </c>
      <c r="O70" s="293">
        <v>45</v>
      </c>
      <c r="P70" s="304" t="s">
        <v>589</v>
      </c>
      <c r="Q70" s="292">
        <v>44</v>
      </c>
      <c r="R70" s="304" t="s">
        <v>637</v>
      </c>
      <c r="S70" s="292">
        <v>44</v>
      </c>
      <c r="T70" s="301" t="s">
        <v>563</v>
      </c>
      <c r="U70" s="319">
        <v>1.8</v>
      </c>
      <c r="V70" s="299" t="s">
        <v>754</v>
      </c>
      <c r="W70" s="291">
        <v>1.5034096541999999</v>
      </c>
      <c r="X70" s="299" t="s">
        <v>648</v>
      </c>
      <c r="Y70" s="291">
        <v>1.4722980742</v>
      </c>
      <c r="Z70" s="299" t="s">
        <v>536</v>
      </c>
      <c r="AA70" s="293">
        <v>138</v>
      </c>
      <c r="AB70" s="304" t="s">
        <v>561</v>
      </c>
      <c r="AC70" s="292">
        <v>137</v>
      </c>
      <c r="AD70" s="304" t="s">
        <v>545</v>
      </c>
      <c r="AE70" s="292">
        <v>132</v>
      </c>
      <c r="AF70" s="301" t="s">
        <v>585</v>
      </c>
      <c r="AG70" s="319">
        <v>40.200000000000003</v>
      </c>
      <c r="AH70" s="299" t="s">
        <v>747</v>
      </c>
      <c r="AI70" s="291" t="s">
        <v>533</v>
      </c>
      <c r="AJ70" s="299" t="s">
        <v>533</v>
      </c>
      <c r="AK70" s="291" t="s">
        <v>533</v>
      </c>
      <c r="AL70" s="297" t="s">
        <v>533</v>
      </c>
      <c r="AM70" s="319">
        <v>22.7</v>
      </c>
      <c r="AN70" s="299" t="s">
        <v>560</v>
      </c>
      <c r="AO70" s="291" t="s">
        <v>533</v>
      </c>
      <c r="AP70" s="299" t="s">
        <v>533</v>
      </c>
      <c r="AQ70" s="291" t="s">
        <v>533</v>
      </c>
      <c r="AR70" s="299" t="s">
        <v>533</v>
      </c>
    </row>
    <row r="71" spans="1:44" x14ac:dyDescent="0.2">
      <c r="A71" s="94" t="s">
        <v>711</v>
      </c>
      <c r="B71" s="93" t="s">
        <v>368</v>
      </c>
      <c r="C71" s="117">
        <v>53</v>
      </c>
      <c r="D71" s="121" t="s">
        <v>710</v>
      </c>
      <c r="E71" s="115" t="s">
        <v>533</v>
      </c>
      <c r="F71" s="121" t="s">
        <v>533</v>
      </c>
      <c r="G71" s="115" t="s">
        <v>533</v>
      </c>
      <c r="H71" s="124" t="s">
        <v>533</v>
      </c>
      <c r="I71" s="290">
        <v>14.7</v>
      </c>
      <c r="J71" s="298" t="s">
        <v>565</v>
      </c>
      <c r="K71" s="290" t="s">
        <v>533</v>
      </c>
      <c r="L71" s="298" t="s">
        <v>533</v>
      </c>
      <c r="M71" s="290" t="s">
        <v>533</v>
      </c>
      <c r="N71" s="298" t="s">
        <v>533</v>
      </c>
      <c r="O71" s="295">
        <v>40</v>
      </c>
      <c r="P71" s="305" t="s">
        <v>830</v>
      </c>
      <c r="Q71" s="294" t="s">
        <v>533</v>
      </c>
      <c r="R71" s="305" t="s">
        <v>533</v>
      </c>
      <c r="S71" s="294" t="s">
        <v>533</v>
      </c>
      <c r="T71" s="302" t="s">
        <v>533</v>
      </c>
      <c r="U71" s="317">
        <v>1.6</v>
      </c>
      <c r="V71" s="298" t="s">
        <v>762</v>
      </c>
      <c r="W71" s="290" t="s">
        <v>533</v>
      </c>
      <c r="X71" s="298" t="s">
        <v>533</v>
      </c>
      <c r="Y71" s="290" t="s">
        <v>533</v>
      </c>
      <c r="Z71" s="298" t="s">
        <v>533</v>
      </c>
      <c r="AA71" s="295">
        <v>133</v>
      </c>
      <c r="AB71" s="305" t="s">
        <v>708</v>
      </c>
      <c r="AC71" s="294" t="s">
        <v>533</v>
      </c>
      <c r="AD71" s="305" t="s">
        <v>533</v>
      </c>
      <c r="AE71" s="294" t="s">
        <v>533</v>
      </c>
      <c r="AF71" s="302" t="s">
        <v>533</v>
      </c>
      <c r="AG71" s="317">
        <v>40.5</v>
      </c>
      <c r="AH71" s="298" t="s">
        <v>592</v>
      </c>
      <c r="AI71" s="290" t="s">
        <v>533</v>
      </c>
      <c r="AJ71" s="298" t="s">
        <v>533</v>
      </c>
      <c r="AK71" s="290" t="s">
        <v>533</v>
      </c>
      <c r="AL71" s="296" t="s">
        <v>533</v>
      </c>
      <c r="AM71" s="317">
        <v>22.4</v>
      </c>
      <c r="AN71" s="298" t="s">
        <v>756</v>
      </c>
      <c r="AO71" s="290" t="s">
        <v>533</v>
      </c>
      <c r="AP71" s="298" t="s">
        <v>533</v>
      </c>
      <c r="AQ71" s="290" t="s">
        <v>533</v>
      </c>
      <c r="AR71" s="298" t="s">
        <v>533</v>
      </c>
    </row>
    <row r="72" spans="1:44" x14ac:dyDescent="0.2">
      <c r="A72" s="93" t="s">
        <v>725</v>
      </c>
      <c r="B72" s="94" t="s">
        <v>351</v>
      </c>
      <c r="C72" s="118">
        <v>52</v>
      </c>
      <c r="D72" s="125" t="s">
        <v>712</v>
      </c>
      <c r="E72" s="119" t="s">
        <v>533</v>
      </c>
      <c r="F72" s="125" t="s">
        <v>533</v>
      </c>
      <c r="G72" s="119" t="s">
        <v>533</v>
      </c>
      <c r="H72" s="126" t="s">
        <v>533</v>
      </c>
      <c r="I72" s="390">
        <v>13.9</v>
      </c>
      <c r="J72" s="353" t="s">
        <v>776</v>
      </c>
      <c r="K72" s="390" t="s">
        <v>533</v>
      </c>
      <c r="L72" s="353" t="s">
        <v>533</v>
      </c>
      <c r="M72" s="390" t="s">
        <v>533</v>
      </c>
      <c r="N72" s="353" t="s">
        <v>533</v>
      </c>
      <c r="O72" s="293">
        <v>32</v>
      </c>
      <c r="P72" s="304" t="s">
        <v>997</v>
      </c>
      <c r="Q72" s="292" t="s">
        <v>533</v>
      </c>
      <c r="R72" s="304" t="s">
        <v>533</v>
      </c>
      <c r="S72" s="292" t="s">
        <v>533</v>
      </c>
      <c r="T72" s="301" t="s">
        <v>533</v>
      </c>
      <c r="U72" s="319">
        <v>1.3</v>
      </c>
      <c r="V72" s="299" t="s">
        <v>759</v>
      </c>
      <c r="W72" s="291" t="s">
        <v>533</v>
      </c>
      <c r="X72" s="299" t="s">
        <v>533</v>
      </c>
      <c r="Y72" s="291" t="s">
        <v>533</v>
      </c>
      <c r="Z72" s="299" t="s">
        <v>533</v>
      </c>
      <c r="AA72" s="293">
        <v>138</v>
      </c>
      <c r="AB72" s="304" t="s">
        <v>536</v>
      </c>
      <c r="AC72" s="292" t="s">
        <v>533</v>
      </c>
      <c r="AD72" s="304" t="s">
        <v>533</v>
      </c>
      <c r="AE72" s="292" t="s">
        <v>533</v>
      </c>
      <c r="AF72" s="301" t="s">
        <v>533</v>
      </c>
      <c r="AG72" s="319">
        <v>39.5</v>
      </c>
      <c r="AH72" s="299" t="s">
        <v>786</v>
      </c>
      <c r="AI72" s="291" t="s">
        <v>533</v>
      </c>
      <c r="AJ72" s="299" t="s">
        <v>533</v>
      </c>
      <c r="AK72" s="291" t="s">
        <v>533</v>
      </c>
      <c r="AL72" s="297" t="s">
        <v>533</v>
      </c>
      <c r="AM72" s="319">
        <v>22.3</v>
      </c>
      <c r="AN72" s="299" t="s">
        <v>782</v>
      </c>
      <c r="AO72" s="291" t="s">
        <v>533</v>
      </c>
      <c r="AP72" s="299" t="s">
        <v>533</v>
      </c>
      <c r="AQ72" s="291" t="s">
        <v>533</v>
      </c>
      <c r="AR72" s="299" t="s">
        <v>533</v>
      </c>
    </row>
    <row r="73" spans="1:44" x14ac:dyDescent="0.2">
      <c r="A73" s="94" t="s">
        <v>432</v>
      </c>
      <c r="B73" s="93" t="s">
        <v>324</v>
      </c>
      <c r="C73" s="117">
        <v>51</v>
      </c>
      <c r="D73" s="121" t="s">
        <v>774</v>
      </c>
      <c r="E73" s="115">
        <v>58</v>
      </c>
      <c r="F73" s="121" t="s">
        <v>714</v>
      </c>
      <c r="G73" s="115" t="s">
        <v>533</v>
      </c>
      <c r="H73" s="124" t="s">
        <v>533</v>
      </c>
      <c r="I73" s="290">
        <v>13.7</v>
      </c>
      <c r="J73" s="298" t="s">
        <v>885</v>
      </c>
      <c r="K73" s="290">
        <v>12.6</v>
      </c>
      <c r="L73" s="298" t="s">
        <v>564</v>
      </c>
      <c r="M73" s="290" t="s">
        <v>533</v>
      </c>
      <c r="N73" s="298" t="s">
        <v>533</v>
      </c>
      <c r="O73" s="295">
        <v>44</v>
      </c>
      <c r="P73" s="305" t="s">
        <v>832</v>
      </c>
      <c r="Q73" s="294">
        <v>44</v>
      </c>
      <c r="R73" s="305" t="s">
        <v>575</v>
      </c>
      <c r="S73" s="294" t="s">
        <v>533</v>
      </c>
      <c r="T73" s="302" t="s">
        <v>533</v>
      </c>
      <c r="U73" s="317">
        <v>3.3</v>
      </c>
      <c r="V73" s="298" t="s">
        <v>532</v>
      </c>
      <c r="W73" s="290">
        <v>2.8703335425000001</v>
      </c>
      <c r="X73" s="298" t="s">
        <v>532</v>
      </c>
      <c r="Y73" s="290" t="s">
        <v>533</v>
      </c>
      <c r="Z73" s="298" t="s">
        <v>533</v>
      </c>
      <c r="AA73" s="295">
        <v>134</v>
      </c>
      <c r="AB73" s="305" t="s">
        <v>756</v>
      </c>
      <c r="AC73" s="294">
        <v>133</v>
      </c>
      <c r="AD73" s="305" t="s">
        <v>613</v>
      </c>
      <c r="AE73" s="294" t="s">
        <v>533</v>
      </c>
      <c r="AF73" s="302" t="s">
        <v>533</v>
      </c>
      <c r="AG73" s="317">
        <v>39.1</v>
      </c>
      <c r="AH73" s="298" t="s">
        <v>764</v>
      </c>
      <c r="AI73" s="290" t="s">
        <v>533</v>
      </c>
      <c r="AJ73" s="298" t="s">
        <v>533</v>
      </c>
      <c r="AK73" s="290" t="s">
        <v>533</v>
      </c>
      <c r="AL73" s="296" t="s">
        <v>533</v>
      </c>
      <c r="AM73" s="317">
        <v>22.6</v>
      </c>
      <c r="AN73" s="298" t="s">
        <v>579</v>
      </c>
      <c r="AO73" s="290" t="s">
        <v>533</v>
      </c>
      <c r="AP73" s="298" t="s">
        <v>533</v>
      </c>
      <c r="AQ73" s="290" t="s">
        <v>533</v>
      </c>
      <c r="AR73" s="298" t="s">
        <v>533</v>
      </c>
    </row>
    <row r="74" spans="1:44" x14ac:dyDescent="0.2">
      <c r="A74" s="93" t="s">
        <v>715</v>
      </c>
      <c r="B74" s="94" t="s">
        <v>351</v>
      </c>
      <c r="C74" s="118">
        <v>51</v>
      </c>
      <c r="D74" s="125" t="s">
        <v>998</v>
      </c>
      <c r="E74" s="119" t="s">
        <v>533</v>
      </c>
      <c r="F74" s="125" t="s">
        <v>533</v>
      </c>
      <c r="G74" s="119" t="s">
        <v>533</v>
      </c>
      <c r="H74" s="126" t="s">
        <v>533</v>
      </c>
      <c r="I74" s="390">
        <v>13.8</v>
      </c>
      <c r="J74" s="353" t="s">
        <v>840</v>
      </c>
      <c r="K74" s="390" t="s">
        <v>533</v>
      </c>
      <c r="L74" s="353" t="s">
        <v>533</v>
      </c>
      <c r="M74" s="390" t="s">
        <v>533</v>
      </c>
      <c r="N74" s="353" t="s">
        <v>533</v>
      </c>
      <c r="O74" s="293">
        <v>31</v>
      </c>
      <c r="P74" s="304" t="s">
        <v>836</v>
      </c>
      <c r="Q74" s="292" t="s">
        <v>533</v>
      </c>
      <c r="R74" s="304" t="s">
        <v>533</v>
      </c>
      <c r="S74" s="292" t="s">
        <v>533</v>
      </c>
      <c r="T74" s="301" t="s">
        <v>533</v>
      </c>
      <c r="U74" s="319">
        <v>1.4</v>
      </c>
      <c r="V74" s="299" t="s">
        <v>751</v>
      </c>
      <c r="W74" s="291" t="s">
        <v>533</v>
      </c>
      <c r="X74" s="299" t="s">
        <v>533</v>
      </c>
      <c r="Y74" s="291" t="s">
        <v>533</v>
      </c>
      <c r="Z74" s="299" t="s">
        <v>533</v>
      </c>
      <c r="AA74" s="293">
        <v>138</v>
      </c>
      <c r="AB74" s="304" t="s">
        <v>583</v>
      </c>
      <c r="AC74" s="292" t="s">
        <v>533</v>
      </c>
      <c r="AD74" s="304" t="s">
        <v>533</v>
      </c>
      <c r="AE74" s="292" t="s">
        <v>533</v>
      </c>
      <c r="AF74" s="301" t="s">
        <v>533</v>
      </c>
      <c r="AG74" s="319">
        <v>38</v>
      </c>
      <c r="AH74" s="299" t="s">
        <v>821</v>
      </c>
      <c r="AI74" s="291" t="s">
        <v>533</v>
      </c>
      <c r="AJ74" s="299" t="s">
        <v>533</v>
      </c>
      <c r="AK74" s="291" t="s">
        <v>533</v>
      </c>
      <c r="AL74" s="297" t="s">
        <v>533</v>
      </c>
      <c r="AM74" s="319">
        <v>22.9</v>
      </c>
      <c r="AN74" s="299" t="s">
        <v>790</v>
      </c>
      <c r="AO74" s="291" t="s">
        <v>533</v>
      </c>
      <c r="AP74" s="299" t="s">
        <v>533</v>
      </c>
      <c r="AQ74" s="291" t="s">
        <v>533</v>
      </c>
      <c r="AR74" s="299" t="s">
        <v>533</v>
      </c>
    </row>
    <row r="75" spans="1:44" x14ac:dyDescent="0.2">
      <c r="A75" s="94" t="s">
        <v>459</v>
      </c>
      <c r="B75" s="93" t="s">
        <v>351</v>
      </c>
      <c r="C75" s="117">
        <v>50</v>
      </c>
      <c r="D75" s="121" t="s">
        <v>897</v>
      </c>
      <c r="E75" s="115">
        <v>57</v>
      </c>
      <c r="F75" s="121" t="s">
        <v>623</v>
      </c>
      <c r="G75" s="115">
        <v>56</v>
      </c>
      <c r="H75" s="124" t="s">
        <v>564</v>
      </c>
      <c r="I75" s="290">
        <v>14.2</v>
      </c>
      <c r="J75" s="298" t="s">
        <v>849</v>
      </c>
      <c r="K75" s="290">
        <v>12.9</v>
      </c>
      <c r="L75" s="298" t="s">
        <v>576</v>
      </c>
      <c r="M75" s="290">
        <v>12.8</v>
      </c>
      <c r="N75" s="298" t="s">
        <v>585</v>
      </c>
      <c r="O75" s="295">
        <v>30</v>
      </c>
      <c r="P75" s="305" t="s">
        <v>999</v>
      </c>
      <c r="Q75" s="294">
        <v>33</v>
      </c>
      <c r="R75" s="305" t="s">
        <v>824</v>
      </c>
      <c r="S75" s="294">
        <v>33</v>
      </c>
      <c r="T75" s="302" t="s">
        <v>656</v>
      </c>
      <c r="U75" s="317">
        <v>1.1000000000000001</v>
      </c>
      <c r="V75" s="298" t="s">
        <v>791</v>
      </c>
      <c r="W75" s="290">
        <v>1.1754999003</v>
      </c>
      <c r="X75" s="298" t="s">
        <v>843</v>
      </c>
      <c r="Y75" s="290">
        <v>1.1926788561999999</v>
      </c>
      <c r="Z75" s="298" t="s">
        <v>753</v>
      </c>
      <c r="AA75" s="295">
        <v>138</v>
      </c>
      <c r="AB75" s="305" t="s">
        <v>536</v>
      </c>
      <c r="AC75" s="294">
        <v>137</v>
      </c>
      <c r="AD75" s="305" t="s">
        <v>554</v>
      </c>
      <c r="AE75" s="294">
        <v>132</v>
      </c>
      <c r="AF75" s="302" t="s">
        <v>585</v>
      </c>
      <c r="AG75" s="317">
        <v>40.1</v>
      </c>
      <c r="AH75" s="298" t="s">
        <v>787</v>
      </c>
      <c r="AI75" s="290" t="s">
        <v>533</v>
      </c>
      <c r="AJ75" s="298" t="s">
        <v>533</v>
      </c>
      <c r="AK75" s="290" t="s">
        <v>533</v>
      </c>
      <c r="AL75" s="296" t="s">
        <v>533</v>
      </c>
      <c r="AM75" s="317">
        <v>21.7</v>
      </c>
      <c r="AN75" s="298" t="s">
        <v>777</v>
      </c>
      <c r="AO75" s="290" t="s">
        <v>533</v>
      </c>
      <c r="AP75" s="298" t="s">
        <v>533</v>
      </c>
      <c r="AQ75" s="290" t="s">
        <v>533</v>
      </c>
      <c r="AR75" s="298" t="s">
        <v>533</v>
      </c>
    </row>
    <row r="76" spans="1:44" x14ac:dyDescent="0.2">
      <c r="A76" s="93" t="s">
        <v>723</v>
      </c>
      <c r="B76" s="94" t="s">
        <v>351</v>
      </c>
      <c r="C76" s="118">
        <v>50</v>
      </c>
      <c r="D76" s="125" t="s">
        <v>899</v>
      </c>
      <c r="E76" s="119" t="s">
        <v>533</v>
      </c>
      <c r="F76" s="125" t="s">
        <v>533</v>
      </c>
      <c r="G76" s="119" t="s">
        <v>533</v>
      </c>
      <c r="H76" s="126" t="s">
        <v>533</v>
      </c>
      <c r="I76" s="390">
        <v>14.2</v>
      </c>
      <c r="J76" s="353" t="s">
        <v>882</v>
      </c>
      <c r="K76" s="390" t="s">
        <v>533</v>
      </c>
      <c r="L76" s="353" t="s">
        <v>533</v>
      </c>
      <c r="M76" s="390" t="s">
        <v>533</v>
      </c>
      <c r="N76" s="353" t="s">
        <v>533</v>
      </c>
      <c r="O76" s="293">
        <v>32</v>
      </c>
      <c r="P76" s="304" t="s">
        <v>836</v>
      </c>
      <c r="Q76" s="292" t="s">
        <v>533</v>
      </c>
      <c r="R76" s="304" t="s">
        <v>533</v>
      </c>
      <c r="S76" s="292" t="s">
        <v>533</v>
      </c>
      <c r="T76" s="301" t="s">
        <v>533</v>
      </c>
      <c r="U76" s="319">
        <v>1.1000000000000001</v>
      </c>
      <c r="V76" s="299" t="s">
        <v>842</v>
      </c>
      <c r="W76" s="291" t="s">
        <v>533</v>
      </c>
      <c r="X76" s="299" t="s">
        <v>533</v>
      </c>
      <c r="Y76" s="291" t="s">
        <v>533</v>
      </c>
      <c r="Z76" s="299" t="s">
        <v>533</v>
      </c>
      <c r="AA76" s="293">
        <v>138</v>
      </c>
      <c r="AB76" s="304" t="s">
        <v>561</v>
      </c>
      <c r="AC76" s="292" t="s">
        <v>533</v>
      </c>
      <c r="AD76" s="304" t="s">
        <v>533</v>
      </c>
      <c r="AE76" s="292" t="s">
        <v>533</v>
      </c>
      <c r="AF76" s="301" t="s">
        <v>533</v>
      </c>
      <c r="AG76" s="319">
        <v>40.799999999999997</v>
      </c>
      <c r="AH76" s="299" t="s">
        <v>617</v>
      </c>
      <c r="AI76" s="291" t="s">
        <v>533</v>
      </c>
      <c r="AJ76" s="299" t="s">
        <v>533</v>
      </c>
      <c r="AK76" s="291" t="s">
        <v>533</v>
      </c>
      <c r="AL76" s="297" t="s">
        <v>533</v>
      </c>
      <c r="AM76" s="319">
        <v>22</v>
      </c>
      <c r="AN76" s="299" t="s">
        <v>710</v>
      </c>
      <c r="AO76" s="291" t="s">
        <v>533</v>
      </c>
      <c r="AP76" s="299" t="s">
        <v>533</v>
      </c>
      <c r="AQ76" s="291" t="s">
        <v>533</v>
      </c>
      <c r="AR76" s="299" t="s">
        <v>533</v>
      </c>
    </row>
    <row r="77" spans="1:44" x14ac:dyDescent="0.2">
      <c r="A77" s="94" t="s">
        <v>417</v>
      </c>
      <c r="B77" s="93" t="s">
        <v>368</v>
      </c>
      <c r="C77" s="117">
        <v>50</v>
      </c>
      <c r="D77" s="121" t="s">
        <v>1000</v>
      </c>
      <c r="E77" s="115">
        <v>54</v>
      </c>
      <c r="F77" s="121" t="s">
        <v>895</v>
      </c>
      <c r="G77" s="115" t="s">
        <v>533</v>
      </c>
      <c r="H77" s="124" t="s">
        <v>533</v>
      </c>
      <c r="I77" s="290">
        <v>13.4</v>
      </c>
      <c r="J77" s="298" t="s">
        <v>901</v>
      </c>
      <c r="K77" s="290">
        <v>12.6</v>
      </c>
      <c r="L77" s="298" t="s">
        <v>604</v>
      </c>
      <c r="M77" s="290" t="s">
        <v>533</v>
      </c>
      <c r="N77" s="298" t="s">
        <v>533</v>
      </c>
      <c r="O77" s="295">
        <v>45</v>
      </c>
      <c r="P77" s="305" t="s">
        <v>595</v>
      </c>
      <c r="Q77" s="294">
        <v>45</v>
      </c>
      <c r="R77" s="305" t="s">
        <v>554</v>
      </c>
      <c r="S77" s="294" t="s">
        <v>533</v>
      </c>
      <c r="T77" s="302" t="s">
        <v>533</v>
      </c>
      <c r="U77" s="317">
        <v>1.8</v>
      </c>
      <c r="V77" s="298" t="s">
        <v>804</v>
      </c>
      <c r="W77" s="290">
        <v>1.4479616268</v>
      </c>
      <c r="X77" s="298" t="s">
        <v>624</v>
      </c>
      <c r="Y77" s="290" t="s">
        <v>533</v>
      </c>
      <c r="Z77" s="298" t="s">
        <v>533</v>
      </c>
      <c r="AA77" s="295">
        <v>131</v>
      </c>
      <c r="AB77" s="305" t="s">
        <v>770</v>
      </c>
      <c r="AC77" s="294">
        <v>129</v>
      </c>
      <c r="AD77" s="305" t="s">
        <v>825</v>
      </c>
      <c r="AE77" s="294" t="s">
        <v>533</v>
      </c>
      <c r="AF77" s="302" t="s">
        <v>533</v>
      </c>
      <c r="AG77" s="317">
        <v>40.5</v>
      </c>
      <c r="AH77" s="298" t="s">
        <v>627</v>
      </c>
      <c r="AI77" s="290" t="s">
        <v>533</v>
      </c>
      <c r="AJ77" s="298" t="s">
        <v>533</v>
      </c>
      <c r="AK77" s="290" t="s">
        <v>533</v>
      </c>
      <c r="AL77" s="296" t="s">
        <v>533</v>
      </c>
      <c r="AM77" s="317">
        <v>23.4</v>
      </c>
      <c r="AN77" s="298" t="s">
        <v>539</v>
      </c>
      <c r="AO77" s="290" t="s">
        <v>533</v>
      </c>
      <c r="AP77" s="298" t="s">
        <v>533</v>
      </c>
      <c r="AQ77" s="290" t="s">
        <v>533</v>
      </c>
      <c r="AR77" s="298" t="s">
        <v>533</v>
      </c>
    </row>
    <row r="78" spans="1:44" x14ac:dyDescent="0.2">
      <c r="A78" s="93" t="s">
        <v>420</v>
      </c>
      <c r="B78" s="94" t="s">
        <v>9</v>
      </c>
      <c r="C78" s="118">
        <v>50</v>
      </c>
      <c r="D78" s="125" t="s">
        <v>899</v>
      </c>
      <c r="E78" s="119">
        <v>55</v>
      </c>
      <c r="F78" s="125" t="s">
        <v>912</v>
      </c>
      <c r="G78" s="119" t="s">
        <v>533</v>
      </c>
      <c r="H78" s="126" t="s">
        <v>533</v>
      </c>
      <c r="I78" s="390">
        <v>14.3</v>
      </c>
      <c r="J78" s="353" t="s">
        <v>817</v>
      </c>
      <c r="K78" s="390">
        <v>13.2</v>
      </c>
      <c r="L78" s="353" t="s">
        <v>635</v>
      </c>
      <c r="M78" s="390" t="s">
        <v>533</v>
      </c>
      <c r="N78" s="353" t="s">
        <v>533</v>
      </c>
      <c r="O78" s="293">
        <v>37</v>
      </c>
      <c r="P78" s="304" t="s">
        <v>732</v>
      </c>
      <c r="Q78" s="292">
        <v>40</v>
      </c>
      <c r="R78" s="304" t="s">
        <v>645</v>
      </c>
      <c r="S78" s="292" t="s">
        <v>533</v>
      </c>
      <c r="T78" s="301" t="s">
        <v>533</v>
      </c>
      <c r="U78" s="319">
        <v>1.9</v>
      </c>
      <c r="V78" s="299" t="s">
        <v>840</v>
      </c>
      <c r="W78" s="291">
        <v>1.9922281584999999</v>
      </c>
      <c r="X78" s="299" t="s">
        <v>536</v>
      </c>
      <c r="Y78" s="291" t="s">
        <v>533</v>
      </c>
      <c r="Z78" s="299" t="s">
        <v>533</v>
      </c>
      <c r="AA78" s="293">
        <v>136</v>
      </c>
      <c r="AB78" s="304" t="s">
        <v>685</v>
      </c>
      <c r="AC78" s="292">
        <v>136</v>
      </c>
      <c r="AD78" s="304" t="s">
        <v>637</v>
      </c>
      <c r="AE78" s="292" t="s">
        <v>533</v>
      </c>
      <c r="AF78" s="301" t="s">
        <v>533</v>
      </c>
      <c r="AG78" s="319">
        <v>40.799999999999997</v>
      </c>
      <c r="AH78" s="299" t="s">
        <v>617</v>
      </c>
      <c r="AI78" s="291" t="s">
        <v>533</v>
      </c>
      <c r="AJ78" s="299" t="s">
        <v>533</v>
      </c>
      <c r="AK78" s="291" t="s">
        <v>533</v>
      </c>
      <c r="AL78" s="297" t="s">
        <v>533</v>
      </c>
      <c r="AM78" s="319">
        <v>21.9</v>
      </c>
      <c r="AN78" s="299" t="s">
        <v>760</v>
      </c>
      <c r="AO78" s="291" t="s">
        <v>533</v>
      </c>
      <c r="AP78" s="299" t="s">
        <v>533</v>
      </c>
      <c r="AQ78" s="291" t="s">
        <v>533</v>
      </c>
      <c r="AR78" s="299" t="s">
        <v>533</v>
      </c>
    </row>
    <row r="79" spans="1:44" x14ac:dyDescent="0.2">
      <c r="A79" s="94" t="s">
        <v>449</v>
      </c>
      <c r="B79" s="93" t="s">
        <v>351</v>
      </c>
      <c r="C79" s="117">
        <v>50</v>
      </c>
      <c r="D79" s="121" t="s">
        <v>1000</v>
      </c>
      <c r="E79" s="115">
        <v>55</v>
      </c>
      <c r="F79" s="121" t="s">
        <v>797</v>
      </c>
      <c r="G79" s="115" t="s">
        <v>533</v>
      </c>
      <c r="H79" s="124" t="s">
        <v>533</v>
      </c>
      <c r="I79" s="290">
        <v>14.9</v>
      </c>
      <c r="J79" s="298" t="s">
        <v>539</v>
      </c>
      <c r="K79" s="290">
        <v>14.1</v>
      </c>
      <c r="L79" s="298" t="s">
        <v>553</v>
      </c>
      <c r="M79" s="290" t="s">
        <v>533</v>
      </c>
      <c r="N79" s="298" t="s">
        <v>533</v>
      </c>
      <c r="O79" s="295">
        <v>32</v>
      </c>
      <c r="P79" s="305" t="s">
        <v>997</v>
      </c>
      <c r="Q79" s="294">
        <v>34</v>
      </c>
      <c r="R79" s="305" t="s">
        <v>824</v>
      </c>
      <c r="S79" s="294" t="s">
        <v>533</v>
      </c>
      <c r="T79" s="302" t="s">
        <v>533</v>
      </c>
      <c r="U79" s="317">
        <v>1.1000000000000001</v>
      </c>
      <c r="V79" s="298" t="s">
        <v>848</v>
      </c>
      <c r="W79" s="290">
        <v>1.5009804807</v>
      </c>
      <c r="X79" s="298" t="s">
        <v>648</v>
      </c>
      <c r="Y79" s="290" t="s">
        <v>533</v>
      </c>
      <c r="Z79" s="298" t="s">
        <v>533</v>
      </c>
      <c r="AA79" s="295">
        <v>138</v>
      </c>
      <c r="AB79" s="305" t="s">
        <v>536</v>
      </c>
      <c r="AC79" s="294">
        <v>137</v>
      </c>
      <c r="AD79" s="305" t="s">
        <v>545</v>
      </c>
      <c r="AE79" s="294" t="s">
        <v>533</v>
      </c>
      <c r="AF79" s="302" t="s">
        <v>533</v>
      </c>
      <c r="AG79" s="317">
        <v>40.299999999999997</v>
      </c>
      <c r="AH79" s="298" t="s">
        <v>667</v>
      </c>
      <c r="AI79" s="290" t="s">
        <v>533</v>
      </c>
      <c r="AJ79" s="298" t="s">
        <v>533</v>
      </c>
      <c r="AK79" s="290" t="s">
        <v>533</v>
      </c>
      <c r="AL79" s="296" t="s">
        <v>533</v>
      </c>
      <c r="AM79" s="317">
        <v>22</v>
      </c>
      <c r="AN79" s="298" t="s">
        <v>710</v>
      </c>
      <c r="AO79" s="290" t="s">
        <v>533</v>
      </c>
      <c r="AP79" s="298" t="s">
        <v>533</v>
      </c>
      <c r="AQ79" s="290" t="s">
        <v>533</v>
      </c>
      <c r="AR79" s="298" t="s">
        <v>533</v>
      </c>
    </row>
    <row r="80" spans="1:44" x14ac:dyDescent="0.2">
      <c r="A80" s="93" t="s">
        <v>733</v>
      </c>
      <c r="B80" s="94" t="s">
        <v>324</v>
      </c>
      <c r="C80" s="118">
        <v>50</v>
      </c>
      <c r="D80" s="125" t="s">
        <v>898</v>
      </c>
      <c r="E80" s="119" t="s">
        <v>533</v>
      </c>
      <c r="F80" s="125" t="s">
        <v>533</v>
      </c>
      <c r="G80" s="119" t="s">
        <v>533</v>
      </c>
      <c r="H80" s="126" t="s">
        <v>533</v>
      </c>
      <c r="I80" s="390">
        <v>14.2</v>
      </c>
      <c r="J80" s="353" t="s">
        <v>900</v>
      </c>
      <c r="K80" s="390" t="s">
        <v>533</v>
      </c>
      <c r="L80" s="353" t="s">
        <v>533</v>
      </c>
      <c r="M80" s="390" t="s">
        <v>533</v>
      </c>
      <c r="N80" s="353" t="s">
        <v>533</v>
      </c>
      <c r="O80" s="293">
        <v>41</v>
      </c>
      <c r="P80" s="304" t="s">
        <v>759</v>
      </c>
      <c r="Q80" s="292" t="s">
        <v>533</v>
      </c>
      <c r="R80" s="304" t="s">
        <v>533</v>
      </c>
      <c r="S80" s="292" t="s">
        <v>533</v>
      </c>
      <c r="T80" s="301" t="s">
        <v>533</v>
      </c>
      <c r="U80" s="319">
        <v>2.5</v>
      </c>
      <c r="V80" s="299" t="s">
        <v>536</v>
      </c>
      <c r="W80" s="291" t="s">
        <v>533</v>
      </c>
      <c r="X80" s="299" t="s">
        <v>533</v>
      </c>
      <c r="Y80" s="291" t="s">
        <v>533</v>
      </c>
      <c r="Z80" s="299" t="s">
        <v>533</v>
      </c>
      <c r="AA80" s="293">
        <v>133</v>
      </c>
      <c r="AB80" s="304" t="s">
        <v>829</v>
      </c>
      <c r="AC80" s="292" t="s">
        <v>533</v>
      </c>
      <c r="AD80" s="304" t="s">
        <v>533</v>
      </c>
      <c r="AE80" s="292" t="s">
        <v>533</v>
      </c>
      <c r="AF80" s="301" t="s">
        <v>533</v>
      </c>
      <c r="AG80" s="319">
        <v>39.799999999999997</v>
      </c>
      <c r="AH80" s="299" t="s">
        <v>792</v>
      </c>
      <c r="AI80" s="291" t="s">
        <v>533</v>
      </c>
      <c r="AJ80" s="299" t="s">
        <v>533</v>
      </c>
      <c r="AK80" s="291" t="s">
        <v>533</v>
      </c>
      <c r="AL80" s="297" t="s">
        <v>533</v>
      </c>
      <c r="AM80" s="319">
        <v>22.4</v>
      </c>
      <c r="AN80" s="299" t="s">
        <v>850</v>
      </c>
      <c r="AO80" s="291" t="s">
        <v>533</v>
      </c>
      <c r="AP80" s="299" t="s">
        <v>533</v>
      </c>
      <c r="AQ80" s="291" t="s">
        <v>533</v>
      </c>
      <c r="AR80" s="299" t="s">
        <v>533</v>
      </c>
    </row>
    <row r="81" spans="1:44" x14ac:dyDescent="0.2">
      <c r="A81" s="94" t="s">
        <v>456</v>
      </c>
      <c r="B81" s="93" t="s">
        <v>45</v>
      </c>
      <c r="C81" s="117">
        <v>49</v>
      </c>
      <c r="D81" s="121" t="s">
        <v>902</v>
      </c>
      <c r="E81" s="115">
        <v>53</v>
      </c>
      <c r="F81" s="121" t="s">
        <v>922</v>
      </c>
      <c r="G81" s="115" t="s">
        <v>533</v>
      </c>
      <c r="H81" s="124" t="s">
        <v>533</v>
      </c>
      <c r="I81" s="290">
        <v>14.6</v>
      </c>
      <c r="J81" s="298" t="s">
        <v>565</v>
      </c>
      <c r="K81" s="290">
        <v>15.5</v>
      </c>
      <c r="L81" s="298" t="s">
        <v>539</v>
      </c>
      <c r="M81" s="290" t="s">
        <v>533</v>
      </c>
      <c r="N81" s="298" t="s">
        <v>533</v>
      </c>
      <c r="O81" s="295">
        <v>46</v>
      </c>
      <c r="P81" s="305" t="s">
        <v>596</v>
      </c>
      <c r="Q81" s="294">
        <v>45</v>
      </c>
      <c r="R81" s="305" t="s">
        <v>554</v>
      </c>
      <c r="S81" s="294" t="s">
        <v>533</v>
      </c>
      <c r="T81" s="302" t="s">
        <v>533</v>
      </c>
      <c r="U81" s="317">
        <v>2.4</v>
      </c>
      <c r="V81" s="298" t="s">
        <v>556</v>
      </c>
      <c r="W81" s="290">
        <v>2.0744062482999999</v>
      </c>
      <c r="X81" s="298" t="s">
        <v>568</v>
      </c>
      <c r="Y81" s="290" t="s">
        <v>533</v>
      </c>
      <c r="Z81" s="298" t="s">
        <v>533</v>
      </c>
      <c r="AA81" s="295">
        <v>140</v>
      </c>
      <c r="AB81" s="305" t="s">
        <v>539</v>
      </c>
      <c r="AC81" s="294">
        <v>138</v>
      </c>
      <c r="AD81" s="305" t="s">
        <v>532</v>
      </c>
      <c r="AE81" s="294" t="s">
        <v>533</v>
      </c>
      <c r="AF81" s="302" t="s">
        <v>533</v>
      </c>
      <c r="AG81" s="317">
        <v>40.1</v>
      </c>
      <c r="AH81" s="298" t="s">
        <v>845</v>
      </c>
      <c r="AI81" s="290" t="s">
        <v>533</v>
      </c>
      <c r="AJ81" s="298" t="s">
        <v>533</v>
      </c>
      <c r="AK81" s="290" t="s">
        <v>533</v>
      </c>
      <c r="AL81" s="296" t="s">
        <v>533</v>
      </c>
      <c r="AM81" s="317">
        <v>22.6</v>
      </c>
      <c r="AN81" s="298" t="s">
        <v>846</v>
      </c>
      <c r="AO81" s="290" t="s">
        <v>533</v>
      </c>
      <c r="AP81" s="298" t="s">
        <v>533</v>
      </c>
      <c r="AQ81" s="290" t="s">
        <v>533</v>
      </c>
      <c r="AR81" s="298" t="s">
        <v>533</v>
      </c>
    </row>
    <row r="82" spans="1:44" x14ac:dyDescent="0.2">
      <c r="A82" s="93" t="s">
        <v>728</v>
      </c>
      <c r="B82" s="94" t="s">
        <v>9</v>
      </c>
      <c r="C82" s="118">
        <v>48</v>
      </c>
      <c r="D82" s="125" t="s">
        <v>903</v>
      </c>
      <c r="E82" s="119">
        <v>56</v>
      </c>
      <c r="F82" s="125" t="s">
        <v>797</v>
      </c>
      <c r="G82" s="119" t="s">
        <v>533</v>
      </c>
      <c r="H82" s="126" t="s">
        <v>533</v>
      </c>
      <c r="I82" s="390">
        <v>14.1</v>
      </c>
      <c r="J82" s="353" t="s">
        <v>814</v>
      </c>
      <c r="K82" s="390">
        <v>12.9</v>
      </c>
      <c r="L82" s="353" t="s">
        <v>633</v>
      </c>
      <c r="M82" s="390" t="s">
        <v>533</v>
      </c>
      <c r="N82" s="353" t="s">
        <v>533</v>
      </c>
      <c r="O82" s="293">
        <v>36</v>
      </c>
      <c r="P82" s="304" t="s">
        <v>997</v>
      </c>
      <c r="Q82" s="292">
        <v>37</v>
      </c>
      <c r="R82" s="304" t="s">
        <v>810</v>
      </c>
      <c r="S82" s="292" t="s">
        <v>533</v>
      </c>
      <c r="T82" s="301" t="s">
        <v>533</v>
      </c>
      <c r="U82" s="319">
        <v>1.2</v>
      </c>
      <c r="V82" s="299" t="s">
        <v>830</v>
      </c>
      <c r="W82" s="291">
        <v>1.2789337509000001</v>
      </c>
      <c r="X82" s="299" t="s">
        <v>535</v>
      </c>
      <c r="Y82" s="291" t="s">
        <v>533</v>
      </c>
      <c r="Z82" s="299" t="s">
        <v>533</v>
      </c>
      <c r="AA82" s="293">
        <v>139</v>
      </c>
      <c r="AB82" s="304" t="s">
        <v>545</v>
      </c>
      <c r="AC82" s="292">
        <v>137</v>
      </c>
      <c r="AD82" s="304" t="s">
        <v>545</v>
      </c>
      <c r="AE82" s="292" t="s">
        <v>533</v>
      </c>
      <c r="AF82" s="301" t="s">
        <v>533</v>
      </c>
      <c r="AG82" s="319">
        <v>39.799999999999997</v>
      </c>
      <c r="AH82" s="299" t="s">
        <v>792</v>
      </c>
      <c r="AI82" s="291" t="s">
        <v>533</v>
      </c>
      <c r="AJ82" s="299" t="s">
        <v>533</v>
      </c>
      <c r="AK82" s="291" t="s">
        <v>533</v>
      </c>
      <c r="AL82" s="297" t="s">
        <v>533</v>
      </c>
      <c r="AM82" s="319">
        <v>21.8</v>
      </c>
      <c r="AN82" s="299" t="s">
        <v>779</v>
      </c>
      <c r="AO82" s="291" t="s">
        <v>533</v>
      </c>
      <c r="AP82" s="299" t="s">
        <v>533</v>
      </c>
      <c r="AQ82" s="291" t="s">
        <v>533</v>
      </c>
      <c r="AR82" s="299" t="s">
        <v>533</v>
      </c>
    </row>
    <row r="83" spans="1:44" x14ac:dyDescent="0.2">
      <c r="A83" s="94" t="s">
        <v>726</v>
      </c>
      <c r="B83" s="93" t="s">
        <v>324</v>
      </c>
      <c r="C83" s="117">
        <v>48</v>
      </c>
      <c r="D83" s="121" t="s">
        <v>904</v>
      </c>
      <c r="E83" s="115" t="s">
        <v>533</v>
      </c>
      <c r="F83" s="121" t="s">
        <v>533</v>
      </c>
      <c r="G83" s="115" t="s">
        <v>533</v>
      </c>
      <c r="H83" s="124" t="s">
        <v>533</v>
      </c>
      <c r="I83" s="290">
        <v>13.8</v>
      </c>
      <c r="J83" s="298" t="s">
        <v>696</v>
      </c>
      <c r="K83" s="290" t="s">
        <v>533</v>
      </c>
      <c r="L83" s="298" t="s">
        <v>533</v>
      </c>
      <c r="M83" s="290" t="s">
        <v>533</v>
      </c>
      <c r="N83" s="298" t="s">
        <v>533</v>
      </c>
      <c r="O83" s="295">
        <v>40</v>
      </c>
      <c r="P83" s="305" t="s">
        <v>842</v>
      </c>
      <c r="Q83" s="294" t="s">
        <v>533</v>
      </c>
      <c r="R83" s="305" t="s">
        <v>533</v>
      </c>
      <c r="S83" s="294" t="s">
        <v>533</v>
      </c>
      <c r="T83" s="302" t="s">
        <v>533</v>
      </c>
      <c r="U83" s="317">
        <v>2.2999999999999998</v>
      </c>
      <c r="V83" s="298" t="s">
        <v>800</v>
      </c>
      <c r="W83" s="290" t="s">
        <v>533</v>
      </c>
      <c r="X83" s="298" t="s">
        <v>533</v>
      </c>
      <c r="Y83" s="290" t="s">
        <v>533</v>
      </c>
      <c r="Z83" s="298" t="s">
        <v>533</v>
      </c>
      <c r="AA83" s="295">
        <v>131</v>
      </c>
      <c r="AB83" s="305" t="s">
        <v>777</v>
      </c>
      <c r="AC83" s="294" t="s">
        <v>533</v>
      </c>
      <c r="AD83" s="305" t="s">
        <v>533</v>
      </c>
      <c r="AE83" s="294" t="s">
        <v>533</v>
      </c>
      <c r="AF83" s="302" t="s">
        <v>533</v>
      </c>
      <c r="AG83" s="317">
        <v>39.700000000000003</v>
      </c>
      <c r="AH83" s="298" t="s">
        <v>693</v>
      </c>
      <c r="AI83" s="290" t="s">
        <v>533</v>
      </c>
      <c r="AJ83" s="298" t="s">
        <v>533</v>
      </c>
      <c r="AK83" s="290" t="s">
        <v>533</v>
      </c>
      <c r="AL83" s="296" t="s">
        <v>533</v>
      </c>
      <c r="AM83" s="317">
        <v>22.1</v>
      </c>
      <c r="AN83" s="298" t="s">
        <v>708</v>
      </c>
      <c r="AO83" s="290" t="s">
        <v>533</v>
      </c>
      <c r="AP83" s="298" t="s">
        <v>533</v>
      </c>
      <c r="AQ83" s="290" t="s">
        <v>533</v>
      </c>
      <c r="AR83" s="298" t="s">
        <v>533</v>
      </c>
    </row>
    <row r="84" spans="1:44" x14ac:dyDescent="0.2">
      <c r="A84" s="93" t="s">
        <v>348</v>
      </c>
      <c r="B84" s="94" t="s">
        <v>324</v>
      </c>
      <c r="C84" s="118">
        <v>47</v>
      </c>
      <c r="D84" s="125" t="s">
        <v>905</v>
      </c>
      <c r="E84" s="119">
        <v>53</v>
      </c>
      <c r="F84" s="125" t="s">
        <v>922</v>
      </c>
      <c r="G84" s="119" t="s">
        <v>533</v>
      </c>
      <c r="H84" s="126" t="s">
        <v>533</v>
      </c>
      <c r="I84" s="390">
        <v>13.9</v>
      </c>
      <c r="J84" s="353" t="s">
        <v>840</v>
      </c>
      <c r="K84" s="390">
        <v>12.9</v>
      </c>
      <c r="L84" s="353" t="s">
        <v>576</v>
      </c>
      <c r="M84" s="390" t="s">
        <v>533</v>
      </c>
      <c r="N84" s="353" t="s">
        <v>533</v>
      </c>
      <c r="O84" s="293">
        <v>39</v>
      </c>
      <c r="P84" s="304" t="s">
        <v>851</v>
      </c>
      <c r="Q84" s="292">
        <v>38</v>
      </c>
      <c r="R84" s="304" t="s">
        <v>812</v>
      </c>
      <c r="S84" s="292" t="s">
        <v>533</v>
      </c>
      <c r="T84" s="301" t="s">
        <v>533</v>
      </c>
      <c r="U84" s="319">
        <v>1.8</v>
      </c>
      <c r="V84" s="299" t="s">
        <v>699</v>
      </c>
      <c r="W84" s="291">
        <v>1.5170761059</v>
      </c>
      <c r="X84" s="299" t="s">
        <v>648</v>
      </c>
      <c r="Y84" s="291" t="s">
        <v>533</v>
      </c>
      <c r="Z84" s="299" t="s">
        <v>533</v>
      </c>
      <c r="AA84" s="293">
        <v>131</v>
      </c>
      <c r="AB84" s="304" t="s">
        <v>777</v>
      </c>
      <c r="AC84" s="292">
        <v>130</v>
      </c>
      <c r="AD84" s="304" t="s">
        <v>823</v>
      </c>
      <c r="AE84" s="292" t="s">
        <v>533</v>
      </c>
      <c r="AF84" s="301" t="s">
        <v>533</v>
      </c>
      <c r="AG84" s="319">
        <v>39.9</v>
      </c>
      <c r="AH84" s="299" t="s">
        <v>687</v>
      </c>
      <c r="AI84" s="291" t="s">
        <v>533</v>
      </c>
      <c r="AJ84" s="299" t="s">
        <v>533</v>
      </c>
      <c r="AK84" s="291" t="s">
        <v>533</v>
      </c>
      <c r="AL84" s="297" t="s">
        <v>533</v>
      </c>
      <c r="AM84" s="319">
        <v>23.4</v>
      </c>
      <c r="AN84" s="299" t="s">
        <v>539</v>
      </c>
      <c r="AO84" s="291" t="s">
        <v>533</v>
      </c>
      <c r="AP84" s="299" t="s">
        <v>533</v>
      </c>
      <c r="AQ84" s="291" t="s">
        <v>533</v>
      </c>
      <c r="AR84" s="299" t="s">
        <v>533</v>
      </c>
    </row>
    <row r="85" spans="1:44" x14ac:dyDescent="0.2">
      <c r="A85" s="94" t="s">
        <v>736</v>
      </c>
      <c r="B85" s="93" t="s">
        <v>9</v>
      </c>
      <c r="C85" s="117">
        <v>45</v>
      </c>
      <c r="D85" s="121" t="s">
        <v>906</v>
      </c>
      <c r="E85" s="115" t="s">
        <v>533</v>
      </c>
      <c r="F85" s="121" t="s">
        <v>533</v>
      </c>
      <c r="G85" s="115" t="s">
        <v>533</v>
      </c>
      <c r="H85" s="124" t="s">
        <v>533</v>
      </c>
      <c r="I85" s="290">
        <v>13.6</v>
      </c>
      <c r="J85" s="298" t="s">
        <v>738</v>
      </c>
      <c r="K85" s="290" t="s">
        <v>533</v>
      </c>
      <c r="L85" s="298" t="s">
        <v>533</v>
      </c>
      <c r="M85" s="290" t="s">
        <v>533</v>
      </c>
      <c r="N85" s="298" t="s">
        <v>533</v>
      </c>
      <c r="O85" s="295">
        <v>45</v>
      </c>
      <c r="P85" s="305" t="s">
        <v>745</v>
      </c>
      <c r="Q85" s="294" t="s">
        <v>533</v>
      </c>
      <c r="R85" s="305" t="s">
        <v>533</v>
      </c>
      <c r="S85" s="294" t="s">
        <v>533</v>
      </c>
      <c r="T85" s="302" t="s">
        <v>533</v>
      </c>
      <c r="U85" s="317">
        <v>2.9</v>
      </c>
      <c r="V85" s="298" t="s">
        <v>557</v>
      </c>
      <c r="W85" s="290" t="s">
        <v>533</v>
      </c>
      <c r="X85" s="298" t="s">
        <v>533</v>
      </c>
      <c r="Y85" s="290" t="s">
        <v>533</v>
      </c>
      <c r="Z85" s="298" t="s">
        <v>533</v>
      </c>
      <c r="AA85" s="295">
        <v>132</v>
      </c>
      <c r="AB85" s="305" t="s">
        <v>833</v>
      </c>
      <c r="AC85" s="294" t="s">
        <v>533</v>
      </c>
      <c r="AD85" s="305" t="s">
        <v>533</v>
      </c>
      <c r="AE85" s="294" t="s">
        <v>533</v>
      </c>
      <c r="AF85" s="302" t="s">
        <v>533</v>
      </c>
      <c r="AG85" s="317">
        <v>41.3</v>
      </c>
      <c r="AH85" s="298" t="s">
        <v>545</v>
      </c>
      <c r="AI85" s="290" t="s">
        <v>533</v>
      </c>
      <c r="AJ85" s="298" t="s">
        <v>533</v>
      </c>
      <c r="AK85" s="290" t="s">
        <v>533</v>
      </c>
      <c r="AL85" s="296" t="s">
        <v>533</v>
      </c>
      <c r="AM85" s="317">
        <v>22.1</v>
      </c>
      <c r="AN85" s="298" t="s">
        <v>710</v>
      </c>
      <c r="AO85" s="290" t="s">
        <v>533</v>
      </c>
      <c r="AP85" s="298" t="s">
        <v>533</v>
      </c>
      <c r="AQ85" s="290" t="s">
        <v>533</v>
      </c>
      <c r="AR85" s="298" t="s">
        <v>533</v>
      </c>
    </row>
    <row r="86" spans="1:44" ht="12.75" customHeight="1" x14ac:dyDescent="0.2">
      <c r="A86" s="368" t="s">
        <v>12</v>
      </c>
      <c r="B86" s="341"/>
      <c r="C86" s="558">
        <f>AVERAGE(C5:C85)</f>
        <v>56.23456790123457</v>
      </c>
      <c r="D86" s="559"/>
      <c r="E86" s="559">
        <f>AVERAGE(E5:E85)</f>
        <v>59.675675675675677</v>
      </c>
      <c r="F86" s="559"/>
      <c r="G86" s="559">
        <f>AVERAGE(G5:G85)</f>
        <v>58.722222222222221</v>
      </c>
      <c r="H86" s="560"/>
      <c r="I86" s="555">
        <f>AVERAGE(I5:I85)</f>
        <v>14.064197530864201</v>
      </c>
      <c r="J86" s="556"/>
      <c r="K86" s="556">
        <f>AVERAGE(K5:K85)</f>
        <v>13.27027027027027</v>
      </c>
      <c r="L86" s="556"/>
      <c r="M86" s="556">
        <f>AVERAGE(M5:M85)</f>
        <v>13.222222222222221</v>
      </c>
      <c r="N86" s="574"/>
      <c r="O86" s="558">
        <f>AVERAGE(O5:O85)</f>
        <v>42.76543209876543</v>
      </c>
      <c r="P86" s="559"/>
      <c r="Q86" s="559">
        <f>AVERAGE(Q5:Q85)</f>
        <v>42.702702702702702</v>
      </c>
      <c r="R86" s="559"/>
      <c r="S86" s="559">
        <f>AVERAGE(S5:S85)</f>
        <v>42.944444444444443</v>
      </c>
      <c r="T86" s="560"/>
      <c r="U86" s="555">
        <f>AVERAGE(U5:U85)</f>
        <v>1.9074074074074081</v>
      </c>
      <c r="V86" s="556"/>
      <c r="W86" s="556">
        <f>AVERAGE(W5:W85)</f>
        <v>1.6816890002297296</v>
      </c>
      <c r="X86" s="556"/>
      <c r="Y86" s="556">
        <f>AVERAGE(Y5:Y85)</f>
        <v>1.5203225165944445</v>
      </c>
      <c r="Z86" s="574"/>
      <c r="AA86" s="558">
        <f>AVERAGE(AA5:AA85)</f>
        <v>134.85185185185185</v>
      </c>
      <c r="AB86" s="559"/>
      <c r="AC86" s="559">
        <f>AVERAGE(AC5:AC85)</f>
        <v>134.35135135135135</v>
      </c>
      <c r="AD86" s="559"/>
      <c r="AE86" s="559">
        <f>AVERAGE(AE5:AE85)</f>
        <v>130.88888888888889</v>
      </c>
      <c r="AF86" s="560"/>
      <c r="AG86" s="582">
        <f>AVERAGE(AG5:AG85)</f>
        <v>39.75679012345681</v>
      </c>
      <c r="AH86" s="557"/>
      <c r="AI86" s="581" t="s">
        <v>855</v>
      </c>
      <c r="AJ86" s="581"/>
      <c r="AK86" s="581" t="s">
        <v>855</v>
      </c>
      <c r="AL86" s="636"/>
      <c r="AM86" s="582">
        <f>AVERAGE(AM5:AM85)</f>
        <v>22.503703703703707</v>
      </c>
      <c r="AN86" s="557"/>
      <c r="AO86" s="581" t="s">
        <v>855</v>
      </c>
      <c r="AP86" s="581"/>
      <c r="AQ86" s="581" t="s">
        <v>855</v>
      </c>
      <c r="AR86" s="581"/>
    </row>
    <row r="87" spans="1:44" ht="12.75" customHeight="1" x14ac:dyDescent="0.2">
      <c r="A87" s="98" t="s">
        <v>113</v>
      </c>
      <c r="B87" s="101"/>
      <c r="C87" s="578">
        <v>4.9328000000000003</v>
      </c>
      <c r="D87" s="576"/>
      <c r="E87" s="576">
        <v>6</v>
      </c>
      <c r="F87" s="576"/>
      <c r="G87" s="576">
        <v>4.4432</v>
      </c>
      <c r="H87" s="577"/>
      <c r="I87" s="553">
        <v>0.4</v>
      </c>
      <c r="J87" s="554"/>
      <c r="K87" s="554">
        <v>0.95550000000000002</v>
      </c>
      <c r="L87" s="554"/>
      <c r="M87" s="554">
        <v>0.9</v>
      </c>
      <c r="N87" s="575"/>
      <c r="O87" s="578">
        <v>3.6726000000000001</v>
      </c>
      <c r="P87" s="576"/>
      <c r="Q87" s="576">
        <v>3.7639</v>
      </c>
      <c r="R87" s="576"/>
      <c r="S87" s="576">
        <v>3.0129000000000001</v>
      </c>
      <c r="T87" s="577"/>
      <c r="U87" s="553">
        <v>0.3241</v>
      </c>
      <c r="V87" s="554"/>
      <c r="W87" s="554">
        <v>0.26569999999999999</v>
      </c>
      <c r="X87" s="554"/>
      <c r="Y87" s="554">
        <v>0.2397</v>
      </c>
      <c r="Z87" s="575"/>
      <c r="AA87" s="578">
        <v>3.4251</v>
      </c>
      <c r="AB87" s="576"/>
      <c r="AC87" s="576">
        <v>2.3389000000000002</v>
      </c>
      <c r="AD87" s="576"/>
      <c r="AE87" s="576">
        <v>4.4691999999999998</v>
      </c>
      <c r="AF87" s="577"/>
      <c r="AG87" s="553">
        <v>0.29599999999999999</v>
      </c>
      <c r="AH87" s="554"/>
      <c r="AI87" s="554" t="s">
        <v>855</v>
      </c>
      <c r="AJ87" s="554"/>
      <c r="AK87" s="554" t="s">
        <v>855</v>
      </c>
      <c r="AL87" s="575"/>
      <c r="AM87" s="553">
        <v>0.1638</v>
      </c>
      <c r="AN87" s="554"/>
      <c r="AO87" s="554" t="s">
        <v>855</v>
      </c>
      <c r="AP87" s="554"/>
      <c r="AQ87" s="554" t="s">
        <v>855</v>
      </c>
      <c r="AR87" s="554"/>
    </row>
    <row r="88" spans="1:44" ht="12.75" customHeight="1" x14ac:dyDescent="0.25">
      <c r="A88" s="99" t="s">
        <v>66</v>
      </c>
      <c r="B88" s="47"/>
      <c r="C88" s="570">
        <v>4.68</v>
      </c>
      <c r="D88" s="568"/>
      <c r="E88" s="568">
        <v>3.64</v>
      </c>
      <c r="F88" s="568"/>
      <c r="G88" s="568">
        <v>3.1</v>
      </c>
      <c r="H88" s="569"/>
      <c r="I88" s="571">
        <v>0.6</v>
      </c>
      <c r="J88" s="566"/>
      <c r="K88" s="566">
        <v>1.1000000000000001</v>
      </c>
      <c r="L88" s="566"/>
      <c r="M88" s="566">
        <v>1</v>
      </c>
      <c r="N88" s="567"/>
      <c r="O88" s="570">
        <v>2.16</v>
      </c>
      <c r="P88" s="568"/>
      <c r="Q88" s="568">
        <v>1.8</v>
      </c>
      <c r="R88" s="568"/>
      <c r="S88" s="568">
        <v>1.45</v>
      </c>
      <c r="T88" s="569"/>
      <c r="U88" s="571">
        <v>0.46</v>
      </c>
      <c r="V88" s="566"/>
      <c r="W88" s="566">
        <v>0.31</v>
      </c>
      <c r="X88" s="566"/>
      <c r="Y88" s="566">
        <v>0.24</v>
      </c>
      <c r="Z88" s="567"/>
      <c r="AA88" s="570">
        <v>1.68</v>
      </c>
      <c r="AB88" s="568"/>
      <c r="AC88" s="568">
        <v>1.31</v>
      </c>
      <c r="AD88" s="568"/>
      <c r="AE88" s="568">
        <v>1</v>
      </c>
      <c r="AF88" s="569"/>
      <c r="AG88" s="571">
        <v>0.77</v>
      </c>
      <c r="AH88" s="566"/>
      <c r="AI88" s="566" t="s">
        <v>855</v>
      </c>
      <c r="AJ88" s="566"/>
      <c r="AK88" s="566" t="s">
        <v>855</v>
      </c>
      <c r="AL88" s="567"/>
      <c r="AM88" s="571">
        <v>0.41</v>
      </c>
      <c r="AN88" s="566"/>
      <c r="AO88" s="566" t="s">
        <v>855</v>
      </c>
      <c r="AP88" s="566"/>
      <c r="AQ88" s="566" t="s">
        <v>855</v>
      </c>
      <c r="AR88" s="566"/>
    </row>
    <row r="89" spans="1:44" ht="12.75" customHeight="1" x14ac:dyDescent="0.2">
      <c r="A89" s="99" t="s">
        <v>114</v>
      </c>
      <c r="B89" s="47"/>
      <c r="C89" s="570">
        <v>13.799403951</v>
      </c>
      <c r="D89" s="568"/>
      <c r="E89" s="568">
        <v>12.846612726</v>
      </c>
      <c r="F89" s="568"/>
      <c r="G89" s="568">
        <v>11.508825635999999</v>
      </c>
      <c r="H89" s="569"/>
      <c r="I89" s="570">
        <v>7.0129389620999998</v>
      </c>
      <c r="J89" s="568"/>
      <c r="K89" s="568">
        <v>17.671215667999999</v>
      </c>
      <c r="L89" s="568"/>
      <c r="M89" s="568">
        <v>18.266443864999999</v>
      </c>
      <c r="N89" s="569"/>
      <c r="O89" s="570">
        <v>7.5417583881999999</v>
      </c>
      <c r="P89" s="568"/>
      <c r="Q89" s="568">
        <v>8.0496730685000006</v>
      </c>
      <c r="R89" s="568"/>
      <c r="S89" s="568">
        <v>7.4907205587999997</v>
      </c>
      <c r="T89" s="569"/>
      <c r="U89" s="570" t="s">
        <v>855</v>
      </c>
      <c r="V89" s="568"/>
      <c r="W89" s="568" t="s">
        <v>855</v>
      </c>
      <c r="X89" s="568"/>
      <c r="Y89" s="568" t="s">
        <v>855</v>
      </c>
      <c r="Z89" s="569"/>
      <c r="AA89" s="570">
        <v>1.8667897646</v>
      </c>
      <c r="AB89" s="568"/>
      <c r="AC89" s="568">
        <v>1.9011199923</v>
      </c>
      <c r="AD89" s="568"/>
      <c r="AE89" s="568">
        <v>1.7721386388</v>
      </c>
      <c r="AF89" s="569"/>
      <c r="AG89" s="570">
        <v>1.1957482567</v>
      </c>
      <c r="AH89" s="568"/>
      <c r="AI89" s="568" t="s">
        <v>855</v>
      </c>
      <c r="AJ89" s="568"/>
      <c r="AK89" s="568" t="s">
        <v>855</v>
      </c>
      <c r="AL89" s="569"/>
      <c r="AM89" s="570">
        <v>1.1356294814000001</v>
      </c>
      <c r="AN89" s="568"/>
      <c r="AO89" s="568" t="s">
        <v>855</v>
      </c>
      <c r="AP89" s="568"/>
      <c r="AQ89" s="568" t="s">
        <v>855</v>
      </c>
      <c r="AR89" s="568"/>
    </row>
    <row r="90" spans="1:44" ht="13.5" thickBot="1" x14ac:dyDescent="0.25">
      <c r="A90" s="346" t="s">
        <v>477</v>
      </c>
      <c r="B90" s="347"/>
      <c r="C90" s="572">
        <v>21</v>
      </c>
      <c r="D90" s="565"/>
      <c r="E90" s="565">
        <v>36</v>
      </c>
      <c r="F90" s="565"/>
      <c r="G90" s="565">
        <v>45</v>
      </c>
      <c r="H90" s="573"/>
      <c r="I90" s="572">
        <v>21</v>
      </c>
      <c r="J90" s="565"/>
      <c r="K90" s="565">
        <v>36</v>
      </c>
      <c r="L90" s="565"/>
      <c r="M90" s="565">
        <v>45</v>
      </c>
      <c r="N90" s="573"/>
      <c r="O90" s="572">
        <f>6*3*1</f>
        <v>18</v>
      </c>
      <c r="P90" s="565"/>
      <c r="Q90" s="565">
        <f>5*3*2</f>
        <v>30</v>
      </c>
      <c r="R90" s="565"/>
      <c r="S90" s="565">
        <f>5*3*3</f>
        <v>45</v>
      </c>
      <c r="T90" s="573"/>
      <c r="U90" s="572">
        <f>6*3*1</f>
        <v>18</v>
      </c>
      <c r="V90" s="565"/>
      <c r="W90" s="565">
        <f>5*3*2</f>
        <v>30</v>
      </c>
      <c r="X90" s="565"/>
      <c r="Y90" s="565">
        <f>5*3*3</f>
        <v>45</v>
      </c>
      <c r="Z90" s="573"/>
      <c r="AA90" s="572">
        <f>6*3*1</f>
        <v>18</v>
      </c>
      <c r="AB90" s="565"/>
      <c r="AC90" s="565">
        <f>5*3*2</f>
        <v>30</v>
      </c>
      <c r="AD90" s="565"/>
      <c r="AE90" s="565">
        <f>5*3*3</f>
        <v>45</v>
      </c>
      <c r="AF90" s="573"/>
      <c r="AG90" s="572">
        <f>1*3*1</f>
        <v>3</v>
      </c>
      <c r="AH90" s="565"/>
      <c r="AI90" s="565" t="s">
        <v>855</v>
      </c>
      <c r="AJ90" s="565"/>
      <c r="AK90" s="565" t="s">
        <v>855</v>
      </c>
      <c r="AL90" s="573"/>
      <c r="AM90" s="572">
        <f>1*3*1</f>
        <v>3</v>
      </c>
      <c r="AN90" s="565"/>
      <c r="AO90" s="565" t="s">
        <v>855</v>
      </c>
      <c r="AP90" s="565"/>
      <c r="AQ90" s="565" t="s">
        <v>855</v>
      </c>
      <c r="AR90" s="565"/>
    </row>
    <row r="91" spans="1:44" s="1" customFormat="1" x14ac:dyDescent="0.2">
      <c r="A91" s="10"/>
      <c r="B91" s="10"/>
      <c r="C91" s="15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44"/>
      <c r="P91" s="44"/>
      <c r="Q91" s="44"/>
      <c r="R91" s="44"/>
      <c r="S91" s="44"/>
      <c r="T91" s="44"/>
      <c r="U91" s="16"/>
      <c r="V91" s="16"/>
      <c r="W91" s="16"/>
      <c r="X91" s="16"/>
      <c r="Y91" s="16"/>
      <c r="Z91" s="16"/>
    </row>
    <row r="92" spans="1:44" s="1" customFormat="1" x14ac:dyDescent="0.2">
      <c r="A92" s="14"/>
      <c r="B92" s="10"/>
      <c r="C92" s="14"/>
      <c r="D92" s="14"/>
      <c r="E92" s="14"/>
      <c r="F92" s="14"/>
      <c r="G92" s="14"/>
      <c r="H92" s="14"/>
      <c r="I92" s="44"/>
      <c r="J92" s="44"/>
      <c r="K92" s="44"/>
      <c r="L92" s="44"/>
      <c r="M92" s="44"/>
      <c r="N92" s="44"/>
      <c r="O92" s="174"/>
      <c r="P92" s="174"/>
      <c r="Q92" s="174"/>
      <c r="R92" s="174"/>
      <c r="S92" s="174"/>
      <c r="T92" s="174"/>
      <c r="U92" s="44"/>
      <c r="V92" s="44"/>
      <c r="W92" s="44"/>
      <c r="X92" s="44"/>
      <c r="Y92" s="44"/>
      <c r="Z92" s="5"/>
    </row>
    <row r="93" spans="1:44" s="1" customFormat="1" x14ac:dyDescent="0.2">
      <c r="A93" s="14"/>
      <c r="B93" s="11"/>
      <c r="C93" s="14"/>
      <c r="D93" s="14"/>
      <c r="E93" s="14"/>
      <c r="F93" s="14"/>
      <c r="G93" s="14"/>
      <c r="H93" s="14"/>
      <c r="I93" s="44"/>
      <c r="J93" s="44"/>
      <c r="K93" s="44"/>
      <c r="L93" s="44"/>
      <c r="M93" s="44"/>
      <c r="N93" s="44"/>
      <c r="O93" s="175"/>
      <c r="P93" s="175"/>
      <c r="Q93" s="175"/>
      <c r="R93" s="175"/>
      <c r="S93" s="175"/>
      <c r="T93" s="175"/>
      <c r="U93" s="44"/>
      <c r="V93" s="44"/>
      <c r="W93" s="44"/>
      <c r="X93" s="44"/>
      <c r="Y93" s="44"/>
      <c r="Z93" s="5"/>
    </row>
    <row r="94" spans="1:44" s="1" customFormat="1" x14ac:dyDescent="0.2">
      <c r="A94" s="14"/>
      <c r="B94" s="10"/>
      <c r="C94" s="14"/>
      <c r="D94" s="14"/>
      <c r="E94" s="14"/>
      <c r="F94" s="14"/>
      <c r="G94" s="14"/>
      <c r="H94" s="1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5"/>
    </row>
    <row r="95" spans="1:44" s="1" customFormat="1" x14ac:dyDescent="0.2">
      <c r="A95" s="14"/>
      <c r="B95" s="10"/>
      <c r="C95" s="14"/>
      <c r="D95" s="14"/>
      <c r="E95" s="14"/>
      <c r="F95" s="14"/>
      <c r="G95" s="14"/>
      <c r="H95" s="1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5"/>
    </row>
    <row r="96" spans="1:44" s="1" customFormat="1" x14ac:dyDescent="0.2">
      <c r="A96" s="14"/>
      <c r="B96" s="10"/>
      <c r="C96" s="14"/>
      <c r="D96" s="14"/>
      <c r="E96" s="14"/>
      <c r="F96" s="14"/>
      <c r="G96" s="14"/>
      <c r="H96" s="1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5"/>
    </row>
    <row r="97" spans="1:26" s="1" customFormat="1" x14ac:dyDescent="0.2">
      <c r="A97" s="14"/>
      <c r="B97" s="11"/>
      <c r="C97" s="14"/>
      <c r="D97" s="14"/>
      <c r="E97" s="14"/>
      <c r="F97" s="14"/>
      <c r="G97" s="14"/>
      <c r="H97" s="1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5"/>
    </row>
    <row r="98" spans="1:26" s="1" customFormat="1" x14ac:dyDescent="0.2">
      <c r="A98" s="14"/>
      <c r="B98" s="10"/>
      <c r="C98" s="14"/>
      <c r="D98" s="14"/>
      <c r="E98" s="14"/>
      <c r="F98" s="14"/>
      <c r="G98" s="14"/>
      <c r="H98" s="1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5"/>
    </row>
    <row r="99" spans="1:26" s="1" customFormat="1" x14ac:dyDescent="0.2">
      <c r="A99" s="348"/>
      <c r="B99" s="11"/>
      <c r="C99" s="348"/>
      <c r="D99" s="348"/>
      <c r="E99" s="348"/>
      <c r="F99" s="348"/>
      <c r="G99" s="348"/>
      <c r="H99" s="348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44"/>
      <c r="V99" s="44"/>
      <c r="W99" s="44"/>
      <c r="X99" s="44"/>
      <c r="Y99" s="44"/>
      <c r="Z99" s="5"/>
    </row>
    <row r="100" spans="1:26" x14ac:dyDescent="0.2">
      <c r="A100" s="14"/>
      <c r="B100" s="11"/>
      <c r="C100" s="14"/>
      <c r="D100" s="14"/>
      <c r="E100" s="14"/>
      <c r="F100" s="14"/>
      <c r="G100" s="14"/>
      <c r="H100" s="14"/>
      <c r="U100" s="44"/>
      <c r="V100" s="44"/>
      <c r="W100" s="44"/>
      <c r="X100" s="44"/>
      <c r="Y100" s="44"/>
      <c r="Z100" s="5"/>
    </row>
    <row r="101" spans="1:26" ht="14.25" x14ac:dyDescent="0.2">
      <c r="A101" s="6"/>
      <c r="B101" s="10"/>
      <c r="C101" s="176"/>
      <c r="D101" s="176"/>
      <c r="E101" s="176"/>
      <c r="F101" s="176"/>
      <c r="G101" s="176"/>
      <c r="H101" s="176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6" x14ac:dyDescent="0.2">
      <c r="B102" s="32"/>
    </row>
  </sheetData>
  <mergeCells count="134"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A2:AF2"/>
    <mergeCell ref="AG2:AL2"/>
    <mergeCell ref="AM2:AR2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C90:D90"/>
    <mergeCell ref="E90:F90"/>
    <mergeCell ref="G90:H90"/>
    <mergeCell ref="I90:J90"/>
    <mergeCell ref="K90:L90"/>
    <mergeCell ref="M90:N90"/>
    <mergeCell ref="Y89:Z89"/>
    <mergeCell ref="O89:P89"/>
    <mergeCell ref="Q89:R89"/>
    <mergeCell ref="S89:T89"/>
    <mergeCell ref="U89:V89"/>
    <mergeCell ref="W89:X89"/>
    <mergeCell ref="O90:P90"/>
    <mergeCell ref="Q90:R90"/>
    <mergeCell ref="S90:T90"/>
    <mergeCell ref="U90:V90"/>
    <mergeCell ref="W90:X90"/>
    <mergeCell ref="Y90:Z90"/>
    <mergeCell ref="U87:V87"/>
    <mergeCell ref="W87:X87"/>
    <mergeCell ref="Y87:Z87"/>
    <mergeCell ref="O87:P87"/>
    <mergeCell ref="Q87:R87"/>
    <mergeCell ref="S87:T87"/>
    <mergeCell ref="C87:D87"/>
    <mergeCell ref="E87:F87"/>
    <mergeCell ref="C89:D89"/>
    <mergeCell ref="E89:F89"/>
    <mergeCell ref="G89:H89"/>
    <mergeCell ref="I89:J89"/>
    <mergeCell ref="K89:L89"/>
    <mergeCell ref="M89:N89"/>
    <mergeCell ref="W88:X88"/>
    <mergeCell ref="Y88:Z88"/>
    <mergeCell ref="O88:P88"/>
    <mergeCell ref="Q88:R88"/>
    <mergeCell ref="S88:T88"/>
    <mergeCell ref="U88:V88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O86:P86"/>
    <mergeCell ref="Q86:R86"/>
    <mergeCell ref="S86:T86"/>
    <mergeCell ref="U86:V86"/>
    <mergeCell ref="W86:X86"/>
    <mergeCell ref="Y86:Z86"/>
    <mergeCell ref="C86:D86"/>
    <mergeCell ref="E86:F86"/>
    <mergeCell ref="G86:H86"/>
    <mergeCell ref="I86:J86"/>
    <mergeCell ref="K86:L86"/>
    <mergeCell ref="M86:N86"/>
    <mergeCell ref="A1:Z1"/>
    <mergeCell ref="C3:D3"/>
    <mergeCell ref="E3:F3"/>
    <mergeCell ref="G3:H3"/>
    <mergeCell ref="I3:J3"/>
    <mergeCell ref="K3:L3"/>
    <mergeCell ref="M3:N3"/>
    <mergeCell ref="C2:H2"/>
    <mergeCell ref="I2:N2"/>
    <mergeCell ref="O2:T2"/>
    <mergeCell ref="U2:Z2"/>
    <mergeCell ref="O3:P3"/>
    <mergeCell ref="Q3:R3"/>
    <mergeCell ref="S3:T3"/>
    <mergeCell ref="U3:V3"/>
    <mergeCell ref="W3:X3"/>
    <mergeCell ref="Y3:Z3"/>
  </mergeCells>
  <pageMargins left="0.5" right="0.5" top="0.5" bottom="0.5" header="0.3" footer="0.3"/>
  <pageSetup paperSize="5" scale="95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2"/>
  <sheetViews>
    <sheetView zoomScaleNormal="100" workbookViewId="0">
      <selection sqref="A1:AC1"/>
    </sheetView>
  </sheetViews>
  <sheetFormatPr defaultColWidth="9.140625" defaultRowHeight="12.75" x14ac:dyDescent="0.2"/>
  <cols>
    <col min="1" max="1" width="27" style="1" customWidth="1"/>
    <col min="2" max="2" width="10.7109375" style="1" customWidth="1"/>
    <col min="3" max="3" width="5.7109375" style="116" customWidth="1"/>
    <col min="4" max="4" width="5.7109375" style="123" customWidth="1"/>
    <col min="5" max="5" width="5.7109375" style="116" customWidth="1"/>
    <col min="6" max="6" width="5.7109375" style="123" customWidth="1"/>
    <col min="7" max="7" width="5.7109375" style="116" customWidth="1"/>
    <col min="8" max="8" width="5.7109375" style="123" customWidth="1"/>
    <col min="9" max="28" width="6.7109375" style="44" customWidth="1"/>
    <col min="29" max="29" width="6.7109375" style="5" customWidth="1"/>
    <col min="30" max="30" width="8.42578125" style="44" customWidth="1"/>
    <col min="31" max="31" width="9.140625" style="348"/>
    <col min="32" max="32" width="9.140625" style="1"/>
    <col min="33" max="33" width="27.140625" style="1" customWidth="1"/>
    <col min="34" max="16384" width="9.140625" style="1"/>
  </cols>
  <sheetData>
    <row r="1" spans="1:31" ht="27" customHeight="1" thickBot="1" x14ac:dyDescent="0.25">
      <c r="A1" s="552" t="s">
        <v>983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321"/>
      <c r="AE1" s="45"/>
    </row>
    <row r="2" spans="1:31" ht="41.1" customHeight="1" x14ac:dyDescent="0.2">
      <c r="A2" s="53" t="s">
        <v>254</v>
      </c>
      <c r="B2" s="51" t="s">
        <v>116</v>
      </c>
      <c r="C2" s="607" t="s">
        <v>1036</v>
      </c>
      <c r="D2" s="608"/>
      <c r="E2" s="608"/>
      <c r="F2" s="608"/>
      <c r="G2" s="608"/>
      <c r="H2" s="609"/>
      <c r="I2" s="588" t="s">
        <v>1027</v>
      </c>
      <c r="J2" s="588"/>
      <c r="K2" s="588"/>
      <c r="L2" s="589" t="s">
        <v>1028</v>
      </c>
      <c r="M2" s="588"/>
      <c r="N2" s="590"/>
      <c r="O2" s="588" t="s">
        <v>1029</v>
      </c>
      <c r="P2" s="588"/>
      <c r="Q2" s="588"/>
      <c r="R2" s="589" t="s">
        <v>1030</v>
      </c>
      <c r="S2" s="588"/>
      <c r="T2" s="590"/>
      <c r="U2" s="589" t="s">
        <v>1031</v>
      </c>
      <c r="V2" s="588"/>
      <c r="W2" s="590"/>
      <c r="X2" s="589" t="s">
        <v>1032</v>
      </c>
      <c r="Y2" s="588"/>
      <c r="Z2" s="590"/>
      <c r="AA2" s="589" t="s">
        <v>1033</v>
      </c>
      <c r="AB2" s="588"/>
      <c r="AC2" s="590"/>
      <c r="AD2" s="5"/>
      <c r="AE2" s="1"/>
    </row>
    <row r="3" spans="1:31" ht="20.100000000000001" customHeight="1" x14ac:dyDescent="0.2">
      <c r="A3" s="149"/>
      <c r="B3" s="149"/>
      <c r="C3" s="604" t="s">
        <v>117</v>
      </c>
      <c r="D3" s="605"/>
      <c r="E3" s="605" t="s">
        <v>118</v>
      </c>
      <c r="F3" s="605"/>
      <c r="G3" s="605" t="s">
        <v>119</v>
      </c>
      <c r="H3" s="606"/>
      <c r="I3" s="327" t="s">
        <v>117</v>
      </c>
      <c r="J3" s="327" t="s">
        <v>118</v>
      </c>
      <c r="K3" s="327" t="s">
        <v>119</v>
      </c>
      <c r="L3" s="326" t="s">
        <v>117</v>
      </c>
      <c r="M3" s="327" t="s">
        <v>118</v>
      </c>
      <c r="N3" s="328" t="s">
        <v>119</v>
      </c>
      <c r="O3" s="327" t="s">
        <v>117</v>
      </c>
      <c r="P3" s="327" t="s">
        <v>118</v>
      </c>
      <c r="Q3" s="327" t="s">
        <v>119</v>
      </c>
      <c r="R3" s="326" t="s">
        <v>117</v>
      </c>
      <c r="S3" s="327" t="s">
        <v>118</v>
      </c>
      <c r="T3" s="328" t="s">
        <v>119</v>
      </c>
      <c r="U3" s="327" t="s">
        <v>117</v>
      </c>
      <c r="V3" s="327" t="s">
        <v>118</v>
      </c>
      <c r="W3" s="327" t="s">
        <v>119</v>
      </c>
      <c r="X3" s="326" t="s">
        <v>117</v>
      </c>
      <c r="Y3" s="327" t="s">
        <v>118</v>
      </c>
      <c r="Z3" s="328" t="s">
        <v>119</v>
      </c>
      <c r="AA3" s="326" t="s">
        <v>117</v>
      </c>
      <c r="AB3" s="327" t="s">
        <v>118</v>
      </c>
      <c r="AC3" s="396" t="s">
        <v>119</v>
      </c>
      <c r="AD3" s="5"/>
      <c r="AE3" s="1"/>
    </row>
    <row r="4" spans="1:31" ht="63.75" hidden="1" customHeight="1" x14ac:dyDescent="0.2">
      <c r="A4" s="149" t="s">
        <v>254</v>
      </c>
      <c r="B4" s="150" t="s">
        <v>116</v>
      </c>
      <c r="C4" s="339" t="s">
        <v>131</v>
      </c>
      <c r="D4" s="338" t="s">
        <v>134</v>
      </c>
      <c r="E4" s="338" t="s">
        <v>132</v>
      </c>
      <c r="F4" s="338" t="s">
        <v>135</v>
      </c>
      <c r="G4" s="338" t="s">
        <v>133</v>
      </c>
      <c r="H4" s="340" t="s">
        <v>136</v>
      </c>
      <c r="I4" s="339" t="s">
        <v>146</v>
      </c>
      <c r="J4" s="338" t="s">
        <v>147</v>
      </c>
      <c r="K4" s="338" t="s">
        <v>148</v>
      </c>
      <c r="L4" s="339" t="s">
        <v>149</v>
      </c>
      <c r="M4" s="338" t="s">
        <v>150</v>
      </c>
      <c r="N4" s="340" t="s">
        <v>151</v>
      </c>
      <c r="O4" s="339" t="s">
        <v>152</v>
      </c>
      <c r="P4" s="338" t="s">
        <v>153</v>
      </c>
      <c r="Q4" s="338" t="s">
        <v>154</v>
      </c>
      <c r="R4" s="339" t="s">
        <v>155</v>
      </c>
      <c r="S4" s="338" t="s">
        <v>156</v>
      </c>
      <c r="T4" s="340" t="s">
        <v>157</v>
      </c>
      <c r="U4" s="339" t="s">
        <v>158</v>
      </c>
      <c r="V4" s="338" t="s">
        <v>159</v>
      </c>
      <c r="W4" s="338" t="s">
        <v>160</v>
      </c>
      <c r="X4" s="339" t="s">
        <v>1323</v>
      </c>
      <c r="Y4" s="338" t="s">
        <v>1324</v>
      </c>
      <c r="Z4" s="340" t="s">
        <v>1325</v>
      </c>
      <c r="AA4" s="339" t="s">
        <v>161</v>
      </c>
      <c r="AB4" s="338" t="s">
        <v>162</v>
      </c>
      <c r="AC4" s="392" t="s">
        <v>163</v>
      </c>
      <c r="AD4" s="5"/>
      <c r="AE4" s="1"/>
    </row>
    <row r="5" spans="1:31" ht="12.75" customHeight="1" x14ac:dyDescent="0.2">
      <c r="A5" s="156" t="s">
        <v>658</v>
      </c>
      <c r="B5" s="93" t="s">
        <v>471</v>
      </c>
      <c r="C5" s="117">
        <v>66</v>
      </c>
      <c r="D5" s="121" t="s">
        <v>532</v>
      </c>
      <c r="E5" s="115" t="s">
        <v>533</v>
      </c>
      <c r="F5" s="121" t="s">
        <v>533</v>
      </c>
      <c r="G5" s="115" t="s">
        <v>533</v>
      </c>
      <c r="H5" s="124" t="s">
        <v>533</v>
      </c>
      <c r="I5" s="90">
        <v>86</v>
      </c>
      <c r="J5" s="90"/>
      <c r="K5" s="90"/>
      <c r="L5" s="127">
        <v>72</v>
      </c>
      <c r="M5" s="90"/>
      <c r="N5" s="128"/>
      <c r="O5" s="90">
        <v>36</v>
      </c>
      <c r="P5" s="90"/>
      <c r="Q5" s="90"/>
      <c r="R5" s="127">
        <v>75</v>
      </c>
      <c r="S5" s="90"/>
      <c r="T5" s="128"/>
      <c r="U5" s="90">
        <v>53</v>
      </c>
      <c r="V5" s="90"/>
      <c r="W5" s="90"/>
      <c r="X5" s="127">
        <v>68</v>
      </c>
      <c r="Y5" s="90"/>
      <c r="Z5" s="128"/>
      <c r="AA5" s="127">
        <v>68</v>
      </c>
      <c r="AB5" s="90"/>
      <c r="AC5" s="90"/>
      <c r="AD5" s="134"/>
      <c r="AE5"/>
    </row>
    <row r="6" spans="1:31" x14ac:dyDescent="0.2">
      <c r="A6" s="94" t="s">
        <v>852</v>
      </c>
      <c r="B6" s="94" t="s">
        <v>471</v>
      </c>
      <c r="C6" s="118">
        <v>65</v>
      </c>
      <c r="D6" s="125" t="s">
        <v>539</v>
      </c>
      <c r="E6" s="119">
        <v>67</v>
      </c>
      <c r="F6" s="125" t="s">
        <v>532</v>
      </c>
      <c r="G6" s="119">
        <v>65</v>
      </c>
      <c r="H6" s="126" t="s">
        <v>532</v>
      </c>
      <c r="I6" s="95">
        <v>88</v>
      </c>
      <c r="J6" s="95"/>
      <c r="K6" s="95"/>
      <c r="L6" s="129">
        <v>75</v>
      </c>
      <c r="M6" s="91">
        <v>77</v>
      </c>
      <c r="N6" s="130">
        <v>67</v>
      </c>
      <c r="O6" s="95">
        <v>35</v>
      </c>
      <c r="P6" s="95">
        <v>52</v>
      </c>
      <c r="Q6" s="95">
        <v>49</v>
      </c>
      <c r="R6" s="129">
        <v>76</v>
      </c>
      <c r="S6" s="91">
        <v>78</v>
      </c>
      <c r="T6" s="130">
        <v>77</v>
      </c>
      <c r="U6" s="95">
        <v>55</v>
      </c>
      <c r="V6" s="95">
        <v>65</v>
      </c>
      <c r="W6" s="95">
        <v>68</v>
      </c>
      <c r="X6" s="129">
        <v>72</v>
      </c>
      <c r="Y6" s="91">
        <v>62</v>
      </c>
      <c r="Z6" s="130">
        <v>63</v>
      </c>
      <c r="AA6" s="129">
        <v>55</v>
      </c>
      <c r="AB6" s="91">
        <v>66</v>
      </c>
      <c r="AC6" s="91"/>
      <c r="AD6" s="134"/>
      <c r="AE6"/>
    </row>
    <row r="7" spans="1:31" x14ac:dyDescent="0.2">
      <c r="A7" s="93" t="s">
        <v>1037</v>
      </c>
      <c r="B7" s="93" t="s">
        <v>324</v>
      </c>
      <c r="C7" s="117">
        <v>64</v>
      </c>
      <c r="D7" s="121" t="s">
        <v>545</v>
      </c>
      <c r="E7" s="115" t="s">
        <v>533</v>
      </c>
      <c r="F7" s="121" t="s">
        <v>533</v>
      </c>
      <c r="G7" s="115" t="s">
        <v>533</v>
      </c>
      <c r="H7" s="124" t="s">
        <v>533</v>
      </c>
      <c r="I7" s="90">
        <v>77</v>
      </c>
      <c r="J7" s="90"/>
      <c r="K7" s="90"/>
      <c r="L7" s="127">
        <v>76</v>
      </c>
      <c r="M7" s="90"/>
      <c r="N7" s="128"/>
      <c r="O7" s="90">
        <v>36</v>
      </c>
      <c r="P7" s="90"/>
      <c r="Q7" s="90"/>
      <c r="R7" s="127">
        <v>71</v>
      </c>
      <c r="S7" s="90"/>
      <c r="T7" s="128"/>
      <c r="U7" s="90">
        <v>54</v>
      </c>
      <c r="V7" s="90"/>
      <c r="W7" s="90"/>
      <c r="X7" s="127">
        <v>67</v>
      </c>
      <c r="Y7" s="90"/>
      <c r="Z7" s="128"/>
      <c r="AA7" s="127">
        <v>63</v>
      </c>
      <c r="AB7" s="90"/>
      <c r="AC7" s="90"/>
      <c r="AD7" s="134"/>
      <c r="AE7"/>
    </row>
    <row r="8" spans="1:31" x14ac:dyDescent="0.2">
      <c r="A8" s="94" t="s">
        <v>908</v>
      </c>
      <c r="B8" s="94" t="s">
        <v>324</v>
      </c>
      <c r="C8" s="118">
        <v>63</v>
      </c>
      <c r="D8" s="125" t="s">
        <v>577</v>
      </c>
      <c r="E8" s="119">
        <v>65</v>
      </c>
      <c r="F8" s="125" t="s">
        <v>557</v>
      </c>
      <c r="G8" s="119">
        <v>58</v>
      </c>
      <c r="H8" s="126" t="s">
        <v>569</v>
      </c>
      <c r="I8" s="95">
        <v>74</v>
      </c>
      <c r="J8" s="95"/>
      <c r="K8" s="95"/>
      <c r="L8" s="129">
        <v>78</v>
      </c>
      <c r="M8" s="91">
        <v>70</v>
      </c>
      <c r="N8" s="130">
        <v>59</v>
      </c>
      <c r="O8" s="95">
        <v>34</v>
      </c>
      <c r="P8" s="95">
        <v>44</v>
      </c>
      <c r="Q8" s="95">
        <v>43</v>
      </c>
      <c r="R8" s="129">
        <v>63</v>
      </c>
      <c r="S8" s="91">
        <v>71</v>
      </c>
      <c r="T8" s="130">
        <v>69</v>
      </c>
      <c r="U8" s="95">
        <v>52</v>
      </c>
      <c r="V8" s="95">
        <v>60</v>
      </c>
      <c r="W8" s="95">
        <v>60</v>
      </c>
      <c r="X8" s="129">
        <v>67</v>
      </c>
      <c r="Y8" s="91">
        <v>63</v>
      </c>
      <c r="Z8" s="130">
        <v>63</v>
      </c>
      <c r="AA8" s="129">
        <v>72</v>
      </c>
      <c r="AB8" s="91">
        <v>78</v>
      </c>
      <c r="AC8" s="91"/>
      <c r="AD8" s="134"/>
      <c r="AE8"/>
    </row>
    <row r="9" spans="1:31" x14ac:dyDescent="0.2">
      <c r="A9" s="93" t="s">
        <v>854</v>
      </c>
      <c r="B9" s="93" t="s">
        <v>471</v>
      </c>
      <c r="C9" s="117">
        <v>63</v>
      </c>
      <c r="D9" s="121" t="s">
        <v>555</v>
      </c>
      <c r="E9" s="115">
        <v>65</v>
      </c>
      <c r="F9" s="121" t="s">
        <v>539</v>
      </c>
      <c r="G9" s="115">
        <v>62</v>
      </c>
      <c r="H9" s="124" t="s">
        <v>545</v>
      </c>
      <c r="I9" s="90">
        <v>90</v>
      </c>
      <c r="J9" s="90"/>
      <c r="K9" s="90"/>
      <c r="L9" s="127">
        <v>68</v>
      </c>
      <c r="M9" s="90">
        <v>78</v>
      </c>
      <c r="N9" s="128">
        <v>66</v>
      </c>
      <c r="O9" s="90">
        <v>44</v>
      </c>
      <c r="P9" s="90">
        <v>54</v>
      </c>
      <c r="Q9" s="90">
        <v>51</v>
      </c>
      <c r="R9" s="127">
        <v>66</v>
      </c>
      <c r="S9" s="90">
        <v>70</v>
      </c>
      <c r="T9" s="128">
        <v>69</v>
      </c>
      <c r="U9" s="90">
        <v>50</v>
      </c>
      <c r="V9" s="90">
        <v>61</v>
      </c>
      <c r="W9" s="90">
        <v>65</v>
      </c>
      <c r="X9" s="127">
        <v>63</v>
      </c>
      <c r="Y9" s="90">
        <v>58</v>
      </c>
      <c r="Z9" s="128">
        <v>58</v>
      </c>
      <c r="AA9" s="127">
        <v>64</v>
      </c>
      <c r="AB9" s="90">
        <v>72</v>
      </c>
      <c r="AC9" s="90"/>
      <c r="AD9" s="134"/>
      <c r="AE9"/>
    </row>
    <row r="10" spans="1:31" x14ac:dyDescent="0.2">
      <c r="A10" s="94" t="s">
        <v>853</v>
      </c>
      <c r="B10" s="94" t="s">
        <v>471</v>
      </c>
      <c r="C10" s="118">
        <v>63</v>
      </c>
      <c r="D10" s="125" t="s">
        <v>557</v>
      </c>
      <c r="E10" s="119">
        <v>64</v>
      </c>
      <c r="F10" s="125" t="s">
        <v>557</v>
      </c>
      <c r="G10" s="119" t="s">
        <v>533</v>
      </c>
      <c r="H10" s="126" t="s">
        <v>533</v>
      </c>
      <c r="I10" s="95">
        <v>84</v>
      </c>
      <c r="J10" s="95"/>
      <c r="K10" s="95"/>
      <c r="L10" s="129">
        <v>67</v>
      </c>
      <c r="M10" s="91">
        <v>75</v>
      </c>
      <c r="N10" s="130"/>
      <c r="O10" s="95">
        <v>38</v>
      </c>
      <c r="P10" s="95">
        <v>45</v>
      </c>
      <c r="Q10" s="95"/>
      <c r="R10" s="129">
        <v>68</v>
      </c>
      <c r="S10" s="91">
        <v>70</v>
      </c>
      <c r="T10" s="130"/>
      <c r="U10" s="95">
        <v>54</v>
      </c>
      <c r="V10" s="95">
        <v>63</v>
      </c>
      <c r="W10" s="95"/>
      <c r="X10" s="129">
        <v>66</v>
      </c>
      <c r="Y10" s="91">
        <v>60</v>
      </c>
      <c r="Z10" s="130"/>
      <c r="AA10" s="129">
        <v>60</v>
      </c>
      <c r="AB10" s="91">
        <v>65</v>
      </c>
      <c r="AC10" s="91"/>
      <c r="AD10" s="134"/>
      <c r="AE10"/>
    </row>
    <row r="11" spans="1:31" x14ac:dyDescent="0.2">
      <c r="A11" s="93" t="s">
        <v>659</v>
      </c>
      <c r="B11" s="93" t="s">
        <v>471</v>
      </c>
      <c r="C11" s="117">
        <v>63</v>
      </c>
      <c r="D11" s="121" t="s">
        <v>577</v>
      </c>
      <c r="E11" s="115" t="s">
        <v>533</v>
      </c>
      <c r="F11" s="121" t="s">
        <v>533</v>
      </c>
      <c r="G11" s="115" t="s">
        <v>533</v>
      </c>
      <c r="H11" s="124" t="s">
        <v>533</v>
      </c>
      <c r="I11" s="90">
        <v>75</v>
      </c>
      <c r="J11" s="90"/>
      <c r="K11" s="90"/>
      <c r="L11" s="127">
        <v>77</v>
      </c>
      <c r="M11" s="90"/>
      <c r="N11" s="128"/>
      <c r="O11" s="90">
        <v>43</v>
      </c>
      <c r="P11" s="90"/>
      <c r="Q11" s="90"/>
      <c r="R11" s="127">
        <v>67</v>
      </c>
      <c r="S11" s="90"/>
      <c r="T11" s="128"/>
      <c r="U11" s="90">
        <v>52</v>
      </c>
      <c r="V11" s="90"/>
      <c r="W11" s="90"/>
      <c r="X11" s="127">
        <v>63</v>
      </c>
      <c r="Y11" s="90"/>
      <c r="Z11" s="128"/>
      <c r="AA11" s="127">
        <v>64</v>
      </c>
      <c r="AB11" s="90"/>
      <c r="AC11" s="90"/>
      <c r="AD11" s="134"/>
      <c r="AE11"/>
    </row>
    <row r="12" spans="1:31" x14ac:dyDescent="0.2">
      <c r="A12" s="94" t="s">
        <v>907</v>
      </c>
      <c r="B12" s="94" t="s">
        <v>471</v>
      </c>
      <c r="C12" s="118">
        <v>62</v>
      </c>
      <c r="D12" s="125" t="s">
        <v>565</v>
      </c>
      <c r="E12" s="119">
        <v>67</v>
      </c>
      <c r="F12" s="125" t="s">
        <v>532</v>
      </c>
      <c r="G12" s="119">
        <v>64</v>
      </c>
      <c r="H12" s="126" t="s">
        <v>539</v>
      </c>
      <c r="I12" s="95">
        <v>86</v>
      </c>
      <c r="J12" s="95"/>
      <c r="K12" s="95"/>
      <c r="L12" s="129">
        <v>67</v>
      </c>
      <c r="M12" s="91">
        <v>77</v>
      </c>
      <c r="N12" s="130">
        <v>69</v>
      </c>
      <c r="O12" s="95">
        <v>33</v>
      </c>
      <c r="P12" s="95">
        <v>56</v>
      </c>
      <c r="Q12" s="95">
        <v>54</v>
      </c>
      <c r="R12" s="129">
        <v>65</v>
      </c>
      <c r="S12" s="91">
        <v>70</v>
      </c>
      <c r="T12" s="130">
        <v>70</v>
      </c>
      <c r="U12" s="95">
        <v>54</v>
      </c>
      <c r="V12" s="95">
        <v>67</v>
      </c>
      <c r="W12" s="95">
        <v>69</v>
      </c>
      <c r="X12" s="129">
        <v>60</v>
      </c>
      <c r="Y12" s="91">
        <v>60</v>
      </c>
      <c r="Z12" s="130">
        <v>59</v>
      </c>
      <c r="AA12" s="129">
        <v>69</v>
      </c>
      <c r="AB12" s="91">
        <v>71</v>
      </c>
      <c r="AC12" s="91"/>
      <c r="AD12" s="134"/>
      <c r="AE12"/>
    </row>
    <row r="13" spans="1:31" x14ac:dyDescent="0.2">
      <c r="A13" s="93" t="s">
        <v>389</v>
      </c>
      <c r="B13" s="93" t="s">
        <v>324</v>
      </c>
      <c r="C13" s="117">
        <v>62</v>
      </c>
      <c r="D13" s="121" t="s">
        <v>582</v>
      </c>
      <c r="E13" s="115">
        <v>63</v>
      </c>
      <c r="F13" s="121" t="s">
        <v>625</v>
      </c>
      <c r="G13" s="115" t="s">
        <v>533</v>
      </c>
      <c r="H13" s="124" t="s">
        <v>533</v>
      </c>
      <c r="I13" s="90">
        <v>78</v>
      </c>
      <c r="J13" s="90"/>
      <c r="K13" s="90"/>
      <c r="L13" s="127">
        <v>76</v>
      </c>
      <c r="M13" s="90">
        <v>74</v>
      </c>
      <c r="N13" s="128"/>
      <c r="O13" s="90">
        <v>34</v>
      </c>
      <c r="P13" s="90">
        <v>42</v>
      </c>
      <c r="Q13" s="90"/>
      <c r="R13" s="127">
        <v>66</v>
      </c>
      <c r="S13" s="90">
        <v>70</v>
      </c>
      <c r="T13" s="128"/>
      <c r="U13" s="90">
        <v>51</v>
      </c>
      <c r="V13" s="90">
        <v>60</v>
      </c>
      <c r="W13" s="90"/>
      <c r="X13" s="127">
        <v>62</v>
      </c>
      <c r="Y13" s="90">
        <v>59</v>
      </c>
      <c r="Z13" s="128"/>
      <c r="AA13" s="127">
        <v>63</v>
      </c>
      <c r="AB13" s="90">
        <v>70</v>
      </c>
      <c r="AC13" s="90"/>
      <c r="AD13" s="134"/>
      <c r="AE13"/>
    </row>
    <row r="14" spans="1:31" x14ac:dyDescent="0.2">
      <c r="A14" s="94" t="s">
        <v>909</v>
      </c>
      <c r="B14" s="94" t="s">
        <v>10</v>
      </c>
      <c r="C14" s="118">
        <v>61</v>
      </c>
      <c r="D14" s="125" t="s">
        <v>831</v>
      </c>
      <c r="E14" s="119">
        <v>61</v>
      </c>
      <c r="F14" s="125" t="s">
        <v>617</v>
      </c>
      <c r="G14" s="119">
        <v>59</v>
      </c>
      <c r="H14" s="126" t="s">
        <v>554</v>
      </c>
      <c r="I14" s="95">
        <v>79</v>
      </c>
      <c r="J14" s="95"/>
      <c r="K14" s="95"/>
      <c r="L14" s="129">
        <v>79</v>
      </c>
      <c r="M14" s="91">
        <v>71</v>
      </c>
      <c r="N14" s="130">
        <v>63</v>
      </c>
      <c r="O14" s="95">
        <v>37</v>
      </c>
      <c r="P14" s="95">
        <v>45</v>
      </c>
      <c r="Q14" s="95">
        <v>45</v>
      </c>
      <c r="R14" s="129">
        <v>63</v>
      </c>
      <c r="S14" s="91">
        <v>68</v>
      </c>
      <c r="T14" s="130">
        <v>70</v>
      </c>
      <c r="U14" s="95">
        <v>45</v>
      </c>
      <c r="V14" s="95">
        <v>55</v>
      </c>
      <c r="W14" s="95">
        <v>59</v>
      </c>
      <c r="X14" s="129">
        <v>58</v>
      </c>
      <c r="Y14" s="91">
        <v>57</v>
      </c>
      <c r="Z14" s="130">
        <v>57</v>
      </c>
      <c r="AA14" s="129">
        <v>68</v>
      </c>
      <c r="AB14" s="91">
        <v>72</v>
      </c>
      <c r="AC14" s="91"/>
      <c r="AD14" s="134"/>
      <c r="AE14"/>
    </row>
    <row r="15" spans="1:31" x14ac:dyDescent="0.2">
      <c r="A15" s="93" t="s">
        <v>666</v>
      </c>
      <c r="B15" s="93" t="s">
        <v>471</v>
      </c>
      <c r="C15" s="117">
        <v>61</v>
      </c>
      <c r="D15" s="121" t="s">
        <v>591</v>
      </c>
      <c r="E15" s="115">
        <v>63</v>
      </c>
      <c r="F15" s="121" t="s">
        <v>555</v>
      </c>
      <c r="G15" s="115">
        <v>61</v>
      </c>
      <c r="H15" s="124" t="s">
        <v>553</v>
      </c>
      <c r="I15" s="90">
        <v>77</v>
      </c>
      <c r="J15" s="90"/>
      <c r="K15" s="90"/>
      <c r="L15" s="127">
        <v>72</v>
      </c>
      <c r="M15" s="90">
        <v>78</v>
      </c>
      <c r="N15" s="128">
        <v>68</v>
      </c>
      <c r="O15" s="90">
        <v>33</v>
      </c>
      <c r="P15" s="90">
        <v>48</v>
      </c>
      <c r="Q15" s="90">
        <v>47</v>
      </c>
      <c r="R15" s="127">
        <v>60</v>
      </c>
      <c r="S15" s="90">
        <v>66</v>
      </c>
      <c r="T15" s="128">
        <v>68</v>
      </c>
      <c r="U15" s="90">
        <v>50</v>
      </c>
      <c r="V15" s="90">
        <v>62</v>
      </c>
      <c r="W15" s="90">
        <v>63</v>
      </c>
      <c r="X15" s="127">
        <v>60</v>
      </c>
      <c r="Y15" s="90">
        <v>58</v>
      </c>
      <c r="Z15" s="128">
        <v>58</v>
      </c>
      <c r="AA15" s="127">
        <v>71</v>
      </c>
      <c r="AB15" s="90">
        <v>66</v>
      </c>
      <c r="AC15" s="90"/>
      <c r="AD15" s="134"/>
      <c r="AE15"/>
    </row>
    <row r="16" spans="1:31" x14ac:dyDescent="0.2">
      <c r="A16" s="94" t="s">
        <v>664</v>
      </c>
      <c r="B16" s="94" t="s">
        <v>324</v>
      </c>
      <c r="C16" s="118">
        <v>61</v>
      </c>
      <c r="D16" s="125" t="s">
        <v>587</v>
      </c>
      <c r="E16" s="119">
        <v>63</v>
      </c>
      <c r="F16" s="125" t="s">
        <v>557</v>
      </c>
      <c r="G16" s="119">
        <v>59</v>
      </c>
      <c r="H16" s="126" t="s">
        <v>536</v>
      </c>
      <c r="I16" s="95">
        <v>72</v>
      </c>
      <c r="J16" s="95"/>
      <c r="K16" s="95"/>
      <c r="L16" s="129">
        <v>71</v>
      </c>
      <c r="M16" s="91">
        <v>70</v>
      </c>
      <c r="N16" s="130">
        <v>60</v>
      </c>
      <c r="O16" s="95">
        <v>34</v>
      </c>
      <c r="P16" s="95">
        <v>46</v>
      </c>
      <c r="Q16" s="95">
        <v>43</v>
      </c>
      <c r="R16" s="129">
        <v>68</v>
      </c>
      <c r="S16" s="91">
        <v>69</v>
      </c>
      <c r="T16" s="130">
        <v>69</v>
      </c>
      <c r="U16" s="95">
        <v>50</v>
      </c>
      <c r="V16" s="95">
        <v>60</v>
      </c>
      <c r="W16" s="95">
        <v>62</v>
      </c>
      <c r="X16" s="129">
        <v>62</v>
      </c>
      <c r="Y16" s="91">
        <v>62</v>
      </c>
      <c r="Z16" s="130">
        <v>62</v>
      </c>
      <c r="AA16" s="129">
        <v>65</v>
      </c>
      <c r="AB16" s="91">
        <v>72</v>
      </c>
      <c r="AC16" s="91"/>
      <c r="AD16" s="134"/>
      <c r="AE16"/>
    </row>
    <row r="17" spans="1:31" x14ac:dyDescent="0.2">
      <c r="A17" s="93" t="s">
        <v>910</v>
      </c>
      <c r="B17" s="93" t="s">
        <v>471</v>
      </c>
      <c r="C17" s="117">
        <v>61</v>
      </c>
      <c r="D17" s="121" t="s">
        <v>584</v>
      </c>
      <c r="E17" s="115">
        <v>64</v>
      </c>
      <c r="F17" s="121" t="s">
        <v>557</v>
      </c>
      <c r="G17" s="115">
        <v>61</v>
      </c>
      <c r="H17" s="124" t="s">
        <v>585</v>
      </c>
      <c r="I17" s="90">
        <v>81</v>
      </c>
      <c r="J17" s="90"/>
      <c r="K17" s="90"/>
      <c r="L17" s="127">
        <v>65</v>
      </c>
      <c r="M17" s="90">
        <v>69</v>
      </c>
      <c r="N17" s="128">
        <v>63</v>
      </c>
      <c r="O17" s="90">
        <v>34</v>
      </c>
      <c r="P17" s="90">
        <v>54</v>
      </c>
      <c r="Q17" s="90">
        <v>52</v>
      </c>
      <c r="R17" s="127">
        <v>76</v>
      </c>
      <c r="S17" s="90">
        <v>78</v>
      </c>
      <c r="T17" s="128">
        <v>73</v>
      </c>
      <c r="U17" s="90">
        <v>54</v>
      </c>
      <c r="V17" s="90">
        <v>65</v>
      </c>
      <c r="W17" s="90">
        <v>65</v>
      </c>
      <c r="X17" s="127">
        <v>55</v>
      </c>
      <c r="Y17" s="90">
        <v>54</v>
      </c>
      <c r="Z17" s="128">
        <v>54</v>
      </c>
      <c r="AA17" s="127">
        <v>65</v>
      </c>
      <c r="AB17" s="90">
        <v>65</v>
      </c>
      <c r="AC17" s="90"/>
      <c r="AD17" s="134"/>
      <c r="AE17"/>
    </row>
    <row r="18" spans="1:31" x14ac:dyDescent="0.2">
      <c r="A18" s="94" t="s">
        <v>665</v>
      </c>
      <c r="B18" s="94" t="s">
        <v>45</v>
      </c>
      <c r="C18" s="118">
        <v>60</v>
      </c>
      <c r="D18" s="125" t="s">
        <v>992</v>
      </c>
      <c r="E18" s="119" t="s">
        <v>533</v>
      </c>
      <c r="F18" s="125" t="s">
        <v>533</v>
      </c>
      <c r="G18" s="119" t="s">
        <v>533</v>
      </c>
      <c r="H18" s="126" t="s">
        <v>533</v>
      </c>
      <c r="I18" s="95">
        <v>79</v>
      </c>
      <c r="J18" s="95"/>
      <c r="K18" s="95"/>
      <c r="L18" s="129">
        <v>67</v>
      </c>
      <c r="M18" s="91"/>
      <c r="N18" s="130"/>
      <c r="O18" s="95">
        <v>37</v>
      </c>
      <c r="P18" s="95"/>
      <c r="Q18" s="95"/>
      <c r="R18" s="129">
        <v>62</v>
      </c>
      <c r="S18" s="91"/>
      <c r="T18" s="130"/>
      <c r="U18" s="95">
        <v>52</v>
      </c>
      <c r="V18" s="95"/>
      <c r="W18" s="95"/>
      <c r="X18" s="129">
        <v>62</v>
      </c>
      <c r="Y18" s="91"/>
      <c r="Z18" s="130"/>
      <c r="AA18" s="129">
        <v>59</v>
      </c>
      <c r="AB18" s="91"/>
      <c r="AC18" s="91"/>
      <c r="AD18" s="134"/>
      <c r="AE18"/>
    </row>
    <row r="19" spans="1:31" x14ac:dyDescent="0.2">
      <c r="A19" s="93" t="s">
        <v>1293</v>
      </c>
      <c r="B19" s="93" t="s">
        <v>324</v>
      </c>
      <c r="C19" s="117">
        <v>60</v>
      </c>
      <c r="D19" s="121" t="s">
        <v>992</v>
      </c>
      <c r="E19" s="115" t="s">
        <v>533</v>
      </c>
      <c r="F19" s="121" t="s">
        <v>533</v>
      </c>
      <c r="G19" s="115" t="s">
        <v>533</v>
      </c>
      <c r="H19" s="124" t="s">
        <v>533</v>
      </c>
      <c r="I19" s="90">
        <v>79</v>
      </c>
      <c r="J19" s="90"/>
      <c r="K19" s="90"/>
      <c r="L19" s="127">
        <v>65</v>
      </c>
      <c r="M19" s="90"/>
      <c r="N19" s="128"/>
      <c r="O19" s="90">
        <v>41</v>
      </c>
      <c r="P19" s="90"/>
      <c r="Q19" s="90"/>
      <c r="R19" s="127">
        <v>64</v>
      </c>
      <c r="S19" s="90"/>
      <c r="T19" s="128"/>
      <c r="U19" s="90">
        <v>49</v>
      </c>
      <c r="V19" s="90"/>
      <c r="W19" s="90"/>
      <c r="X19" s="127">
        <v>53</v>
      </c>
      <c r="Y19" s="90"/>
      <c r="Z19" s="128"/>
      <c r="AA19" s="127">
        <v>68</v>
      </c>
      <c r="AB19" s="90"/>
      <c r="AC19" s="90"/>
      <c r="AD19" s="134"/>
      <c r="AE19"/>
    </row>
    <row r="20" spans="1:31" x14ac:dyDescent="0.2">
      <c r="A20" s="94" t="s">
        <v>670</v>
      </c>
      <c r="B20" s="94" t="s">
        <v>471</v>
      </c>
      <c r="C20" s="118">
        <v>60</v>
      </c>
      <c r="D20" s="125" t="s">
        <v>663</v>
      </c>
      <c r="E20" s="119" t="s">
        <v>533</v>
      </c>
      <c r="F20" s="125" t="s">
        <v>533</v>
      </c>
      <c r="G20" s="119" t="s">
        <v>533</v>
      </c>
      <c r="H20" s="126" t="s">
        <v>533</v>
      </c>
      <c r="I20" s="95">
        <v>77</v>
      </c>
      <c r="J20" s="95"/>
      <c r="K20" s="95"/>
      <c r="L20" s="129">
        <v>66</v>
      </c>
      <c r="M20" s="91"/>
      <c r="N20" s="130"/>
      <c r="O20" s="95">
        <v>28</v>
      </c>
      <c r="P20" s="95"/>
      <c r="Q20" s="95"/>
      <c r="R20" s="129">
        <v>68</v>
      </c>
      <c r="S20" s="91"/>
      <c r="T20" s="130"/>
      <c r="U20" s="95">
        <v>45</v>
      </c>
      <c r="V20" s="95"/>
      <c r="W20" s="95"/>
      <c r="X20" s="129">
        <v>69</v>
      </c>
      <c r="Y20" s="91"/>
      <c r="Z20" s="130"/>
      <c r="AA20" s="129">
        <v>67</v>
      </c>
      <c r="AB20" s="91"/>
      <c r="AC20" s="91"/>
      <c r="AD20" s="134"/>
      <c r="AE20"/>
    </row>
    <row r="21" spans="1:31" x14ac:dyDescent="0.2">
      <c r="A21" s="92" t="s">
        <v>660</v>
      </c>
      <c r="B21" s="93" t="s">
        <v>324</v>
      </c>
      <c r="C21" s="117">
        <v>60</v>
      </c>
      <c r="D21" s="121" t="s">
        <v>992</v>
      </c>
      <c r="E21" s="115" t="s">
        <v>533</v>
      </c>
      <c r="F21" s="121" t="s">
        <v>533</v>
      </c>
      <c r="G21" s="115" t="s">
        <v>533</v>
      </c>
      <c r="H21" s="124" t="s">
        <v>533</v>
      </c>
      <c r="I21" s="90">
        <v>81</v>
      </c>
      <c r="J21" s="90"/>
      <c r="K21" s="90"/>
      <c r="L21" s="127">
        <v>73</v>
      </c>
      <c r="M21" s="90"/>
      <c r="N21" s="128"/>
      <c r="O21" s="90">
        <v>37</v>
      </c>
      <c r="P21" s="90"/>
      <c r="Q21" s="90"/>
      <c r="R21" s="127">
        <v>63</v>
      </c>
      <c r="S21" s="90"/>
      <c r="T21" s="128"/>
      <c r="U21" s="90">
        <v>46</v>
      </c>
      <c r="V21" s="90"/>
      <c r="W21" s="90"/>
      <c r="X21" s="127">
        <v>69</v>
      </c>
      <c r="Y21" s="90"/>
      <c r="Z21" s="128"/>
      <c r="AA21" s="127">
        <v>45</v>
      </c>
      <c r="AB21" s="90"/>
      <c r="AC21" s="90"/>
      <c r="AD21" s="134"/>
      <c r="AE21"/>
    </row>
    <row r="22" spans="1:31" x14ac:dyDescent="0.2">
      <c r="A22" s="94" t="s">
        <v>410</v>
      </c>
      <c r="B22" s="94" t="s">
        <v>324</v>
      </c>
      <c r="C22" s="118">
        <v>59</v>
      </c>
      <c r="D22" s="125" t="s">
        <v>993</v>
      </c>
      <c r="E22" s="119">
        <v>62</v>
      </c>
      <c r="F22" s="125" t="s">
        <v>546</v>
      </c>
      <c r="G22" s="119">
        <v>59</v>
      </c>
      <c r="H22" s="126" t="s">
        <v>536</v>
      </c>
      <c r="I22" s="95">
        <v>76</v>
      </c>
      <c r="J22" s="95"/>
      <c r="K22" s="95"/>
      <c r="L22" s="129">
        <v>65</v>
      </c>
      <c r="M22" s="91">
        <v>66</v>
      </c>
      <c r="N22" s="130">
        <v>59</v>
      </c>
      <c r="O22" s="95">
        <v>36</v>
      </c>
      <c r="P22" s="95">
        <v>46</v>
      </c>
      <c r="Q22" s="95">
        <v>43</v>
      </c>
      <c r="R22" s="129">
        <v>66</v>
      </c>
      <c r="S22" s="91">
        <v>70</v>
      </c>
      <c r="T22" s="130">
        <v>70</v>
      </c>
      <c r="U22" s="95">
        <v>50</v>
      </c>
      <c r="V22" s="95">
        <v>59</v>
      </c>
      <c r="W22" s="95">
        <v>62</v>
      </c>
      <c r="X22" s="129">
        <v>64</v>
      </c>
      <c r="Y22" s="91">
        <v>62</v>
      </c>
      <c r="Z22" s="130">
        <v>61</v>
      </c>
      <c r="AA22" s="129">
        <v>62</v>
      </c>
      <c r="AB22" s="91">
        <v>70</v>
      </c>
      <c r="AC22" s="91"/>
      <c r="AD22" s="134"/>
      <c r="AE22"/>
    </row>
    <row r="23" spans="1:31" x14ac:dyDescent="0.2">
      <c r="A23" s="93" t="s">
        <v>430</v>
      </c>
      <c r="B23" s="93" t="s">
        <v>471</v>
      </c>
      <c r="C23" s="117">
        <v>59</v>
      </c>
      <c r="D23" s="121" t="s">
        <v>667</v>
      </c>
      <c r="E23" s="115">
        <v>61</v>
      </c>
      <c r="F23" s="121" t="s">
        <v>617</v>
      </c>
      <c r="G23" s="115">
        <v>61</v>
      </c>
      <c r="H23" s="124" t="s">
        <v>553</v>
      </c>
      <c r="I23" s="90">
        <v>82</v>
      </c>
      <c r="J23" s="90"/>
      <c r="K23" s="90"/>
      <c r="L23" s="127">
        <v>78</v>
      </c>
      <c r="M23" s="90">
        <v>80</v>
      </c>
      <c r="N23" s="128">
        <v>70</v>
      </c>
      <c r="O23" s="90">
        <v>34</v>
      </c>
      <c r="P23" s="90">
        <v>50</v>
      </c>
      <c r="Q23" s="90">
        <v>51</v>
      </c>
      <c r="R23" s="127">
        <v>62</v>
      </c>
      <c r="S23" s="90">
        <v>64</v>
      </c>
      <c r="T23" s="128">
        <v>66</v>
      </c>
      <c r="U23" s="90">
        <v>46</v>
      </c>
      <c r="V23" s="90">
        <v>57</v>
      </c>
      <c r="W23" s="90">
        <v>61</v>
      </c>
      <c r="X23" s="127">
        <v>61</v>
      </c>
      <c r="Y23" s="90">
        <v>57</v>
      </c>
      <c r="Z23" s="128">
        <v>57</v>
      </c>
      <c r="AA23" s="127">
        <v>54</v>
      </c>
      <c r="AB23" s="90">
        <v>60</v>
      </c>
      <c r="AC23" s="90"/>
      <c r="AD23" s="134"/>
      <c r="AE23"/>
    </row>
    <row r="24" spans="1:31" x14ac:dyDescent="0.2">
      <c r="A24" s="94" t="s">
        <v>668</v>
      </c>
      <c r="B24" s="94" t="s">
        <v>324</v>
      </c>
      <c r="C24" s="118">
        <v>59</v>
      </c>
      <c r="D24" s="125" t="s">
        <v>992</v>
      </c>
      <c r="E24" s="119" t="s">
        <v>533</v>
      </c>
      <c r="F24" s="125" t="s">
        <v>533</v>
      </c>
      <c r="G24" s="119" t="s">
        <v>533</v>
      </c>
      <c r="H24" s="126" t="s">
        <v>533</v>
      </c>
      <c r="I24" s="95">
        <v>77</v>
      </c>
      <c r="J24" s="95"/>
      <c r="K24" s="95"/>
      <c r="L24" s="129">
        <v>71</v>
      </c>
      <c r="M24" s="91"/>
      <c r="N24" s="130"/>
      <c r="O24" s="95">
        <v>34</v>
      </c>
      <c r="P24" s="95"/>
      <c r="Q24" s="95"/>
      <c r="R24" s="129">
        <v>67</v>
      </c>
      <c r="S24" s="91"/>
      <c r="T24" s="130"/>
      <c r="U24" s="95">
        <v>54</v>
      </c>
      <c r="V24" s="95"/>
      <c r="W24" s="95"/>
      <c r="X24" s="129">
        <v>55</v>
      </c>
      <c r="Y24" s="91"/>
      <c r="Z24" s="130"/>
      <c r="AA24" s="129">
        <v>61</v>
      </c>
      <c r="AB24" s="91"/>
      <c r="AC24" s="91"/>
      <c r="AD24" s="134"/>
      <c r="AE24"/>
    </row>
    <row r="25" spans="1:31" x14ac:dyDescent="0.2">
      <c r="A25" s="93" t="s">
        <v>682</v>
      </c>
      <c r="B25" s="93" t="s">
        <v>45</v>
      </c>
      <c r="C25" s="117">
        <v>59</v>
      </c>
      <c r="D25" s="121" t="s">
        <v>993</v>
      </c>
      <c r="E25" s="115" t="s">
        <v>533</v>
      </c>
      <c r="F25" s="121" t="s">
        <v>533</v>
      </c>
      <c r="G25" s="115" t="s">
        <v>533</v>
      </c>
      <c r="H25" s="124" t="s">
        <v>533</v>
      </c>
      <c r="I25" s="90">
        <v>73</v>
      </c>
      <c r="J25" s="90"/>
      <c r="K25" s="90"/>
      <c r="L25" s="127">
        <v>66</v>
      </c>
      <c r="M25" s="90"/>
      <c r="N25" s="128"/>
      <c r="O25" s="90">
        <v>40</v>
      </c>
      <c r="P25" s="90"/>
      <c r="Q25" s="90"/>
      <c r="R25" s="127">
        <v>57</v>
      </c>
      <c r="S25" s="90"/>
      <c r="T25" s="128"/>
      <c r="U25" s="90">
        <v>46</v>
      </c>
      <c r="V25" s="90"/>
      <c r="W25" s="90"/>
      <c r="X25" s="127">
        <v>61</v>
      </c>
      <c r="Y25" s="90"/>
      <c r="Z25" s="128"/>
      <c r="AA25" s="127">
        <v>69</v>
      </c>
      <c r="AB25" s="90"/>
      <c r="AC25" s="90"/>
      <c r="AD25" s="134"/>
      <c r="AE25"/>
    </row>
    <row r="26" spans="1:31" x14ac:dyDescent="0.2">
      <c r="A26" s="96" t="s">
        <v>1296</v>
      </c>
      <c r="B26" s="94" t="s">
        <v>324</v>
      </c>
      <c r="C26" s="118">
        <v>59</v>
      </c>
      <c r="D26" s="125" t="s">
        <v>667</v>
      </c>
      <c r="E26" s="119" t="s">
        <v>533</v>
      </c>
      <c r="F26" s="125" t="s">
        <v>533</v>
      </c>
      <c r="G26" s="119" t="s">
        <v>533</v>
      </c>
      <c r="H26" s="126" t="s">
        <v>533</v>
      </c>
      <c r="I26" s="95">
        <v>71</v>
      </c>
      <c r="J26" s="95"/>
      <c r="K26" s="95"/>
      <c r="L26" s="129">
        <v>69</v>
      </c>
      <c r="M26" s="91"/>
      <c r="N26" s="130"/>
      <c r="O26" s="95">
        <v>36</v>
      </c>
      <c r="P26" s="95"/>
      <c r="Q26" s="95"/>
      <c r="R26" s="129">
        <v>68</v>
      </c>
      <c r="S26" s="91"/>
      <c r="T26" s="130"/>
      <c r="U26" s="95">
        <v>49</v>
      </c>
      <c r="V26" s="95"/>
      <c r="W26" s="95"/>
      <c r="X26" s="129">
        <v>57</v>
      </c>
      <c r="Y26" s="91"/>
      <c r="Z26" s="130"/>
      <c r="AA26" s="129">
        <v>61</v>
      </c>
      <c r="AB26" s="91"/>
      <c r="AC26" s="91"/>
      <c r="AD26" s="134"/>
      <c r="AE26"/>
    </row>
    <row r="27" spans="1:31" x14ac:dyDescent="0.2">
      <c r="A27" s="93" t="s">
        <v>445</v>
      </c>
      <c r="B27" s="93" t="s">
        <v>45</v>
      </c>
      <c r="C27" s="117">
        <v>58</v>
      </c>
      <c r="D27" s="121" t="s">
        <v>679</v>
      </c>
      <c r="E27" s="115">
        <v>61</v>
      </c>
      <c r="F27" s="121" t="s">
        <v>617</v>
      </c>
      <c r="G27" s="115" t="s">
        <v>533</v>
      </c>
      <c r="H27" s="124" t="s">
        <v>533</v>
      </c>
      <c r="I27" s="90">
        <v>77</v>
      </c>
      <c r="J27" s="90"/>
      <c r="K27" s="90"/>
      <c r="L27" s="127">
        <v>70</v>
      </c>
      <c r="M27" s="90">
        <v>70</v>
      </c>
      <c r="N27" s="128"/>
      <c r="O27" s="90">
        <v>39</v>
      </c>
      <c r="P27" s="90">
        <v>49</v>
      </c>
      <c r="Q27" s="90"/>
      <c r="R27" s="127">
        <v>55</v>
      </c>
      <c r="S27" s="90">
        <v>63</v>
      </c>
      <c r="T27" s="128"/>
      <c r="U27" s="90">
        <v>43</v>
      </c>
      <c r="V27" s="90">
        <v>57</v>
      </c>
      <c r="W27" s="90"/>
      <c r="X27" s="127">
        <v>55</v>
      </c>
      <c r="Y27" s="90">
        <v>58</v>
      </c>
      <c r="Z27" s="128"/>
      <c r="AA27" s="127">
        <v>62</v>
      </c>
      <c r="AB27" s="90">
        <v>71</v>
      </c>
      <c r="AC27" s="90"/>
      <c r="AD27" s="134"/>
      <c r="AE27"/>
    </row>
    <row r="28" spans="1:31" x14ac:dyDescent="0.2">
      <c r="A28" s="94" t="s">
        <v>662</v>
      </c>
      <c r="B28" s="94" t="s">
        <v>471</v>
      </c>
      <c r="C28" s="118">
        <v>58</v>
      </c>
      <c r="D28" s="125" t="s">
        <v>674</v>
      </c>
      <c r="E28" s="119" t="s">
        <v>533</v>
      </c>
      <c r="F28" s="125" t="s">
        <v>533</v>
      </c>
      <c r="G28" s="119" t="s">
        <v>533</v>
      </c>
      <c r="H28" s="126" t="s">
        <v>533</v>
      </c>
      <c r="I28" s="95">
        <v>81</v>
      </c>
      <c r="J28" s="95"/>
      <c r="K28" s="95"/>
      <c r="L28" s="129">
        <v>66</v>
      </c>
      <c r="M28" s="91"/>
      <c r="N28" s="130"/>
      <c r="O28" s="95">
        <v>47</v>
      </c>
      <c r="P28" s="95"/>
      <c r="Q28" s="95"/>
      <c r="R28" s="129">
        <v>70</v>
      </c>
      <c r="S28" s="91"/>
      <c r="T28" s="130"/>
      <c r="U28" s="95">
        <v>50</v>
      </c>
      <c r="V28" s="95"/>
      <c r="W28" s="95"/>
      <c r="X28" s="129">
        <v>52</v>
      </c>
      <c r="Y28" s="91"/>
      <c r="Z28" s="130"/>
      <c r="AA28" s="129">
        <v>42</v>
      </c>
      <c r="AB28" s="91"/>
      <c r="AC28" s="91"/>
      <c r="AD28" s="134"/>
      <c r="AE28"/>
    </row>
    <row r="29" spans="1:31" x14ac:dyDescent="0.2">
      <c r="A29" s="93" t="s">
        <v>1042</v>
      </c>
      <c r="B29" s="93" t="s">
        <v>324</v>
      </c>
      <c r="C29" s="117">
        <v>58</v>
      </c>
      <c r="D29" s="121" t="s">
        <v>671</v>
      </c>
      <c r="E29" s="115" t="s">
        <v>533</v>
      </c>
      <c r="F29" s="121" t="s">
        <v>533</v>
      </c>
      <c r="G29" s="115" t="s">
        <v>533</v>
      </c>
      <c r="H29" s="124" t="s">
        <v>533</v>
      </c>
      <c r="I29" s="90">
        <v>76</v>
      </c>
      <c r="J29" s="90"/>
      <c r="K29" s="90"/>
      <c r="L29" s="127">
        <v>71</v>
      </c>
      <c r="M29" s="90"/>
      <c r="N29" s="128"/>
      <c r="O29" s="90">
        <v>32</v>
      </c>
      <c r="P29" s="90"/>
      <c r="Q29" s="90"/>
      <c r="R29" s="127">
        <v>66</v>
      </c>
      <c r="S29" s="90"/>
      <c r="T29" s="128"/>
      <c r="U29" s="90">
        <v>47</v>
      </c>
      <c r="V29" s="90"/>
      <c r="W29" s="90"/>
      <c r="X29" s="127">
        <v>58</v>
      </c>
      <c r="Y29" s="90"/>
      <c r="Z29" s="128"/>
      <c r="AA29" s="127">
        <v>52</v>
      </c>
      <c r="AB29" s="90"/>
      <c r="AC29" s="90"/>
      <c r="AD29" s="134"/>
      <c r="AE29"/>
    </row>
    <row r="30" spans="1:31" x14ac:dyDescent="0.2">
      <c r="A30" s="94" t="s">
        <v>675</v>
      </c>
      <c r="B30" s="94" t="s">
        <v>471</v>
      </c>
      <c r="C30" s="118">
        <v>58</v>
      </c>
      <c r="D30" s="125" t="s">
        <v>671</v>
      </c>
      <c r="E30" s="119" t="s">
        <v>533</v>
      </c>
      <c r="F30" s="125" t="s">
        <v>533</v>
      </c>
      <c r="G30" s="119" t="s">
        <v>533</v>
      </c>
      <c r="H30" s="126" t="s">
        <v>533</v>
      </c>
      <c r="I30" s="95">
        <v>95</v>
      </c>
      <c r="J30" s="95"/>
      <c r="K30" s="95"/>
      <c r="L30" s="129">
        <v>70</v>
      </c>
      <c r="M30" s="91"/>
      <c r="N30" s="130"/>
      <c r="O30" s="95">
        <v>32</v>
      </c>
      <c r="P30" s="95"/>
      <c r="Q30" s="95"/>
      <c r="R30" s="129">
        <v>62</v>
      </c>
      <c r="S30" s="91"/>
      <c r="T30" s="130"/>
      <c r="U30" s="95">
        <v>49</v>
      </c>
      <c r="V30" s="95"/>
      <c r="W30" s="95"/>
      <c r="X30" s="129">
        <v>49</v>
      </c>
      <c r="Y30" s="91"/>
      <c r="Z30" s="130"/>
      <c r="AA30" s="129">
        <v>54</v>
      </c>
      <c r="AB30" s="91"/>
      <c r="AC30" s="91"/>
      <c r="AD30" s="134"/>
      <c r="AE30"/>
    </row>
    <row r="31" spans="1:31" x14ac:dyDescent="0.2">
      <c r="A31" s="93" t="s">
        <v>677</v>
      </c>
      <c r="B31" s="93" t="s">
        <v>324</v>
      </c>
      <c r="C31" s="117">
        <v>58</v>
      </c>
      <c r="D31" s="121" t="s">
        <v>674</v>
      </c>
      <c r="E31" s="115" t="s">
        <v>533</v>
      </c>
      <c r="F31" s="121" t="s">
        <v>533</v>
      </c>
      <c r="G31" s="115" t="s">
        <v>533</v>
      </c>
      <c r="H31" s="124" t="s">
        <v>533</v>
      </c>
      <c r="I31" s="90">
        <v>82</v>
      </c>
      <c r="J31" s="90"/>
      <c r="K31" s="90"/>
      <c r="L31" s="127">
        <v>58</v>
      </c>
      <c r="M31" s="90"/>
      <c r="N31" s="128"/>
      <c r="O31" s="90">
        <v>30</v>
      </c>
      <c r="P31" s="90"/>
      <c r="Q31" s="90"/>
      <c r="R31" s="127">
        <v>66</v>
      </c>
      <c r="S31" s="90"/>
      <c r="T31" s="128"/>
      <c r="U31" s="90">
        <v>41</v>
      </c>
      <c r="V31" s="90"/>
      <c r="W31" s="90"/>
      <c r="X31" s="127">
        <v>66</v>
      </c>
      <c r="Y31" s="90"/>
      <c r="Z31" s="128"/>
      <c r="AA31" s="127">
        <v>61</v>
      </c>
      <c r="AB31" s="90"/>
      <c r="AC31" s="90"/>
      <c r="AD31" s="134"/>
      <c r="AE31"/>
    </row>
    <row r="32" spans="1:31" x14ac:dyDescent="0.2">
      <c r="A32" s="94" t="s">
        <v>678</v>
      </c>
      <c r="B32" s="94" t="s">
        <v>324</v>
      </c>
      <c r="C32" s="118">
        <v>58</v>
      </c>
      <c r="D32" s="125" t="s">
        <v>674</v>
      </c>
      <c r="E32" s="119" t="s">
        <v>533</v>
      </c>
      <c r="F32" s="125" t="s">
        <v>533</v>
      </c>
      <c r="G32" s="119" t="s">
        <v>533</v>
      </c>
      <c r="H32" s="126" t="s">
        <v>533</v>
      </c>
      <c r="I32" s="95">
        <v>71</v>
      </c>
      <c r="J32" s="95"/>
      <c r="K32" s="95"/>
      <c r="L32" s="129">
        <v>69</v>
      </c>
      <c r="M32" s="91"/>
      <c r="N32" s="130"/>
      <c r="O32" s="95">
        <v>38</v>
      </c>
      <c r="P32" s="95"/>
      <c r="Q32" s="95"/>
      <c r="R32" s="129">
        <v>63</v>
      </c>
      <c r="S32" s="91"/>
      <c r="T32" s="130"/>
      <c r="U32" s="95">
        <v>51</v>
      </c>
      <c r="V32" s="95"/>
      <c r="W32" s="95"/>
      <c r="X32" s="129">
        <v>60</v>
      </c>
      <c r="Y32" s="91"/>
      <c r="Z32" s="130"/>
      <c r="AA32" s="129">
        <v>55</v>
      </c>
      <c r="AB32" s="91"/>
      <c r="AC32" s="91"/>
      <c r="AD32" s="134"/>
      <c r="AE32"/>
    </row>
    <row r="33" spans="1:31" x14ac:dyDescent="0.2">
      <c r="A33" s="93" t="s">
        <v>405</v>
      </c>
      <c r="B33" s="93" t="s">
        <v>471</v>
      </c>
      <c r="C33" s="117">
        <v>57</v>
      </c>
      <c r="D33" s="121" t="s">
        <v>687</v>
      </c>
      <c r="E33" s="115">
        <v>59</v>
      </c>
      <c r="F33" s="121" t="s">
        <v>870</v>
      </c>
      <c r="G33" s="115" t="s">
        <v>533</v>
      </c>
      <c r="H33" s="124" t="s">
        <v>533</v>
      </c>
      <c r="I33" s="90">
        <v>75</v>
      </c>
      <c r="J33" s="90"/>
      <c r="K33" s="90"/>
      <c r="L33" s="127">
        <v>67</v>
      </c>
      <c r="M33" s="90">
        <v>72</v>
      </c>
      <c r="N33" s="128"/>
      <c r="O33" s="90">
        <v>40</v>
      </c>
      <c r="P33" s="90">
        <v>46</v>
      </c>
      <c r="Q33" s="90"/>
      <c r="R33" s="127">
        <v>55</v>
      </c>
      <c r="S33" s="90">
        <v>58</v>
      </c>
      <c r="T33" s="128"/>
      <c r="U33" s="90">
        <v>45</v>
      </c>
      <c r="V33" s="90">
        <v>55</v>
      </c>
      <c r="W33" s="90"/>
      <c r="X33" s="127">
        <v>58</v>
      </c>
      <c r="Y33" s="90">
        <v>59</v>
      </c>
      <c r="Z33" s="128"/>
      <c r="AA33" s="127">
        <v>55</v>
      </c>
      <c r="AB33" s="90">
        <v>61</v>
      </c>
      <c r="AC33" s="90"/>
      <c r="AD33" s="134"/>
      <c r="AE33"/>
    </row>
    <row r="34" spans="1:31" x14ac:dyDescent="0.2">
      <c r="A34" s="94" t="s">
        <v>409</v>
      </c>
      <c r="B34" s="94" t="s">
        <v>324</v>
      </c>
      <c r="C34" s="118">
        <v>57</v>
      </c>
      <c r="D34" s="125" t="s">
        <v>690</v>
      </c>
      <c r="E34" s="119">
        <v>61</v>
      </c>
      <c r="F34" s="125" t="s">
        <v>617</v>
      </c>
      <c r="G34" s="119" t="s">
        <v>533</v>
      </c>
      <c r="H34" s="126" t="s">
        <v>533</v>
      </c>
      <c r="I34" s="95">
        <v>79</v>
      </c>
      <c r="J34" s="95"/>
      <c r="K34" s="95"/>
      <c r="L34" s="129">
        <v>65</v>
      </c>
      <c r="M34" s="91">
        <v>74</v>
      </c>
      <c r="N34" s="130"/>
      <c r="O34" s="95">
        <v>28</v>
      </c>
      <c r="P34" s="95">
        <v>45</v>
      </c>
      <c r="Q34" s="95"/>
      <c r="R34" s="129">
        <v>61</v>
      </c>
      <c r="S34" s="91">
        <v>64</v>
      </c>
      <c r="T34" s="130"/>
      <c r="U34" s="95">
        <v>47</v>
      </c>
      <c r="V34" s="95">
        <v>60</v>
      </c>
      <c r="W34" s="95"/>
      <c r="X34" s="129">
        <v>42</v>
      </c>
      <c r="Y34" s="91">
        <v>50</v>
      </c>
      <c r="Z34" s="130"/>
      <c r="AA34" s="129">
        <v>76</v>
      </c>
      <c r="AB34" s="91">
        <v>75</v>
      </c>
      <c r="AC34" s="91"/>
      <c r="AD34" s="134"/>
      <c r="AE34"/>
    </row>
    <row r="35" spans="1:31" x14ac:dyDescent="0.2">
      <c r="A35" s="93" t="s">
        <v>443</v>
      </c>
      <c r="B35" s="93" t="s">
        <v>324</v>
      </c>
      <c r="C35" s="117">
        <v>57</v>
      </c>
      <c r="D35" s="121" t="s">
        <v>687</v>
      </c>
      <c r="E35" s="115">
        <v>59</v>
      </c>
      <c r="F35" s="121" t="s">
        <v>680</v>
      </c>
      <c r="G35" s="115" t="s">
        <v>533</v>
      </c>
      <c r="H35" s="124" t="s">
        <v>533</v>
      </c>
      <c r="I35" s="90">
        <v>77</v>
      </c>
      <c r="J35" s="90"/>
      <c r="K35" s="90"/>
      <c r="L35" s="127">
        <v>65</v>
      </c>
      <c r="M35" s="90">
        <v>66</v>
      </c>
      <c r="N35" s="128"/>
      <c r="O35" s="90">
        <v>43</v>
      </c>
      <c r="P35" s="90">
        <v>52</v>
      </c>
      <c r="Q35" s="90"/>
      <c r="R35" s="127">
        <v>58</v>
      </c>
      <c r="S35" s="90">
        <v>64</v>
      </c>
      <c r="T35" s="128"/>
      <c r="U35" s="90">
        <v>48</v>
      </c>
      <c r="V35" s="90">
        <v>55</v>
      </c>
      <c r="W35" s="90"/>
      <c r="X35" s="127">
        <v>54</v>
      </c>
      <c r="Y35" s="90">
        <v>60</v>
      </c>
      <c r="Z35" s="128"/>
      <c r="AA35" s="127">
        <v>50</v>
      </c>
      <c r="AB35" s="90">
        <v>56</v>
      </c>
      <c r="AC35" s="90"/>
      <c r="AD35" s="134"/>
      <c r="AE35"/>
    </row>
    <row r="36" spans="1:31" x14ac:dyDescent="0.2">
      <c r="A36" s="94" t="s">
        <v>688</v>
      </c>
      <c r="B36" s="94" t="s">
        <v>324</v>
      </c>
      <c r="C36" s="118">
        <v>57</v>
      </c>
      <c r="D36" s="125" t="s">
        <v>690</v>
      </c>
      <c r="E36" s="119">
        <v>59</v>
      </c>
      <c r="F36" s="125" t="s">
        <v>570</v>
      </c>
      <c r="G36" s="119" t="s">
        <v>533</v>
      </c>
      <c r="H36" s="126" t="s">
        <v>533</v>
      </c>
      <c r="I36" s="95">
        <v>78</v>
      </c>
      <c r="J36" s="95"/>
      <c r="K36" s="95"/>
      <c r="L36" s="129">
        <v>62</v>
      </c>
      <c r="M36" s="91">
        <v>70</v>
      </c>
      <c r="N36" s="130"/>
      <c r="O36" s="95">
        <v>37</v>
      </c>
      <c r="P36" s="95">
        <v>50</v>
      </c>
      <c r="Q36" s="95"/>
      <c r="R36" s="129">
        <v>57</v>
      </c>
      <c r="S36" s="91">
        <v>54</v>
      </c>
      <c r="T36" s="130"/>
      <c r="U36" s="95">
        <v>39</v>
      </c>
      <c r="V36" s="95">
        <v>49</v>
      </c>
      <c r="W36" s="95"/>
      <c r="X36" s="129">
        <v>61</v>
      </c>
      <c r="Y36" s="91">
        <v>58</v>
      </c>
      <c r="Z36" s="130"/>
      <c r="AA36" s="129">
        <v>68</v>
      </c>
      <c r="AB36" s="91">
        <v>69</v>
      </c>
      <c r="AC36" s="91"/>
      <c r="AD36" s="134"/>
      <c r="AE36"/>
    </row>
    <row r="37" spans="1:31" x14ac:dyDescent="0.2">
      <c r="A37" s="93" t="s">
        <v>702</v>
      </c>
      <c r="B37" s="93" t="s">
        <v>324</v>
      </c>
      <c r="C37" s="117">
        <v>57</v>
      </c>
      <c r="D37" s="121" t="s">
        <v>690</v>
      </c>
      <c r="E37" s="115" t="s">
        <v>533</v>
      </c>
      <c r="F37" s="121" t="s">
        <v>533</v>
      </c>
      <c r="G37" s="115" t="s">
        <v>533</v>
      </c>
      <c r="H37" s="124" t="s">
        <v>533</v>
      </c>
      <c r="I37" s="90">
        <v>71</v>
      </c>
      <c r="J37" s="90"/>
      <c r="K37" s="90"/>
      <c r="L37" s="127">
        <v>60</v>
      </c>
      <c r="M37" s="90"/>
      <c r="N37" s="128"/>
      <c r="O37" s="90">
        <v>38</v>
      </c>
      <c r="P37" s="90"/>
      <c r="Q37" s="90"/>
      <c r="R37" s="127">
        <v>54</v>
      </c>
      <c r="S37" s="90"/>
      <c r="T37" s="128"/>
      <c r="U37" s="90">
        <v>43</v>
      </c>
      <c r="V37" s="90"/>
      <c r="W37" s="90"/>
      <c r="X37" s="127">
        <v>55</v>
      </c>
      <c r="Y37" s="90"/>
      <c r="Z37" s="128"/>
      <c r="AA37" s="127">
        <v>74</v>
      </c>
      <c r="AB37" s="90"/>
      <c r="AC37" s="90"/>
      <c r="AD37" s="134"/>
      <c r="AE37"/>
    </row>
    <row r="38" spans="1:31" x14ac:dyDescent="0.2">
      <c r="A38" s="94" t="s">
        <v>683</v>
      </c>
      <c r="B38" s="94" t="s">
        <v>324</v>
      </c>
      <c r="C38" s="118">
        <v>57</v>
      </c>
      <c r="D38" s="125" t="s">
        <v>687</v>
      </c>
      <c r="E38" s="119" t="s">
        <v>533</v>
      </c>
      <c r="F38" s="125" t="s">
        <v>533</v>
      </c>
      <c r="G38" s="119" t="s">
        <v>533</v>
      </c>
      <c r="H38" s="126" t="s">
        <v>533</v>
      </c>
      <c r="I38" s="95">
        <v>68</v>
      </c>
      <c r="J38" s="95"/>
      <c r="K38" s="95"/>
      <c r="L38" s="129">
        <v>69</v>
      </c>
      <c r="M38" s="91"/>
      <c r="N38" s="130"/>
      <c r="O38" s="95">
        <v>32</v>
      </c>
      <c r="P38" s="95"/>
      <c r="Q38" s="95"/>
      <c r="R38" s="129">
        <v>73</v>
      </c>
      <c r="S38" s="91"/>
      <c r="T38" s="130"/>
      <c r="U38" s="95">
        <v>45</v>
      </c>
      <c r="V38" s="95"/>
      <c r="W38" s="95"/>
      <c r="X38" s="129">
        <v>52</v>
      </c>
      <c r="Y38" s="91"/>
      <c r="Z38" s="130"/>
      <c r="AA38" s="129">
        <v>57</v>
      </c>
      <c r="AB38" s="91"/>
      <c r="AC38" s="91"/>
      <c r="AD38" s="134"/>
      <c r="AE38"/>
    </row>
    <row r="39" spans="1:31" x14ac:dyDescent="0.2">
      <c r="A39" s="93" t="s">
        <v>669</v>
      </c>
      <c r="B39" s="93" t="s">
        <v>324</v>
      </c>
      <c r="C39" s="117">
        <v>57</v>
      </c>
      <c r="D39" s="121" t="s">
        <v>690</v>
      </c>
      <c r="E39" s="115" t="s">
        <v>533</v>
      </c>
      <c r="F39" s="121" t="s">
        <v>533</v>
      </c>
      <c r="G39" s="115" t="s">
        <v>533</v>
      </c>
      <c r="H39" s="124" t="s">
        <v>533</v>
      </c>
      <c r="I39" s="90">
        <v>72</v>
      </c>
      <c r="J39" s="90"/>
      <c r="K39" s="90"/>
      <c r="L39" s="127">
        <v>66</v>
      </c>
      <c r="M39" s="90"/>
      <c r="N39" s="128"/>
      <c r="O39" s="90">
        <v>35</v>
      </c>
      <c r="P39" s="90"/>
      <c r="Q39" s="90"/>
      <c r="R39" s="127">
        <v>67</v>
      </c>
      <c r="S39" s="90"/>
      <c r="T39" s="128"/>
      <c r="U39" s="90">
        <v>46</v>
      </c>
      <c r="V39" s="90"/>
      <c r="W39" s="90"/>
      <c r="X39" s="127">
        <v>66</v>
      </c>
      <c r="Y39" s="90"/>
      <c r="Z39" s="128"/>
      <c r="AA39" s="127">
        <v>45</v>
      </c>
      <c r="AB39" s="90"/>
      <c r="AC39" s="90"/>
      <c r="AD39" s="134"/>
      <c r="AE39"/>
    </row>
    <row r="40" spans="1:31" x14ac:dyDescent="0.2">
      <c r="A40" s="94" t="s">
        <v>691</v>
      </c>
      <c r="B40" s="94" t="s">
        <v>324</v>
      </c>
      <c r="C40" s="118">
        <v>57</v>
      </c>
      <c r="D40" s="125" t="s">
        <v>687</v>
      </c>
      <c r="E40" s="119" t="s">
        <v>533</v>
      </c>
      <c r="F40" s="125" t="s">
        <v>533</v>
      </c>
      <c r="G40" s="119" t="s">
        <v>533</v>
      </c>
      <c r="H40" s="126" t="s">
        <v>533</v>
      </c>
      <c r="I40" s="95">
        <v>70</v>
      </c>
      <c r="J40" s="95"/>
      <c r="K40" s="95"/>
      <c r="L40" s="129">
        <v>59</v>
      </c>
      <c r="M40" s="91"/>
      <c r="N40" s="130"/>
      <c r="O40" s="95">
        <v>32</v>
      </c>
      <c r="P40" s="95"/>
      <c r="Q40" s="95"/>
      <c r="R40" s="129">
        <v>64</v>
      </c>
      <c r="S40" s="91"/>
      <c r="T40" s="130"/>
      <c r="U40" s="95">
        <v>51</v>
      </c>
      <c r="V40" s="95"/>
      <c r="W40" s="95"/>
      <c r="X40" s="129">
        <v>60</v>
      </c>
      <c r="Y40" s="91"/>
      <c r="Z40" s="130"/>
      <c r="AA40" s="129">
        <v>57</v>
      </c>
      <c r="AB40" s="91"/>
      <c r="AC40" s="91"/>
      <c r="AD40" s="134"/>
      <c r="AE40"/>
    </row>
    <row r="41" spans="1:31" x14ac:dyDescent="0.2">
      <c r="A41" s="93" t="s">
        <v>684</v>
      </c>
      <c r="B41" s="93" t="s">
        <v>324</v>
      </c>
      <c r="C41" s="117">
        <v>57</v>
      </c>
      <c r="D41" s="121" t="s">
        <v>679</v>
      </c>
      <c r="E41" s="115" t="s">
        <v>533</v>
      </c>
      <c r="F41" s="121" t="s">
        <v>533</v>
      </c>
      <c r="G41" s="115" t="s">
        <v>533</v>
      </c>
      <c r="H41" s="124" t="s">
        <v>533</v>
      </c>
      <c r="I41" s="90">
        <v>73</v>
      </c>
      <c r="J41" s="90"/>
      <c r="K41" s="90"/>
      <c r="L41" s="127">
        <v>70</v>
      </c>
      <c r="M41" s="90"/>
      <c r="N41" s="128"/>
      <c r="O41" s="90">
        <v>40</v>
      </c>
      <c r="P41" s="90"/>
      <c r="Q41" s="90"/>
      <c r="R41" s="127">
        <v>65</v>
      </c>
      <c r="S41" s="90"/>
      <c r="T41" s="128"/>
      <c r="U41" s="90">
        <v>41</v>
      </c>
      <c r="V41" s="90"/>
      <c r="W41" s="90"/>
      <c r="X41" s="127">
        <v>55</v>
      </c>
      <c r="Y41" s="90"/>
      <c r="Z41" s="128"/>
      <c r="AA41" s="127">
        <v>62</v>
      </c>
      <c r="AB41" s="90"/>
      <c r="AC41" s="90"/>
      <c r="AD41" s="134"/>
      <c r="AE41"/>
    </row>
    <row r="42" spans="1:31" x14ac:dyDescent="0.2">
      <c r="A42" s="94" t="s">
        <v>1039</v>
      </c>
      <c r="B42" s="94" t="s">
        <v>324</v>
      </c>
      <c r="C42" s="118">
        <v>57</v>
      </c>
      <c r="D42" s="125" t="s">
        <v>687</v>
      </c>
      <c r="E42" s="119" t="s">
        <v>533</v>
      </c>
      <c r="F42" s="125" t="s">
        <v>533</v>
      </c>
      <c r="G42" s="119" t="s">
        <v>533</v>
      </c>
      <c r="H42" s="126" t="s">
        <v>533</v>
      </c>
      <c r="I42" s="95">
        <v>73</v>
      </c>
      <c r="J42" s="95"/>
      <c r="K42" s="95"/>
      <c r="L42" s="129">
        <v>64</v>
      </c>
      <c r="M42" s="91"/>
      <c r="N42" s="130"/>
      <c r="O42" s="95">
        <v>34</v>
      </c>
      <c r="P42" s="95"/>
      <c r="Q42" s="95"/>
      <c r="R42" s="129">
        <v>62</v>
      </c>
      <c r="S42" s="91"/>
      <c r="T42" s="130"/>
      <c r="U42" s="95">
        <v>42</v>
      </c>
      <c r="V42" s="95"/>
      <c r="W42" s="95"/>
      <c r="X42" s="129">
        <v>54</v>
      </c>
      <c r="Y42" s="91"/>
      <c r="Z42" s="130"/>
      <c r="AA42" s="129">
        <v>62</v>
      </c>
      <c r="AB42" s="91"/>
      <c r="AC42" s="91"/>
      <c r="AD42" s="134"/>
      <c r="AE42"/>
    </row>
    <row r="43" spans="1:31" x14ac:dyDescent="0.2">
      <c r="A43" s="93" t="s">
        <v>1040</v>
      </c>
      <c r="B43" s="93" t="s">
        <v>324</v>
      </c>
      <c r="C43" s="117">
        <v>57</v>
      </c>
      <c r="D43" s="121" t="s">
        <v>690</v>
      </c>
      <c r="E43" s="115" t="s">
        <v>533</v>
      </c>
      <c r="F43" s="121" t="s">
        <v>533</v>
      </c>
      <c r="G43" s="115" t="s">
        <v>533</v>
      </c>
      <c r="H43" s="124" t="s">
        <v>533</v>
      </c>
      <c r="I43" s="90">
        <v>73</v>
      </c>
      <c r="J43" s="90"/>
      <c r="K43" s="90"/>
      <c r="L43" s="127">
        <v>67</v>
      </c>
      <c r="M43" s="90"/>
      <c r="N43" s="128"/>
      <c r="O43" s="90">
        <v>30</v>
      </c>
      <c r="P43" s="90"/>
      <c r="Q43" s="90"/>
      <c r="R43" s="127">
        <v>64</v>
      </c>
      <c r="S43" s="90"/>
      <c r="T43" s="128"/>
      <c r="U43" s="90">
        <v>46</v>
      </c>
      <c r="V43" s="90"/>
      <c r="W43" s="90"/>
      <c r="X43" s="127">
        <v>62</v>
      </c>
      <c r="Y43" s="90"/>
      <c r="Z43" s="128"/>
      <c r="AA43" s="127">
        <v>61</v>
      </c>
      <c r="AB43" s="90"/>
      <c r="AC43" s="90"/>
      <c r="AD43" s="134"/>
      <c r="AE43"/>
    </row>
    <row r="44" spans="1:31" x14ac:dyDescent="0.2">
      <c r="A44" s="94" t="s">
        <v>1041</v>
      </c>
      <c r="B44" s="94" t="s">
        <v>324</v>
      </c>
      <c r="C44" s="118">
        <v>57</v>
      </c>
      <c r="D44" s="125" t="s">
        <v>690</v>
      </c>
      <c r="E44" s="119" t="s">
        <v>533</v>
      </c>
      <c r="F44" s="125" t="s">
        <v>533</v>
      </c>
      <c r="G44" s="119" t="s">
        <v>533</v>
      </c>
      <c r="H44" s="126" t="s">
        <v>533</v>
      </c>
      <c r="I44" s="95">
        <v>77</v>
      </c>
      <c r="J44" s="95"/>
      <c r="K44" s="95"/>
      <c r="L44" s="129">
        <v>59</v>
      </c>
      <c r="M44" s="91"/>
      <c r="N44" s="130"/>
      <c r="O44" s="95">
        <v>40</v>
      </c>
      <c r="P44" s="95"/>
      <c r="Q44" s="95"/>
      <c r="R44" s="129">
        <v>58</v>
      </c>
      <c r="S44" s="91"/>
      <c r="T44" s="130"/>
      <c r="U44" s="95">
        <v>50</v>
      </c>
      <c r="V44" s="95"/>
      <c r="W44" s="95"/>
      <c r="X44" s="129">
        <v>56</v>
      </c>
      <c r="Y44" s="91"/>
      <c r="Z44" s="130"/>
      <c r="AA44" s="129">
        <v>60</v>
      </c>
      <c r="AB44" s="91"/>
      <c r="AC44" s="91"/>
      <c r="AD44" s="134"/>
      <c r="AE44"/>
    </row>
    <row r="45" spans="1:31" x14ac:dyDescent="0.2">
      <c r="A45" s="93" t="s">
        <v>383</v>
      </c>
      <c r="B45" s="93" t="s">
        <v>45</v>
      </c>
      <c r="C45" s="117">
        <v>56</v>
      </c>
      <c r="D45" s="121" t="s">
        <v>995</v>
      </c>
      <c r="E45" s="115">
        <v>60</v>
      </c>
      <c r="F45" s="121" t="s">
        <v>672</v>
      </c>
      <c r="G45" s="115">
        <v>59</v>
      </c>
      <c r="H45" s="124" t="s">
        <v>536</v>
      </c>
      <c r="I45" s="90">
        <v>60</v>
      </c>
      <c r="J45" s="90"/>
      <c r="K45" s="90"/>
      <c r="L45" s="127">
        <v>66</v>
      </c>
      <c r="M45" s="90">
        <v>63</v>
      </c>
      <c r="N45" s="128">
        <v>62</v>
      </c>
      <c r="O45" s="90">
        <v>39</v>
      </c>
      <c r="P45" s="90">
        <v>48</v>
      </c>
      <c r="Q45" s="90">
        <v>49</v>
      </c>
      <c r="R45" s="127">
        <v>64</v>
      </c>
      <c r="S45" s="90">
        <v>69</v>
      </c>
      <c r="T45" s="128">
        <v>67</v>
      </c>
      <c r="U45" s="90">
        <v>51</v>
      </c>
      <c r="V45" s="90">
        <v>62</v>
      </c>
      <c r="W45" s="90">
        <v>64</v>
      </c>
      <c r="X45" s="127">
        <v>51</v>
      </c>
      <c r="Y45" s="90">
        <v>51</v>
      </c>
      <c r="Z45" s="128">
        <v>51</v>
      </c>
      <c r="AA45" s="127">
        <v>58</v>
      </c>
      <c r="AB45" s="90">
        <v>64</v>
      </c>
      <c r="AC45" s="90"/>
      <c r="AD45" s="134"/>
      <c r="AE45"/>
    </row>
    <row r="46" spans="1:31" x14ac:dyDescent="0.2">
      <c r="A46" s="94" t="s">
        <v>361</v>
      </c>
      <c r="B46" s="94" t="s">
        <v>324</v>
      </c>
      <c r="C46" s="118">
        <v>56</v>
      </c>
      <c r="D46" s="125" t="s">
        <v>995</v>
      </c>
      <c r="E46" s="119">
        <v>61</v>
      </c>
      <c r="F46" s="125" t="s">
        <v>556</v>
      </c>
      <c r="G46" s="119">
        <v>58</v>
      </c>
      <c r="H46" s="126" t="s">
        <v>569</v>
      </c>
      <c r="I46" s="95">
        <v>74</v>
      </c>
      <c r="J46" s="95"/>
      <c r="K46" s="95"/>
      <c r="L46" s="129">
        <v>59</v>
      </c>
      <c r="M46" s="91">
        <v>68</v>
      </c>
      <c r="N46" s="130">
        <v>60</v>
      </c>
      <c r="O46" s="95">
        <v>36</v>
      </c>
      <c r="P46" s="95">
        <v>53</v>
      </c>
      <c r="Q46" s="95">
        <v>48</v>
      </c>
      <c r="R46" s="129">
        <v>64</v>
      </c>
      <c r="S46" s="91">
        <v>68</v>
      </c>
      <c r="T46" s="130">
        <v>69</v>
      </c>
      <c r="U46" s="95">
        <v>47</v>
      </c>
      <c r="V46" s="95">
        <v>58</v>
      </c>
      <c r="W46" s="95">
        <v>59</v>
      </c>
      <c r="X46" s="129">
        <v>63</v>
      </c>
      <c r="Y46" s="91">
        <v>56</v>
      </c>
      <c r="Z46" s="130">
        <v>56</v>
      </c>
      <c r="AA46" s="129">
        <v>54</v>
      </c>
      <c r="AB46" s="91">
        <v>65</v>
      </c>
      <c r="AC46" s="91"/>
      <c r="AD46" s="134"/>
      <c r="AE46"/>
    </row>
    <row r="47" spans="1:31" x14ac:dyDescent="0.2">
      <c r="A47" s="93" t="s">
        <v>686</v>
      </c>
      <c r="B47" s="93" t="s">
        <v>370</v>
      </c>
      <c r="C47" s="117">
        <v>56</v>
      </c>
      <c r="D47" s="121" t="s">
        <v>832</v>
      </c>
      <c r="E47" s="115">
        <v>60</v>
      </c>
      <c r="F47" s="121" t="s">
        <v>672</v>
      </c>
      <c r="G47" s="115">
        <v>57</v>
      </c>
      <c r="H47" s="124" t="s">
        <v>580</v>
      </c>
      <c r="I47" s="90">
        <v>75</v>
      </c>
      <c r="J47" s="90"/>
      <c r="K47" s="90"/>
      <c r="L47" s="127">
        <v>62</v>
      </c>
      <c r="M47" s="90">
        <v>66</v>
      </c>
      <c r="N47" s="128">
        <v>60</v>
      </c>
      <c r="O47" s="90">
        <v>35</v>
      </c>
      <c r="P47" s="90">
        <v>48</v>
      </c>
      <c r="Q47" s="90">
        <v>45</v>
      </c>
      <c r="R47" s="127">
        <v>65</v>
      </c>
      <c r="S47" s="90">
        <v>66</v>
      </c>
      <c r="T47" s="128">
        <v>66</v>
      </c>
      <c r="U47" s="90">
        <v>40</v>
      </c>
      <c r="V47" s="90">
        <v>55</v>
      </c>
      <c r="W47" s="90">
        <v>59</v>
      </c>
      <c r="X47" s="127">
        <v>52</v>
      </c>
      <c r="Y47" s="90">
        <v>52</v>
      </c>
      <c r="Z47" s="128">
        <v>52</v>
      </c>
      <c r="AA47" s="127">
        <v>62</v>
      </c>
      <c r="AB47" s="90">
        <v>69</v>
      </c>
      <c r="AC47" s="90"/>
      <c r="AD47" s="134"/>
      <c r="AE47"/>
    </row>
    <row r="48" spans="1:31" x14ac:dyDescent="0.2">
      <c r="A48" s="94" t="s">
        <v>698</v>
      </c>
      <c r="B48" s="94" t="s">
        <v>9</v>
      </c>
      <c r="C48" s="118">
        <v>56</v>
      </c>
      <c r="D48" s="125" t="s">
        <v>996</v>
      </c>
      <c r="E48" s="119">
        <v>57</v>
      </c>
      <c r="F48" s="125" t="s">
        <v>714</v>
      </c>
      <c r="G48" s="119">
        <v>53</v>
      </c>
      <c r="H48" s="126" t="s">
        <v>639</v>
      </c>
      <c r="I48" s="95">
        <v>66</v>
      </c>
      <c r="J48" s="95"/>
      <c r="K48" s="95"/>
      <c r="L48" s="129">
        <v>68</v>
      </c>
      <c r="M48" s="91">
        <v>69</v>
      </c>
      <c r="N48" s="130">
        <v>58</v>
      </c>
      <c r="O48" s="95">
        <v>41</v>
      </c>
      <c r="P48" s="95">
        <v>46</v>
      </c>
      <c r="Q48" s="95">
        <v>46</v>
      </c>
      <c r="R48" s="129">
        <v>51</v>
      </c>
      <c r="S48" s="91">
        <v>50</v>
      </c>
      <c r="T48" s="130">
        <v>51</v>
      </c>
      <c r="U48" s="95">
        <v>43</v>
      </c>
      <c r="V48" s="95">
        <v>57</v>
      </c>
      <c r="W48" s="95">
        <v>53</v>
      </c>
      <c r="X48" s="129">
        <v>57</v>
      </c>
      <c r="Y48" s="91">
        <v>58</v>
      </c>
      <c r="Z48" s="130">
        <v>58</v>
      </c>
      <c r="AA48" s="129">
        <v>62</v>
      </c>
      <c r="AB48" s="91">
        <v>64</v>
      </c>
      <c r="AC48" s="91"/>
      <c r="AD48" s="134"/>
      <c r="AE48"/>
    </row>
    <row r="49" spans="1:31" x14ac:dyDescent="0.2">
      <c r="A49" s="93" t="s">
        <v>343</v>
      </c>
      <c r="B49" s="93" t="s">
        <v>471</v>
      </c>
      <c r="C49" s="117">
        <v>56</v>
      </c>
      <c r="D49" s="121" t="s">
        <v>766</v>
      </c>
      <c r="E49" s="115">
        <v>65</v>
      </c>
      <c r="F49" s="121" t="s">
        <v>545</v>
      </c>
      <c r="G49" s="115" t="s">
        <v>533</v>
      </c>
      <c r="H49" s="124" t="s">
        <v>533</v>
      </c>
      <c r="I49" s="90">
        <v>69</v>
      </c>
      <c r="J49" s="90"/>
      <c r="K49" s="90"/>
      <c r="L49" s="127">
        <v>68</v>
      </c>
      <c r="M49" s="90">
        <v>76</v>
      </c>
      <c r="N49" s="128"/>
      <c r="O49" s="90">
        <v>35</v>
      </c>
      <c r="P49" s="90">
        <v>55</v>
      </c>
      <c r="Q49" s="90"/>
      <c r="R49" s="127">
        <v>65</v>
      </c>
      <c r="S49" s="90">
        <v>72</v>
      </c>
      <c r="T49" s="128"/>
      <c r="U49" s="90">
        <v>48</v>
      </c>
      <c r="V49" s="90">
        <v>66</v>
      </c>
      <c r="W49" s="90"/>
      <c r="X49" s="127">
        <v>50</v>
      </c>
      <c r="Y49" s="90">
        <v>56</v>
      </c>
      <c r="Z49" s="128"/>
      <c r="AA49" s="127">
        <v>58</v>
      </c>
      <c r="AB49" s="90">
        <v>66</v>
      </c>
      <c r="AC49" s="90"/>
      <c r="AD49" s="134"/>
      <c r="AE49"/>
    </row>
    <row r="50" spans="1:31" x14ac:dyDescent="0.2">
      <c r="A50" s="94" t="s">
        <v>681</v>
      </c>
      <c r="B50" s="94" t="s">
        <v>324</v>
      </c>
      <c r="C50" s="118">
        <v>56</v>
      </c>
      <c r="D50" s="125" t="s">
        <v>811</v>
      </c>
      <c r="E50" s="119" t="s">
        <v>533</v>
      </c>
      <c r="F50" s="125" t="s">
        <v>533</v>
      </c>
      <c r="G50" s="119" t="s">
        <v>533</v>
      </c>
      <c r="H50" s="126" t="s">
        <v>533</v>
      </c>
      <c r="I50" s="95">
        <v>73</v>
      </c>
      <c r="J50" s="95"/>
      <c r="K50" s="95"/>
      <c r="L50" s="129">
        <v>65</v>
      </c>
      <c r="M50" s="91"/>
      <c r="N50" s="130"/>
      <c r="O50" s="95">
        <v>30</v>
      </c>
      <c r="P50" s="95"/>
      <c r="Q50" s="95"/>
      <c r="R50" s="129">
        <v>67</v>
      </c>
      <c r="S50" s="91"/>
      <c r="T50" s="130"/>
      <c r="U50" s="95">
        <v>47</v>
      </c>
      <c r="V50" s="95"/>
      <c r="W50" s="95"/>
      <c r="X50" s="129">
        <v>56</v>
      </c>
      <c r="Y50" s="91"/>
      <c r="Z50" s="130"/>
      <c r="AA50" s="129">
        <v>51</v>
      </c>
      <c r="AB50" s="91"/>
      <c r="AC50" s="91"/>
      <c r="AD50" s="134"/>
      <c r="AE50"/>
    </row>
    <row r="51" spans="1:31" x14ac:dyDescent="0.2">
      <c r="A51" s="93" t="s">
        <v>692</v>
      </c>
      <c r="B51" s="93" t="s">
        <v>45</v>
      </c>
      <c r="C51" s="117">
        <v>56</v>
      </c>
      <c r="D51" s="121" t="s">
        <v>995</v>
      </c>
      <c r="E51" s="115" t="s">
        <v>533</v>
      </c>
      <c r="F51" s="121" t="s">
        <v>533</v>
      </c>
      <c r="G51" s="115" t="s">
        <v>533</v>
      </c>
      <c r="H51" s="124" t="s">
        <v>533</v>
      </c>
      <c r="I51" s="90">
        <v>75</v>
      </c>
      <c r="J51" s="90"/>
      <c r="K51" s="90"/>
      <c r="L51" s="127">
        <v>70</v>
      </c>
      <c r="M51" s="90"/>
      <c r="N51" s="128"/>
      <c r="O51" s="90">
        <v>37</v>
      </c>
      <c r="P51" s="90"/>
      <c r="Q51" s="90"/>
      <c r="R51" s="127">
        <v>53</v>
      </c>
      <c r="S51" s="90"/>
      <c r="T51" s="128"/>
      <c r="U51" s="90">
        <v>38</v>
      </c>
      <c r="V51" s="90"/>
      <c r="W51" s="90"/>
      <c r="X51" s="127">
        <v>59</v>
      </c>
      <c r="Y51" s="90"/>
      <c r="Z51" s="128"/>
      <c r="AA51" s="127">
        <v>62</v>
      </c>
      <c r="AB51" s="90"/>
      <c r="AC51" s="90"/>
      <c r="AD51" s="134"/>
      <c r="AE51"/>
    </row>
    <row r="52" spans="1:31" x14ac:dyDescent="0.2">
      <c r="A52" s="94" t="s">
        <v>689</v>
      </c>
      <c r="B52" s="94" t="s">
        <v>324</v>
      </c>
      <c r="C52" s="118">
        <v>56</v>
      </c>
      <c r="D52" s="125" t="s">
        <v>832</v>
      </c>
      <c r="E52" s="119" t="s">
        <v>533</v>
      </c>
      <c r="F52" s="125" t="s">
        <v>533</v>
      </c>
      <c r="G52" s="119" t="s">
        <v>533</v>
      </c>
      <c r="H52" s="126" t="s">
        <v>533</v>
      </c>
      <c r="I52" s="95">
        <v>77</v>
      </c>
      <c r="J52" s="95"/>
      <c r="K52" s="95"/>
      <c r="L52" s="129">
        <v>62</v>
      </c>
      <c r="M52" s="91"/>
      <c r="N52" s="130"/>
      <c r="O52" s="95">
        <v>38</v>
      </c>
      <c r="P52" s="95"/>
      <c r="Q52" s="95"/>
      <c r="R52" s="129">
        <v>55</v>
      </c>
      <c r="S52" s="91"/>
      <c r="T52" s="130"/>
      <c r="U52" s="95">
        <v>47</v>
      </c>
      <c r="V52" s="95"/>
      <c r="W52" s="95"/>
      <c r="X52" s="129">
        <v>56</v>
      </c>
      <c r="Y52" s="91"/>
      <c r="Z52" s="130"/>
      <c r="AA52" s="129">
        <v>59</v>
      </c>
      <c r="AB52" s="91"/>
      <c r="AC52" s="91"/>
      <c r="AD52" s="134"/>
      <c r="AE52"/>
    </row>
    <row r="53" spans="1:31" x14ac:dyDescent="0.2">
      <c r="A53" s="94" t="s">
        <v>673</v>
      </c>
      <c r="B53" s="94" t="s">
        <v>324</v>
      </c>
      <c r="C53" s="118">
        <v>56</v>
      </c>
      <c r="D53" s="125" t="s">
        <v>811</v>
      </c>
      <c r="E53" s="119" t="s">
        <v>533</v>
      </c>
      <c r="F53" s="125" t="s">
        <v>533</v>
      </c>
      <c r="G53" s="119" t="s">
        <v>533</v>
      </c>
      <c r="H53" s="126" t="s">
        <v>533</v>
      </c>
      <c r="I53" s="95">
        <v>73</v>
      </c>
      <c r="J53" s="95"/>
      <c r="K53" s="95"/>
      <c r="L53" s="129">
        <v>63</v>
      </c>
      <c r="M53" s="91"/>
      <c r="N53" s="130"/>
      <c r="O53" s="95">
        <v>39</v>
      </c>
      <c r="P53" s="95"/>
      <c r="Q53" s="95"/>
      <c r="R53" s="129">
        <v>67</v>
      </c>
      <c r="S53" s="91"/>
      <c r="T53" s="130"/>
      <c r="U53" s="95">
        <v>47</v>
      </c>
      <c r="V53" s="95"/>
      <c r="W53" s="95"/>
      <c r="X53" s="129">
        <v>64</v>
      </c>
      <c r="Y53" s="91"/>
      <c r="Z53" s="130"/>
      <c r="AA53" s="129">
        <v>43</v>
      </c>
      <c r="AB53" s="91"/>
      <c r="AC53" s="91"/>
      <c r="AD53" s="134"/>
      <c r="AE53"/>
    </row>
    <row r="54" spans="1:31" x14ac:dyDescent="0.2">
      <c r="A54" s="93" t="s">
        <v>676</v>
      </c>
      <c r="B54" s="93" t="s">
        <v>324</v>
      </c>
      <c r="C54" s="117">
        <v>56</v>
      </c>
      <c r="D54" s="121" t="s">
        <v>811</v>
      </c>
      <c r="E54" s="115" t="s">
        <v>533</v>
      </c>
      <c r="F54" s="121" t="s">
        <v>533</v>
      </c>
      <c r="G54" s="115" t="s">
        <v>533</v>
      </c>
      <c r="H54" s="124" t="s">
        <v>533</v>
      </c>
      <c r="I54" s="90">
        <v>77</v>
      </c>
      <c r="J54" s="90"/>
      <c r="K54" s="90"/>
      <c r="L54" s="127">
        <v>72</v>
      </c>
      <c r="M54" s="90"/>
      <c r="N54" s="128"/>
      <c r="O54" s="90">
        <v>35</v>
      </c>
      <c r="P54" s="90"/>
      <c r="Q54" s="90"/>
      <c r="R54" s="127">
        <v>61</v>
      </c>
      <c r="S54" s="90"/>
      <c r="T54" s="128"/>
      <c r="U54" s="90">
        <v>48</v>
      </c>
      <c r="V54" s="90"/>
      <c r="W54" s="90"/>
      <c r="X54" s="127">
        <v>57</v>
      </c>
      <c r="Y54" s="90"/>
      <c r="Z54" s="128"/>
      <c r="AA54" s="127">
        <v>46</v>
      </c>
      <c r="AB54" s="90"/>
      <c r="AC54" s="90"/>
      <c r="AD54" s="134"/>
      <c r="AE54"/>
    </row>
    <row r="55" spans="1:31" x14ac:dyDescent="0.2">
      <c r="A55" s="94" t="s">
        <v>433</v>
      </c>
      <c r="B55" s="94" t="s">
        <v>45</v>
      </c>
      <c r="C55" s="118">
        <v>55</v>
      </c>
      <c r="D55" s="125" t="s">
        <v>699</v>
      </c>
      <c r="E55" s="119">
        <v>58</v>
      </c>
      <c r="F55" s="125" t="s">
        <v>870</v>
      </c>
      <c r="G55" s="119">
        <v>55</v>
      </c>
      <c r="H55" s="126" t="s">
        <v>604</v>
      </c>
      <c r="I55" s="95">
        <v>67</v>
      </c>
      <c r="J55" s="95"/>
      <c r="K55" s="95"/>
      <c r="L55" s="129">
        <v>67</v>
      </c>
      <c r="M55" s="91">
        <v>59</v>
      </c>
      <c r="N55" s="130">
        <v>52</v>
      </c>
      <c r="O55" s="95">
        <v>31</v>
      </c>
      <c r="P55" s="95">
        <v>44</v>
      </c>
      <c r="Q55" s="95">
        <v>45</v>
      </c>
      <c r="R55" s="129">
        <v>63</v>
      </c>
      <c r="S55" s="91">
        <v>68</v>
      </c>
      <c r="T55" s="130">
        <v>65</v>
      </c>
      <c r="U55" s="95">
        <v>37</v>
      </c>
      <c r="V55" s="95">
        <v>52</v>
      </c>
      <c r="W55" s="95">
        <v>57</v>
      </c>
      <c r="X55" s="129">
        <v>57</v>
      </c>
      <c r="Y55" s="91">
        <v>54</v>
      </c>
      <c r="Z55" s="130">
        <v>54</v>
      </c>
      <c r="AA55" s="129">
        <v>62</v>
      </c>
      <c r="AB55" s="91">
        <v>71</v>
      </c>
      <c r="AC55" s="91"/>
      <c r="AD55" s="134"/>
      <c r="AE55"/>
    </row>
    <row r="56" spans="1:31" x14ac:dyDescent="0.2">
      <c r="A56" s="93" t="s">
        <v>705</v>
      </c>
      <c r="B56" s="93" t="s">
        <v>368</v>
      </c>
      <c r="C56" s="117">
        <v>55</v>
      </c>
      <c r="D56" s="121" t="s">
        <v>818</v>
      </c>
      <c r="E56" s="115">
        <v>56</v>
      </c>
      <c r="F56" s="121" t="s">
        <v>797</v>
      </c>
      <c r="G56" s="115" t="s">
        <v>533</v>
      </c>
      <c r="H56" s="124" t="s">
        <v>533</v>
      </c>
      <c r="I56" s="90">
        <v>71</v>
      </c>
      <c r="J56" s="90"/>
      <c r="K56" s="90"/>
      <c r="L56" s="127">
        <v>67</v>
      </c>
      <c r="M56" s="90">
        <v>63</v>
      </c>
      <c r="N56" s="128"/>
      <c r="O56" s="90">
        <v>29</v>
      </c>
      <c r="P56" s="90">
        <v>43</v>
      </c>
      <c r="Q56" s="90"/>
      <c r="R56" s="127">
        <v>51</v>
      </c>
      <c r="S56" s="90">
        <v>57</v>
      </c>
      <c r="T56" s="128"/>
      <c r="U56" s="90">
        <v>46</v>
      </c>
      <c r="V56" s="90">
        <v>51</v>
      </c>
      <c r="W56" s="90"/>
      <c r="X56" s="127">
        <v>56</v>
      </c>
      <c r="Y56" s="90">
        <v>53</v>
      </c>
      <c r="Z56" s="128"/>
      <c r="AA56" s="127">
        <v>67</v>
      </c>
      <c r="AB56" s="90">
        <v>68</v>
      </c>
      <c r="AC56" s="90"/>
      <c r="AD56" s="134"/>
      <c r="AE56"/>
    </row>
    <row r="57" spans="1:31" x14ac:dyDescent="0.2">
      <c r="A57" s="94" t="s">
        <v>707</v>
      </c>
      <c r="B57" s="94" t="s">
        <v>324</v>
      </c>
      <c r="C57" s="118">
        <v>55</v>
      </c>
      <c r="D57" s="125" t="s">
        <v>699</v>
      </c>
      <c r="E57" s="119" t="s">
        <v>533</v>
      </c>
      <c r="F57" s="125" t="s">
        <v>533</v>
      </c>
      <c r="G57" s="119" t="s">
        <v>533</v>
      </c>
      <c r="H57" s="126" t="s">
        <v>533</v>
      </c>
      <c r="I57" s="95">
        <v>58</v>
      </c>
      <c r="J57" s="95"/>
      <c r="K57" s="95"/>
      <c r="L57" s="129">
        <v>64</v>
      </c>
      <c r="M57" s="91"/>
      <c r="N57" s="130"/>
      <c r="O57" s="95">
        <v>34</v>
      </c>
      <c r="P57" s="95"/>
      <c r="Q57" s="95"/>
      <c r="R57" s="129">
        <v>62</v>
      </c>
      <c r="S57" s="91"/>
      <c r="T57" s="130"/>
      <c r="U57" s="95">
        <v>41</v>
      </c>
      <c r="V57" s="95"/>
      <c r="W57" s="95"/>
      <c r="X57" s="129">
        <v>54</v>
      </c>
      <c r="Y57" s="91"/>
      <c r="Z57" s="130"/>
      <c r="AA57" s="129">
        <v>63</v>
      </c>
      <c r="AB57" s="91"/>
      <c r="AC57" s="91"/>
      <c r="AD57" s="134"/>
      <c r="AE57"/>
    </row>
    <row r="58" spans="1:31" x14ac:dyDescent="0.2">
      <c r="A58" s="93" t="s">
        <v>694</v>
      </c>
      <c r="B58" s="93" t="s">
        <v>45</v>
      </c>
      <c r="C58" s="117">
        <v>55</v>
      </c>
      <c r="D58" s="121" t="s">
        <v>699</v>
      </c>
      <c r="E58" s="115" t="s">
        <v>533</v>
      </c>
      <c r="F58" s="121" t="s">
        <v>533</v>
      </c>
      <c r="G58" s="115" t="s">
        <v>533</v>
      </c>
      <c r="H58" s="124" t="s">
        <v>533</v>
      </c>
      <c r="I58" s="90">
        <v>61</v>
      </c>
      <c r="J58" s="90"/>
      <c r="K58" s="90"/>
      <c r="L58" s="127">
        <v>60</v>
      </c>
      <c r="M58" s="90"/>
      <c r="N58" s="128"/>
      <c r="O58" s="90">
        <v>42</v>
      </c>
      <c r="P58" s="90"/>
      <c r="Q58" s="90"/>
      <c r="R58" s="127">
        <v>64</v>
      </c>
      <c r="S58" s="90"/>
      <c r="T58" s="128"/>
      <c r="U58" s="90">
        <v>51</v>
      </c>
      <c r="V58" s="90"/>
      <c r="W58" s="90"/>
      <c r="X58" s="127">
        <v>57</v>
      </c>
      <c r="Y58" s="90"/>
      <c r="Z58" s="128"/>
      <c r="AA58" s="127">
        <v>53</v>
      </c>
      <c r="AB58" s="90"/>
      <c r="AC58" s="90"/>
      <c r="AD58" s="134"/>
      <c r="AE58"/>
    </row>
    <row r="59" spans="1:31" x14ac:dyDescent="0.2">
      <c r="A59" s="94" t="s">
        <v>719</v>
      </c>
      <c r="B59" s="94" t="s">
        <v>324</v>
      </c>
      <c r="C59" s="118">
        <v>55</v>
      </c>
      <c r="D59" s="125" t="s">
        <v>799</v>
      </c>
      <c r="E59" s="119" t="s">
        <v>533</v>
      </c>
      <c r="F59" s="125" t="s">
        <v>533</v>
      </c>
      <c r="G59" s="119" t="s">
        <v>533</v>
      </c>
      <c r="H59" s="126" t="s">
        <v>533</v>
      </c>
      <c r="I59" s="95">
        <v>59</v>
      </c>
      <c r="J59" s="95"/>
      <c r="K59" s="95"/>
      <c r="L59" s="129">
        <v>50</v>
      </c>
      <c r="M59" s="91"/>
      <c r="N59" s="130"/>
      <c r="O59" s="95">
        <v>36</v>
      </c>
      <c r="P59" s="95"/>
      <c r="Q59" s="95"/>
      <c r="R59" s="129">
        <v>66</v>
      </c>
      <c r="S59" s="91"/>
      <c r="T59" s="130"/>
      <c r="U59" s="95">
        <v>46</v>
      </c>
      <c r="V59" s="95"/>
      <c r="W59" s="95"/>
      <c r="X59" s="129">
        <v>52</v>
      </c>
      <c r="Y59" s="91"/>
      <c r="Z59" s="130"/>
      <c r="AA59" s="129">
        <v>75</v>
      </c>
      <c r="AB59" s="91"/>
      <c r="AC59" s="91"/>
      <c r="AD59" s="134"/>
      <c r="AE59"/>
    </row>
    <row r="60" spans="1:31" x14ac:dyDescent="0.2">
      <c r="A60" s="93" t="s">
        <v>695</v>
      </c>
      <c r="B60" s="93" t="s">
        <v>324</v>
      </c>
      <c r="C60" s="117">
        <v>55</v>
      </c>
      <c r="D60" s="121" t="s">
        <v>699</v>
      </c>
      <c r="E60" s="115" t="s">
        <v>533</v>
      </c>
      <c r="F60" s="121" t="s">
        <v>533</v>
      </c>
      <c r="G60" s="115" t="s">
        <v>533</v>
      </c>
      <c r="H60" s="124" t="s">
        <v>533</v>
      </c>
      <c r="I60" s="90">
        <v>69</v>
      </c>
      <c r="J60" s="90"/>
      <c r="K60" s="90"/>
      <c r="L60" s="127">
        <v>55</v>
      </c>
      <c r="M60" s="90"/>
      <c r="N60" s="128"/>
      <c r="O60" s="90">
        <v>34</v>
      </c>
      <c r="P60" s="90"/>
      <c r="Q60" s="90"/>
      <c r="R60" s="127">
        <v>67</v>
      </c>
      <c r="S60" s="90"/>
      <c r="T60" s="128"/>
      <c r="U60" s="90">
        <v>45</v>
      </c>
      <c r="V60" s="90"/>
      <c r="W60" s="90"/>
      <c r="X60" s="127">
        <v>58</v>
      </c>
      <c r="Y60" s="90"/>
      <c r="Z60" s="128"/>
      <c r="AA60" s="127">
        <v>55</v>
      </c>
      <c r="AB60" s="90"/>
      <c r="AC60" s="90"/>
      <c r="AD60" s="134"/>
      <c r="AE60"/>
    </row>
    <row r="61" spans="1:31" x14ac:dyDescent="0.2">
      <c r="A61" s="94" t="s">
        <v>703</v>
      </c>
      <c r="B61" s="94" t="s">
        <v>45</v>
      </c>
      <c r="C61" s="118">
        <v>54</v>
      </c>
      <c r="D61" s="125" t="s">
        <v>697</v>
      </c>
      <c r="E61" s="119" t="s">
        <v>533</v>
      </c>
      <c r="F61" s="125" t="s">
        <v>533</v>
      </c>
      <c r="G61" s="119" t="s">
        <v>533</v>
      </c>
      <c r="H61" s="126" t="s">
        <v>533</v>
      </c>
      <c r="I61" s="95">
        <v>74</v>
      </c>
      <c r="J61" s="95"/>
      <c r="K61" s="95"/>
      <c r="L61" s="129">
        <v>57</v>
      </c>
      <c r="M61" s="91"/>
      <c r="N61" s="130"/>
      <c r="O61" s="95">
        <v>34</v>
      </c>
      <c r="P61" s="95"/>
      <c r="Q61" s="95"/>
      <c r="R61" s="129">
        <v>54</v>
      </c>
      <c r="S61" s="91"/>
      <c r="T61" s="130"/>
      <c r="U61" s="95">
        <v>41</v>
      </c>
      <c r="V61" s="95"/>
      <c r="W61" s="95"/>
      <c r="X61" s="129">
        <v>54</v>
      </c>
      <c r="Y61" s="91"/>
      <c r="Z61" s="130"/>
      <c r="AA61" s="129">
        <v>62</v>
      </c>
      <c r="AB61" s="91"/>
      <c r="AC61" s="91"/>
      <c r="AD61" s="134"/>
      <c r="AE61"/>
    </row>
    <row r="62" spans="1:31" x14ac:dyDescent="0.2">
      <c r="A62" s="93" t="s">
        <v>398</v>
      </c>
      <c r="B62" s="93" t="s">
        <v>351</v>
      </c>
      <c r="C62" s="117">
        <v>54</v>
      </c>
      <c r="D62" s="121" t="s">
        <v>708</v>
      </c>
      <c r="E62" s="115">
        <v>56</v>
      </c>
      <c r="F62" s="121" t="s">
        <v>651</v>
      </c>
      <c r="G62" s="115">
        <v>54</v>
      </c>
      <c r="H62" s="124" t="s">
        <v>604</v>
      </c>
      <c r="I62" s="90">
        <v>59</v>
      </c>
      <c r="J62" s="90"/>
      <c r="K62" s="90"/>
      <c r="L62" s="127">
        <v>66</v>
      </c>
      <c r="M62" s="90">
        <v>59</v>
      </c>
      <c r="N62" s="128">
        <v>55</v>
      </c>
      <c r="O62" s="90">
        <v>34</v>
      </c>
      <c r="P62" s="90">
        <v>47</v>
      </c>
      <c r="Q62" s="90">
        <v>45</v>
      </c>
      <c r="R62" s="127">
        <v>64</v>
      </c>
      <c r="S62" s="90">
        <v>65</v>
      </c>
      <c r="T62" s="128">
        <v>65</v>
      </c>
      <c r="U62" s="90">
        <v>43</v>
      </c>
      <c r="V62" s="90">
        <v>51</v>
      </c>
      <c r="W62" s="90">
        <v>55</v>
      </c>
      <c r="X62" s="127">
        <v>54</v>
      </c>
      <c r="Y62" s="90">
        <v>52</v>
      </c>
      <c r="Z62" s="128">
        <v>51</v>
      </c>
      <c r="AA62" s="127">
        <v>54</v>
      </c>
      <c r="AB62" s="90">
        <v>62</v>
      </c>
      <c r="AC62" s="90"/>
      <c r="AD62" s="134"/>
      <c r="AE62"/>
    </row>
    <row r="63" spans="1:31" x14ac:dyDescent="0.2">
      <c r="A63" s="94" t="s">
        <v>416</v>
      </c>
      <c r="B63" s="94" t="s">
        <v>9</v>
      </c>
      <c r="C63" s="118">
        <v>54</v>
      </c>
      <c r="D63" s="125" t="s">
        <v>706</v>
      </c>
      <c r="E63" s="119">
        <v>54</v>
      </c>
      <c r="F63" s="125" t="s">
        <v>895</v>
      </c>
      <c r="G63" s="119" t="s">
        <v>533</v>
      </c>
      <c r="H63" s="126" t="s">
        <v>533</v>
      </c>
      <c r="I63" s="95">
        <v>65</v>
      </c>
      <c r="J63" s="95"/>
      <c r="K63" s="95"/>
      <c r="L63" s="129">
        <v>63</v>
      </c>
      <c r="M63" s="91">
        <v>63</v>
      </c>
      <c r="N63" s="130"/>
      <c r="O63" s="95">
        <v>30</v>
      </c>
      <c r="P63" s="95">
        <v>29</v>
      </c>
      <c r="Q63" s="95"/>
      <c r="R63" s="129">
        <v>54</v>
      </c>
      <c r="S63" s="91">
        <v>57</v>
      </c>
      <c r="T63" s="130"/>
      <c r="U63" s="95">
        <v>41</v>
      </c>
      <c r="V63" s="95">
        <v>49</v>
      </c>
      <c r="W63" s="95"/>
      <c r="X63" s="129">
        <v>62</v>
      </c>
      <c r="Y63" s="91">
        <v>58</v>
      </c>
      <c r="Z63" s="130"/>
      <c r="AA63" s="129">
        <v>61</v>
      </c>
      <c r="AB63" s="91">
        <v>67</v>
      </c>
      <c r="AC63" s="91"/>
      <c r="AD63" s="134"/>
      <c r="AE63"/>
    </row>
    <row r="64" spans="1:31" x14ac:dyDescent="0.2">
      <c r="A64" s="93" t="s">
        <v>441</v>
      </c>
      <c r="B64" s="93" t="s">
        <v>324</v>
      </c>
      <c r="C64" s="117">
        <v>54</v>
      </c>
      <c r="D64" s="121" t="s">
        <v>710</v>
      </c>
      <c r="E64" s="115">
        <v>57</v>
      </c>
      <c r="F64" s="121" t="s">
        <v>636</v>
      </c>
      <c r="G64" s="115" t="s">
        <v>533</v>
      </c>
      <c r="H64" s="124" t="s">
        <v>533</v>
      </c>
      <c r="I64" s="90">
        <v>72</v>
      </c>
      <c r="J64" s="90"/>
      <c r="K64" s="90"/>
      <c r="L64" s="127">
        <v>59</v>
      </c>
      <c r="M64" s="90">
        <v>63</v>
      </c>
      <c r="N64" s="128"/>
      <c r="O64" s="90">
        <v>34</v>
      </c>
      <c r="P64" s="90">
        <v>40</v>
      </c>
      <c r="Q64" s="90"/>
      <c r="R64" s="127">
        <v>56</v>
      </c>
      <c r="S64" s="90">
        <v>65</v>
      </c>
      <c r="T64" s="128"/>
      <c r="U64" s="90">
        <v>41</v>
      </c>
      <c r="V64" s="90">
        <v>54</v>
      </c>
      <c r="W64" s="90"/>
      <c r="X64" s="127">
        <v>53</v>
      </c>
      <c r="Y64" s="90">
        <v>54</v>
      </c>
      <c r="Z64" s="128"/>
      <c r="AA64" s="127">
        <v>63</v>
      </c>
      <c r="AB64" s="90">
        <v>68</v>
      </c>
      <c r="AC64" s="90"/>
      <c r="AD64" s="134"/>
      <c r="AE64"/>
    </row>
    <row r="65" spans="1:31" x14ac:dyDescent="0.2">
      <c r="A65" s="94" t="s">
        <v>701</v>
      </c>
      <c r="B65" s="94" t="s">
        <v>324</v>
      </c>
      <c r="C65" s="118">
        <v>54</v>
      </c>
      <c r="D65" s="125" t="s">
        <v>697</v>
      </c>
      <c r="E65" s="119">
        <v>61</v>
      </c>
      <c r="F65" s="125" t="s">
        <v>635</v>
      </c>
      <c r="G65" s="119" t="s">
        <v>533</v>
      </c>
      <c r="H65" s="126" t="s">
        <v>533</v>
      </c>
      <c r="I65" s="95">
        <v>64</v>
      </c>
      <c r="J65" s="95"/>
      <c r="K65" s="95"/>
      <c r="L65" s="129">
        <v>56</v>
      </c>
      <c r="M65" s="91">
        <v>66</v>
      </c>
      <c r="N65" s="130"/>
      <c r="O65" s="95">
        <v>38</v>
      </c>
      <c r="P65" s="95">
        <v>47</v>
      </c>
      <c r="Q65" s="95"/>
      <c r="R65" s="129">
        <v>71</v>
      </c>
      <c r="S65" s="91">
        <v>73</v>
      </c>
      <c r="T65" s="130"/>
      <c r="U65" s="95">
        <v>50</v>
      </c>
      <c r="V65" s="95">
        <v>61</v>
      </c>
      <c r="W65" s="95"/>
      <c r="X65" s="129">
        <v>51</v>
      </c>
      <c r="Y65" s="91">
        <v>55</v>
      </c>
      <c r="Z65" s="130"/>
      <c r="AA65" s="129">
        <v>58</v>
      </c>
      <c r="AB65" s="91">
        <v>66</v>
      </c>
      <c r="AC65" s="91"/>
      <c r="AD65" s="134"/>
      <c r="AE65"/>
    </row>
    <row r="66" spans="1:31" x14ac:dyDescent="0.2">
      <c r="A66" s="93" t="s">
        <v>717</v>
      </c>
      <c r="B66" s="93" t="s">
        <v>9</v>
      </c>
      <c r="C66" s="117">
        <v>54</v>
      </c>
      <c r="D66" s="121" t="s">
        <v>697</v>
      </c>
      <c r="E66" s="115" t="s">
        <v>533</v>
      </c>
      <c r="F66" s="121" t="s">
        <v>533</v>
      </c>
      <c r="G66" s="115" t="s">
        <v>533</v>
      </c>
      <c r="H66" s="124" t="s">
        <v>533</v>
      </c>
      <c r="I66" s="90">
        <v>67</v>
      </c>
      <c r="J66" s="90"/>
      <c r="K66" s="90"/>
      <c r="L66" s="127">
        <v>57</v>
      </c>
      <c r="M66" s="90"/>
      <c r="N66" s="128"/>
      <c r="O66" s="90">
        <v>28</v>
      </c>
      <c r="P66" s="90"/>
      <c r="Q66" s="90"/>
      <c r="R66" s="127">
        <v>59</v>
      </c>
      <c r="S66" s="90"/>
      <c r="T66" s="128"/>
      <c r="U66" s="90">
        <v>46</v>
      </c>
      <c r="V66" s="90"/>
      <c r="W66" s="90"/>
      <c r="X66" s="127">
        <v>59</v>
      </c>
      <c r="Y66" s="90"/>
      <c r="Z66" s="128"/>
      <c r="AA66" s="127">
        <v>65</v>
      </c>
      <c r="AB66" s="90"/>
      <c r="AC66" s="90"/>
      <c r="AD66" s="134"/>
      <c r="AE66"/>
    </row>
    <row r="67" spans="1:31" x14ac:dyDescent="0.2">
      <c r="A67" s="94" t="s">
        <v>722</v>
      </c>
      <c r="B67" s="94" t="s">
        <v>45</v>
      </c>
      <c r="C67" s="118">
        <v>54</v>
      </c>
      <c r="D67" s="125" t="s">
        <v>697</v>
      </c>
      <c r="E67" s="119" t="s">
        <v>533</v>
      </c>
      <c r="F67" s="125" t="s">
        <v>533</v>
      </c>
      <c r="G67" s="119" t="s">
        <v>533</v>
      </c>
      <c r="H67" s="126" t="s">
        <v>533</v>
      </c>
      <c r="I67" s="95">
        <v>61</v>
      </c>
      <c r="J67" s="95"/>
      <c r="K67" s="95"/>
      <c r="L67" s="129">
        <v>58</v>
      </c>
      <c r="M67" s="91"/>
      <c r="N67" s="130"/>
      <c r="O67" s="95">
        <v>33</v>
      </c>
      <c r="P67" s="95"/>
      <c r="Q67" s="95"/>
      <c r="R67" s="129">
        <v>59</v>
      </c>
      <c r="S67" s="91"/>
      <c r="T67" s="130"/>
      <c r="U67" s="95">
        <v>42</v>
      </c>
      <c r="V67" s="95"/>
      <c r="W67" s="95"/>
      <c r="X67" s="129">
        <v>47</v>
      </c>
      <c r="Y67" s="91"/>
      <c r="Z67" s="130"/>
      <c r="AA67" s="129">
        <v>74</v>
      </c>
      <c r="AB67" s="91"/>
      <c r="AC67" s="91"/>
      <c r="AD67" s="134"/>
      <c r="AE67"/>
    </row>
    <row r="68" spans="1:31" x14ac:dyDescent="0.2">
      <c r="A68" s="92" t="s">
        <v>709</v>
      </c>
      <c r="B68" s="93" t="s">
        <v>324</v>
      </c>
      <c r="C68" s="117">
        <v>54</v>
      </c>
      <c r="D68" s="121" t="s">
        <v>706</v>
      </c>
      <c r="E68" s="115" t="s">
        <v>533</v>
      </c>
      <c r="F68" s="121" t="s">
        <v>533</v>
      </c>
      <c r="G68" s="115" t="s">
        <v>533</v>
      </c>
      <c r="H68" s="124" t="s">
        <v>533</v>
      </c>
      <c r="I68" s="90">
        <v>72</v>
      </c>
      <c r="J68" s="90"/>
      <c r="K68" s="90"/>
      <c r="L68" s="127">
        <v>52</v>
      </c>
      <c r="M68" s="90"/>
      <c r="N68" s="128"/>
      <c r="O68" s="90">
        <v>36</v>
      </c>
      <c r="P68" s="90"/>
      <c r="Q68" s="90"/>
      <c r="R68" s="127">
        <v>55</v>
      </c>
      <c r="S68" s="90"/>
      <c r="T68" s="128"/>
      <c r="U68" s="90">
        <v>40</v>
      </c>
      <c r="V68" s="90"/>
      <c r="W68" s="90"/>
      <c r="X68" s="127">
        <v>61</v>
      </c>
      <c r="Y68" s="90"/>
      <c r="Z68" s="128"/>
      <c r="AA68" s="127">
        <v>60</v>
      </c>
      <c r="AB68" s="90"/>
      <c r="AC68" s="90"/>
      <c r="AD68" s="134"/>
      <c r="AE68"/>
    </row>
    <row r="69" spans="1:31" x14ac:dyDescent="0.2">
      <c r="A69" s="94" t="s">
        <v>721</v>
      </c>
      <c r="B69" s="94" t="s">
        <v>324</v>
      </c>
      <c r="C69" s="118">
        <v>54</v>
      </c>
      <c r="D69" s="125" t="s">
        <v>697</v>
      </c>
      <c r="E69" s="119" t="s">
        <v>533</v>
      </c>
      <c r="F69" s="125" t="s">
        <v>533</v>
      </c>
      <c r="G69" s="119" t="s">
        <v>533</v>
      </c>
      <c r="H69" s="126" t="s">
        <v>533</v>
      </c>
      <c r="I69" s="95">
        <v>68</v>
      </c>
      <c r="J69" s="95"/>
      <c r="K69" s="95"/>
      <c r="L69" s="129">
        <v>43</v>
      </c>
      <c r="M69" s="91"/>
      <c r="N69" s="130"/>
      <c r="O69" s="95">
        <v>34</v>
      </c>
      <c r="P69" s="95"/>
      <c r="Q69" s="95"/>
      <c r="R69" s="129">
        <v>61</v>
      </c>
      <c r="S69" s="91"/>
      <c r="T69" s="130"/>
      <c r="U69" s="95">
        <v>45</v>
      </c>
      <c r="V69" s="95"/>
      <c r="W69" s="95"/>
      <c r="X69" s="129">
        <v>57</v>
      </c>
      <c r="Y69" s="91"/>
      <c r="Z69" s="130"/>
      <c r="AA69" s="129">
        <v>70</v>
      </c>
      <c r="AB69" s="91"/>
      <c r="AC69" s="91"/>
      <c r="AD69" s="134"/>
      <c r="AE69"/>
    </row>
    <row r="70" spans="1:31" x14ac:dyDescent="0.2">
      <c r="A70" s="93" t="s">
        <v>388</v>
      </c>
      <c r="B70" s="93" t="s">
        <v>45</v>
      </c>
      <c r="C70" s="117">
        <v>53</v>
      </c>
      <c r="D70" s="121" t="s">
        <v>704</v>
      </c>
      <c r="E70" s="115">
        <v>58</v>
      </c>
      <c r="F70" s="121" t="s">
        <v>839</v>
      </c>
      <c r="G70" s="115">
        <v>56</v>
      </c>
      <c r="H70" s="124" t="s">
        <v>576</v>
      </c>
      <c r="I70" s="90">
        <v>65</v>
      </c>
      <c r="J70" s="90"/>
      <c r="K70" s="90"/>
      <c r="L70" s="127">
        <v>58</v>
      </c>
      <c r="M70" s="90">
        <v>60</v>
      </c>
      <c r="N70" s="128">
        <v>55</v>
      </c>
      <c r="O70" s="90">
        <v>35</v>
      </c>
      <c r="P70" s="90">
        <v>47</v>
      </c>
      <c r="Q70" s="90">
        <v>48</v>
      </c>
      <c r="R70" s="127">
        <v>56</v>
      </c>
      <c r="S70" s="90">
        <v>64</v>
      </c>
      <c r="T70" s="128">
        <v>66</v>
      </c>
      <c r="U70" s="90">
        <v>40</v>
      </c>
      <c r="V70" s="90">
        <v>49</v>
      </c>
      <c r="W70" s="90">
        <v>54</v>
      </c>
      <c r="X70" s="127">
        <v>57</v>
      </c>
      <c r="Y70" s="90">
        <v>56</v>
      </c>
      <c r="Z70" s="128">
        <v>57</v>
      </c>
      <c r="AA70" s="127">
        <v>60</v>
      </c>
      <c r="AB70" s="90">
        <v>71</v>
      </c>
      <c r="AC70" s="90"/>
      <c r="AD70" s="134"/>
      <c r="AE70"/>
    </row>
    <row r="71" spans="1:31" x14ac:dyDescent="0.2">
      <c r="A71" s="94" t="s">
        <v>711</v>
      </c>
      <c r="B71" s="94" t="s">
        <v>368</v>
      </c>
      <c r="C71" s="118">
        <v>53</v>
      </c>
      <c r="D71" s="125" t="s">
        <v>710</v>
      </c>
      <c r="E71" s="119" t="s">
        <v>533</v>
      </c>
      <c r="F71" s="125" t="s">
        <v>533</v>
      </c>
      <c r="G71" s="119" t="s">
        <v>533</v>
      </c>
      <c r="H71" s="126" t="s">
        <v>533</v>
      </c>
      <c r="I71" s="95">
        <v>75</v>
      </c>
      <c r="J71" s="95"/>
      <c r="K71" s="95"/>
      <c r="L71" s="129">
        <v>65</v>
      </c>
      <c r="M71" s="91"/>
      <c r="N71" s="130"/>
      <c r="O71" s="95">
        <v>34</v>
      </c>
      <c r="P71" s="95"/>
      <c r="Q71" s="95"/>
      <c r="R71" s="129">
        <v>56</v>
      </c>
      <c r="S71" s="91"/>
      <c r="T71" s="130"/>
      <c r="U71" s="95">
        <v>38</v>
      </c>
      <c r="V71" s="95"/>
      <c r="W71" s="95"/>
      <c r="X71" s="129">
        <v>49</v>
      </c>
      <c r="Y71" s="91"/>
      <c r="Z71" s="130"/>
      <c r="AA71" s="129">
        <v>54</v>
      </c>
      <c r="AB71" s="91"/>
      <c r="AC71" s="91"/>
      <c r="AD71" s="134"/>
      <c r="AE71"/>
    </row>
    <row r="72" spans="1:31" x14ac:dyDescent="0.2">
      <c r="A72" s="93" t="s">
        <v>725</v>
      </c>
      <c r="B72" s="93" t="s">
        <v>351</v>
      </c>
      <c r="C72" s="117">
        <v>52</v>
      </c>
      <c r="D72" s="121" t="s">
        <v>712</v>
      </c>
      <c r="E72" s="115" t="s">
        <v>533</v>
      </c>
      <c r="F72" s="121" t="s">
        <v>533</v>
      </c>
      <c r="G72" s="115" t="s">
        <v>533</v>
      </c>
      <c r="H72" s="124" t="s">
        <v>533</v>
      </c>
      <c r="I72" s="90">
        <v>69</v>
      </c>
      <c r="J72" s="90"/>
      <c r="K72" s="90"/>
      <c r="L72" s="127">
        <v>60</v>
      </c>
      <c r="M72" s="90"/>
      <c r="N72" s="128"/>
      <c r="O72" s="90">
        <v>30</v>
      </c>
      <c r="P72" s="90"/>
      <c r="Q72" s="90"/>
      <c r="R72" s="127">
        <v>56</v>
      </c>
      <c r="S72" s="90"/>
      <c r="T72" s="128"/>
      <c r="U72" s="90">
        <v>40</v>
      </c>
      <c r="V72" s="90"/>
      <c r="W72" s="90"/>
      <c r="X72" s="127">
        <v>49</v>
      </c>
      <c r="Y72" s="90"/>
      <c r="Z72" s="128"/>
      <c r="AA72" s="127">
        <v>63</v>
      </c>
      <c r="AB72" s="90"/>
      <c r="AC72" s="90"/>
      <c r="AD72" s="134"/>
      <c r="AE72"/>
    </row>
    <row r="73" spans="1:31" x14ac:dyDescent="0.2">
      <c r="A73" s="94" t="s">
        <v>432</v>
      </c>
      <c r="B73" s="94" t="s">
        <v>324</v>
      </c>
      <c r="C73" s="118">
        <v>51</v>
      </c>
      <c r="D73" s="125" t="s">
        <v>774</v>
      </c>
      <c r="E73" s="119">
        <v>58</v>
      </c>
      <c r="F73" s="125" t="s">
        <v>714</v>
      </c>
      <c r="G73" s="119" t="s">
        <v>533</v>
      </c>
      <c r="H73" s="126" t="s">
        <v>533</v>
      </c>
      <c r="I73" s="95">
        <v>68</v>
      </c>
      <c r="J73" s="95"/>
      <c r="K73" s="95"/>
      <c r="L73" s="129">
        <v>51</v>
      </c>
      <c r="M73" s="91">
        <v>66</v>
      </c>
      <c r="N73" s="130"/>
      <c r="O73" s="95">
        <v>37</v>
      </c>
      <c r="P73" s="95">
        <v>53</v>
      </c>
      <c r="Q73" s="95"/>
      <c r="R73" s="129">
        <v>65</v>
      </c>
      <c r="S73" s="91">
        <v>63</v>
      </c>
      <c r="T73" s="130"/>
      <c r="U73" s="95">
        <v>39</v>
      </c>
      <c r="V73" s="95">
        <v>57</v>
      </c>
      <c r="W73" s="95"/>
      <c r="X73" s="129">
        <v>52</v>
      </c>
      <c r="Y73" s="91">
        <v>53</v>
      </c>
      <c r="Z73" s="130"/>
      <c r="AA73" s="129">
        <v>44</v>
      </c>
      <c r="AB73" s="91">
        <v>54</v>
      </c>
      <c r="AC73" s="91"/>
      <c r="AD73" s="134"/>
      <c r="AE73"/>
    </row>
    <row r="74" spans="1:31" x14ac:dyDescent="0.2">
      <c r="A74" s="93" t="s">
        <v>715</v>
      </c>
      <c r="B74" s="93" t="s">
        <v>351</v>
      </c>
      <c r="C74" s="117">
        <v>51</v>
      </c>
      <c r="D74" s="121" t="s">
        <v>998</v>
      </c>
      <c r="E74" s="115" t="s">
        <v>533</v>
      </c>
      <c r="F74" s="121" t="s">
        <v>533</v>
      </c>
      <c r="G74" s="115" t="s">
        <v>533</v>
      </c>
      <c r="H74" s="124" t="s">
        <v>533</v>
      </c>
      <c r="I74" s="90">
        <v>64</v>
      </c>
      <c r="J74" s="90"/>
      <c r="K74" s="90"/>
      <c r="L74" s="127">
        <v>62</v>
      </c>
      <c r="M74" s="90"/>
      <c r="N74" s="128"/>
      <c r="O74" s="90">
        <v>39</v>
      </c>
      <c r="P74" s="90"/>
      <c r="Q74" s="90"/>
      <c r="R74" s="127">
        <v>53</v>
      </c>
      <c r="S74" s="90"/>
      <c r="T74" s="128"/>
      <c r="U74" s="90">
        <v>44</v>
      </c>
      <c r="V74" s="90"/>
      <c r="W74" s="90"/>
      <c r="X74" s="127">
        <v>53</v>
      </c>
      <c r="Y74" s="90"/>
      <c r="Z74" s="128"/>
      <c r="AA74" s="127">
        <v>48</v>
      </c>
      <c r="AB74" s="90"/>
      <c r="AC74" s="90"/>
      <c r="AD74" s="134"/>
      <c r="AE74"/>
    </row>
    <row r="75" spans="1:31" x14ac:dyDescent="0.2">
      <c r="A75" s="94" t="s">
        <v>459</v>
      </c>
      <c r="B75" s="94" t="s">
        <v>351</v>
      </c>
      <c r="C75" s="118">
        <v>50</v>
      </c>
      <c r="D75" s="125" t="s">
        <v>897</v>
      </c>
      <c r="E75" s="119">
        <v>57</v>
      </c>
      <c r="F75" s="125" t="s">
        <v>623</v>
      </c>
      <c r="G75" s="119">
        <v>56</v>
      </c>
      <c r="H75" s="126" t="s">
        <v>564</v>
      </c>
      <c r="I75" s="95">
        <v>43</v>
      </c>
      <c r="J75" s="95"/>
      <c r="K75" s="95"/>
      <c r="L75" s="129">
        <v>62</v>
      </c>
      <c r="M75" s="91">
        <v>58</v>
      </c>
      <c r="N75" s="130">
        <v>57</v>
      </c>
      <c r="O75" s="95">
        <v>34</v>
      </c>
      <c r="P75" s="95">
        <v>46</v>
      </c>
      <c r="Q75" s="95">
        <v>42</v>
      </c>
      <c r="R75" s="129">
        <v>66</v>
      </c>
      <c r="S75" s="91">
        <v>67</v>
      </c>
      <c r="T75" s="130">
        <v>67</v>
      </c>
      <c r="U75" s="95">
        <v>45</v>
      </c>
      <c r="V75" s="95">
        <v>56</v>
      </c>
      <c r="W75" s="95">
        <v>56</v>
      </c>
      <c r="X75" s="129">
        <v>58</v>
      </c>
      <c r="Y75" s="91">
        <v>54</v>
      </c>
      <c r="Z75" s="130">
        <v>53</v>
      </c>
      <c r="AA75" s="129">
        <v>43</v>
      </c>
      <c r="AB75" s="91">
        <v>58</v>
      </c>
      <c r="AC75" s="91"/>
      <c r="AD75" s="134"/>
      <c r="AE75"/>
    </row>
    <row r="76" spans="1:31" x14ac:dyDescent="0.2">
      <c r="A76" s="93" t="s">
        <v>723</v>
      </c>
      <c r="B76" s="93" t="s">
        <v>351</v>
      </c>
      <c r="C76" s="117">
        <v>50</v>
      </c>
      <c r="D76" s="121" t="s">
        <v>899</v>
      </c>
      <c r="E76" s="115" t="s">
        <v>533</v>
      </c>
      <c r="F76" s="121" t="s">
        <v>533</v>
      </c>
      <c r="G76" s="115" t="s">
        <v>533</v>
      </c>
      <c r="H76" s="124" t="s">
        <v>533</v>
      </c>
      <c r="I76" s="90">
        <v>64</v>
      </c>
      <c r="J76" s="90"/>
      <c r="K76" s="90"/>
      <c r="L76" s="127">
        <v>53</v>
      </c>
      <c r="M76" s="90"/>
      <c r="N76" s="128"/>
      <c r="O76" s="90">
        <v>30</v>
      </c>
      <c r="P76" s="90"/>
      <c r="Q76" s="90"/>
      <c r="R76" s="127">
        <v>62</v>
      </c>
      <c r="S76" s="90"/>
      <c r="T76" s="128"/>
      <c r="U76" s="90">
        <v>44</v>
      </c>
      <c r="V76" s="90"/>
      <c r="W76" s="90"/>
      <c r="X76" s="127">
        <v>48</v>
      </c>
      <c r="Y76" s="90"/>
      <c r="Z76" s="128"/>
      <c r="AA76" s="127">
        <v>50</v>
      </c>
      <c r="AB76" s="90"/>
      <c r="AC76" s="90"/>
      <c r="AD76" s="134"/>
      <c r="AE76"/>
    </row>
    <row r="77" spans="1:31" x14ac:dyDescent="0.2">
      <c r="A77" s="94" t="s">
        <v>417</v>
      </c>
      <c r="B77" s="94" t="s">
        <v>368</v>
      </c>
      <c r="C77" s="118">
        <v>50</v>
      </c>
      <c r="D77" s="125" t="s">
        <v>1000</v>
      </c>
      <c r="E77" s="119">
        <v>54</v>
      </c>
      <c r="F77" s="125" t="s">
        <v>895</v>
      </c>
      <c r="G77" s="119" t="s">
        <v>533</v>
      </c>
      <c r="H77" s="126" t="s">
        <v>533</v>
      </c>
      <c r="I77" s="95">
        <v>70</v>
      </c>
      <c r="J77" s="95"/>
      <c r="K77" s="95"/>
      <c r="L77" s="129">
        <v>49</v>
      </c>
      <c r="M77" s="91">
        <v>55</v>
      </c>
      <c r="N77" s="130"/>
      <c r="O77" s="95">
        <v>37</v>
      </c>
      <c r="P77" s="95">
        <v>48</v>
      </c>
      <c r="Q77" s="95"/>
      <c r="R77" s="129">
        <v>53</v>
      </c>
      <c r="S77" s="91">
        <v>62</v>
      </c>
      <c r="T77" s="130"/>
      <c r="U77" s="95">
        <v>36</v>
      </c>
      <c r="V77" s="95">
        <v>51</v>
      </c>
      <c r="W77" s="95"/>
      <c r="X77" s="129">
        <v>48</v>
      </c>
      <c r="Y77" s="91">
        <v>49</v>
      </c>
      <c r="Z77" s="130"/>
      <c r="AA77" s="129">
        <v>55</v>
      </c>
      <c r="AB77" s="91">
        <v>60</v>
      </c>
      <c r="AC77" s="91"/>
      <c r="AD77" s="134"/>
      <c r="AE77"/>
    </row>
    <row r="78" spans="1:31" x14ac:dyDescent="0.2">
      <c r="A78" s="93" t="s">
        <v>420</v>
      </c>
      <c r="B78" s="93" t="s">
        <v>9</v>
      </c>
      <c r="C78" s="117">
        <v>50</v>
      </c>
      <c r="D78" s="121" t="s">
        <v>899</v>
      </c>
      <c r="E78" s="115">
        <v>55</v>
      </c>
      <c r="F78" s="121" t="s">
        <v>912</v>
      </c>
      <c r="G78" s="115" t="s">
        <v>533</v>
      </c>
      <c r="H78" s="124" t="s">
        <v>533</v>
      </c>
      <c r="I78" s="90">
        <v>57</v>
      </c>
      <c r="J78" s="90"/>
      <c r="K78" s="90"/>
      <c r="L78" s="127">
        <v>66</v>
      </c>
      <c r="M78" s="90">
        <v>72</v>
      </c>
      <c r="N78" s="128"/>
      <c r="O78" s="90">
        <v>39</v>
      </c>
      <c r="P78" s="90">
        <v>49</v>
      </c>
      <c r="Q78" s="90"/>
      <c r="R78" s="127">
        <v>44</v>
      </c>
      <c r="S78" s="90">
        <v>49</v>
      </c>
      <c r="T78" s="128"/>
      <c r="U78" s="90">
        <v>40</v>
      </c>
      <c r="V78" s="90">
        <v>50</v>
      </c>
      <c r="W78" s="90"/>
      <c r="X78" s="127">
        <v>60</v>
      </c>
      <c r="Y78" s="90">
        <v>59</v>
      </c>
      <c r="Z78" s="128"/>
      <c r="AA78" s="127">
        <v>45</v>
      </c>
      <c r="AB78" s="90">
        <v>51</v>
      </c>
      <c r="AC78" s="90"/>
      <c r="AD78" s="134"/>
      <c r="AE78"/>
    </row>
    <row r="79" spans="1:31" x14ac:dyDescent="0.2">
      <c r="A79" s="94" t="s">
        <v>449</v>
      </c>
      <c r="B79" s="94" t="s">
        <v>351</v>
      </c>
      <c r="C79" s="118">
        <v>50</v>
      </c>
      <c r="D79" s="125" t="s">
        <v>1000</v>
      </c>
      <c r="E79" s="119">
        <v>55</v>
      </c>
      <c r="F79" s="125" t="s">
        <v>797</v>
      </c>
      <c r="G79" s="119" t="s">
        <v>533</v>
      </c>
      <c r="H79" s="126" t="s">
        <v>533</v>
      </c>
      <c r="I79" s="95">
        <v>49</v>
      </c>
      <c r="J79" s="95"/>
      <c r="K79" s="95"/>
      <c r="L79" s="129">
        <v>66</v>
      </c>
      <c r="M79" s="91">
        <v>65</v>
      </c>
      <c r="N79" s="130"/>
      <c r="O79" s="95">
        <v>42</v>
      </c>
      <c r="P79" s="95">
        <v>48</v>
      </c>
      <c r="Q79" s="95"/>
      <c r="R79" s="129">
        <v>45</v>
      </c>
      <c r="S79" s="91">
        <v>51</v>
      </c>
      <c r="T79" s="130"/>
      <c r="U79" s="95">
        <v>40</v>
      </c>
      <c r="V79" s="95">
        <v>52</v>
      </c>
      <c r="W79" s="95"/>
      <c r="X79" s="129">
        <v>47</v>
      </c>
      <c r="Y79" s="91">
        <v>52</v>
      </c>
      <c r="Z79" s="130"/>
      <c r="AA79" s="129">
        <v>63</v>
      </c>
      <c r="AB79" s="91">
        <v>65</v>
      </c>
      <c r="AC79" s="91"/>
      <c r="AD79" s="134"/>
      <c r="AE79"/>
    </row>
    <row r="80" spans="1:31" x14ac:dyDescent="0.2">
      <c r="A80" s="93" t="s">
        <v>733</v>
      </c>
      <c r="B80" s="93" t="s">
        <v>324</v>
      </c>
      <c r="C80" s="117">
        <v>50</v>
      </c>
      <c r="D80" s="121" t="s">
        <v>898</v>
      </c>
      <c r="E80" s="115" t="s">
        <v>533</v>
      </c>
      <c r="F80" s="121" t="s">
        <v>533</v>
      </c>
      <c r="G80" s="115" t="s">
        <v>533</v>
      </c>
      <c r="H80" s="124" t="s">
        <v>533</v>
      </c>
      <c r="I80" s="90">
        <v>59</v>
      </c>
      <c r="J80" s="90"/>
      <c r="K80" s="90"/>
      <c r="L80" s="127">
        <v>45</v>
      </c>
      <c r="M80" s="90"/>
      <c r="N80" s="128"/>
      <c r="O80" s="90">
        <v>31</v>
      </c>
      <c r="P80" s="90"/>
      <c r="Q80" s="90"/>
      <c r="R80" s="127">
        <v>58</v>
      </c>
      <c r="S80" s="90"/>
      <c r="T80" s="128"/>
      <c r="U80" s="90">
        <v>41</v>
      </c>
      <c r="V80" s="90"/>
      <c r="W80" s="90"/>
      <c r="X80" s="127">
        <v>58</v>
      </c>
      <c r="Y80" s="90"/>
      <c r="Z80" s="128"/>
      <c r="AA80" s="127">
        <v>63</v>
      </c>
      <c r="AB80" s="90"/>
      <c r="AC80" s="90"/>
      <c r="AD80" s="134"/>
      <c r="AE80"/>
    </row>
    <row r="81" spans="1:31" x14ac:dyDescent="0.2">
      <c r="A81" s="94" t="s">
        <v>456</v>
      </c>
      <c r="B81" s="94" t="s">
        <v>45</v>
      </c>
      <c r="C81" s="118">
        <v>49</v>
      </c>
      <c r="D81" s="125" t="s">
        <v>902</v>
      </c>
      <c r="E81" s="119">
        <v>53</v>
      </c>
      <c r="F81" s="125" t="s">
        <v>922</v>
      </c>
      <c r="G81" s="119" t="s">
        <v>533</v>
      </c>
      <c r="H81" s="126" t="s">
        <v>533</v>
      </c>
      <c r="I81" s="95">
        <v>56</v>
      </c>
      <c r="J81" s="95"/>
      <c r="K81" s="95"/>
      <c r="L81" s="129">
        <v>62</v>
      </c>
      <c r="M81" s="91">
        <v>56</v>
      </c>
      <c r="N81" s="130"/>
      <c r="O81" s="95">
        <v>30</v>
      </c>
      <c r="P81" s="95">
        <v>42</v>
      </c>
      <c r="Q81" s="95"/>
      <c r="R81" s="129">
        <v>60</v>
      </c>
      <c r="S81" s="91">
        <v>64</v>
      </c>
      <c r="T81" s="130"/>
      <c r="U81" s="95">
        <v>41</v>
      </c>
      <c r="V81" s="95">
        <v>53</v>
      </c>
      <c r="W81" s="95"/>
      <c r="X81" s="129">
        <v>47</v>
      </c>
      <c r="Y81" s="91">
        <v>45</v>
      </c>
      <c r="Z81" s="130"/>
      <c r="AA81" s="129">
        <v>51</v>
      </c>
      <c r="AB81" s="91">
        <v>60</v>
      </c>
      <c r="AC81" s="91"/>
      <c r="AD81" s="134"/>
      <c r="AE81"/>
    </row>
    <row r="82" spans="1:31" x14ac:dyDescent="0.2">
      <c r="A82" s="93" t="s">
        <v>728</v>
      </c>
      <c r="B82" s="93" t="s">
        <v>9</v>
      </c>
      <c r="C82" s="117">
        <v>48</v>
      </c>
      <c r="D82" s="121" t="s">
        <v>903</v>
      </c>
      <c r="E82" s="115">
        <v>56</v>
      </c>
      <c r="F82" s="121" t="s">
        <v>797</v>
      </c>
      <c r="G82" s="115" t="s">
        <v>533</v>
      </c>
      <c r="H82" s="124" t="s">
        <v>533</v>
      </c>
      <c r="I82" s="90">
        <v>38</v>
      </c>
      <c r="J82" s="90"/>
      <c r="K82" s="90"/>
      <c r="L82" s="127">
        <v>68</v>
      </c>
      <c r="M82" s="90">
        <v>60</v>
      </c>
      <c r="N82" s="128"/>
      <c r="O82" s="90">
        <v>35</v>
      </c>
      <c r="P82" s="90">
        <v>45</v>
      </c>
      <c r="Q82" s="90"/>
      <c r="R82" s="127">
        <v>58</v>
      </c>
      <c r="S82" s="90">
        <v>65</v>
      </c>
      <c r="T82" s="128"/>
      <c r="U82" s="90">
        <v>45</v>
      </c>
      <c r="V82" s="90">
        <v>50</v>
      </c>
      <c r="W82" s="90"/>
      <c r="X82" s="127">
        <v>51</v>
      </c>
      <c r="Y82" s="90">
        <v>51</v>
      </c>
      <c r="Z82" s="128"/>
      <c r="AA82" s="127">
        <v>47</v>
      </c>
      <c r="AB82" s="90">
        <v>64</v>
      </c>
      <c r="AC82" s="90"/>
      <c r="AD82" s="134"/>
      <c r="AE82"/>
    </row>
    <row r="83" spans="1:31" x14ac:dyDescent="0.2">
      <c r="A83" s="94" t="s">
        <v>726</v>
      </c>
      <c r="B83" s="94" t="s">
        <v>324</v>
      </c>
      <c r="C83" s="118">
        <v>48</v>
      </c>
      <c r="D83" s="125" t="s">
        <v>904</v>
      </c>
      <c r="E83" s="119" t="s">
        <v>533</v>
      </c>
      <c r="F83" s="125" t="s">
        <v>533</v>
      </c>
      <c r="G83" s="119" t="s">
        <v>533</v>
      </c>
      <c r="H83" s="126" t="s">
        <v>533</v>
      </c>
      <c r="I83" s="95">
        <v>72</v>
      </c>
      <c r="J83" s="95"/>
      <c r="K83" s="95"/>
      <c r="L83" s="129">
        <v>53</v>
      </c>
      <c r="M83" s="91"/>
      <c r="N83" s="130"/>
      <c r="O83" s="95">
        <v>30</v>
      </c>
      <c r="P83" s="95"/>
      <c r="Q83" s="95"/>
      <c r="R83" s="129">
        <v>53</v>
      </c>
      <c r="S83" s="91"/>
      <c r="T83" s="130"/>
      <c r="U83" s="95">
        <v>38</v>
      </c>
      <c r="V83" s="95"/>
      <c r="W83" s="95"/>
      <c r="X83" s="129">
        <v>53</v>
      </c>
      <c r="Y83" s="91"/>
      <c r="Z83" s="130"/>
      <c r="AA83" s="129">
        <v>39</v>
      </c>
      <c r="AB83" s="91"/>
      <c r="AC83" s="91"/>
      <c r="AD83" s="134"/>
      <c r="AE83"/>
    </row>
    <row r="84" spans="1:31" x14ac:dyDescent="0.2">
      <c r="A84" s="93" t="s">
        <v>348</v>
      </c>
      <c r="B84" s="93" t="s">
        <v>324</v>
      </c>
      <c r="C84" s="117">
        <v>47</v>
      </c>
      <c r="D84" s="121" t="s">
        <v>905</v>
      </c>
      <c r="E84" s="115">
        <v>53</v>
      </c>
      <c r="F84" s="121" t="s">
        <v>922</v>
      </c>
      <c r="G84" s="115" t="s">
        <v>533</v>
      </c>
      <c r="H84" s="124" t="s">
        <v>533</v>
      </c>
      <c r="I84" s="90">
        <v>55</v>
      </c>
      <c r="J84" s="90"/>
      <c r="K84" s="90"/>
      <c r="L84" s="127">
        <v>43</v>
      </c>
      <c r="M84" s="90">
        <v>49</v>
      </c>
      <c r="N84" s="128"/>
      <c r="O84" s="90">
        <v>36</v>
      </c>
      <c r="P84" s="90">
        <v>37</v>
      </c>
      <c r="Q84" s="90"/>
      <c r="R84" s="127">
        <v>55</v>
      </c>
      <c r="S84" s="90">
        <v>62</v>
      </c>
      <c r="T84" s="128"/>
      <c r="U84" s="90">
        <v>42</v>
      </c>
      <c r="V84" s="90">
        <v>53</v>
      </c>
      <c r="W84" s="90"/>
      <c r="X84" s="127">
        <v>47</v>
      </c>
      <c r="Y84" s="90">
        <v>48</v>
      </c>
      <c r="Z84" s="128"/>
      <c r="AA84" s="127">
        <v>55</v>
      </c>
      <c r="AB84" s="90">
        <v>66</v>
      </c>
      <c r="AC84" s="90"/>
      <c r="AD84" s="134"/>
      <c r="AE84"/>
    </row>
    <row r="85" spans="1:31" x14ac:dyDescent="0.2">
      <c r="A85" s="94" t="s">
        <v>736</v>
      </c>
      <c r="B85" s="94" t="s">
        <v>9</v>
      </c>
      <c r="C85" s="118">
        <v>45</v>
      </c>
      <c r="D85" s="125" t="s">
        <v>906</v>
      </c>
      <c r="E85" s="119" t="s">
        <v>533</v>
      </c>
      <c r="F85" s="125" t="s">
        <v>533</v>
      </c>
      <c r="G85" s="119" t="s">
        <v>533</v>
      </c>
      <c r="H85" s="126" t="s">
        <v>533</v>
      </c>
      <c r="I85" s="95">
        <v>66</v>
      </c>
      <c r="J85" s="95"/>
      <c r="K85" s="95"/>
      <c r="L85" s="129">
        <v>55</v>
      </c>
      <c r="M85" s="91"/>
      <c r="N85" s="130"/>
      <c r="O85" s="95">
        <v>31</v>
      </c>
      <c r="P85" s="95"/>
      <c r="Q85" s="95"/>
      <c r="R85" s="129">
        <v>38</v>
      </c>
      <c r="S85" s="91"/>
      <c r="T85" s="130"/>
      <c r="U85" s="95">
        <v>27</v>
      </c>
      <c r="V85" s="95"/>
      <c r="W85" s="95"/>
      <c r="X85" s="129">
        <v>43</v>
      </c>
      <c r="Y85" s="91"/>
      <c r="Z85" s="130"/>
      <c r="AA85" s="129">
        <v>59</v>
      </c>
      <c r="AB85" s="91"/>
      <c r="AC85" s="91"/>
      <c r="AD85" s="134"/>
      <c r="AE85"/>
    </row>
    <row r="86" spans="1:31" x14ac:dyDescent="0.2">
      <c r="A86" s="341" t="s">
        <v>12</v>
      </c>
      <c r="B86" s="341"/>
      <c r="C86" s="601">
        <f>AVERAGE(C5:C85)</f>
        <v>56.23456790123457</v>
      </c>
      <c r="D86" s="602"/>
      <c r="E86" s="602">
        <f>AVERAGE(E5:E85)</f>
        <v>59.675675675675677</v>
      </c>
      <c r="F86" s="602"/>
      <c r="G86" s="602">
        <f>AVERAGE(G5:G85)</f>
        <v>58.722222222222221</v>
      </c>
      <c r="H86" s="602"/>
      <c r="I86" s="342">
        <f t="shared" ref="I86:AB86" si="0">AVERAGE(I5:I85)</f>
        <v>71.432098765432102</v>
      </c>
      <c r="J86" s="371" t="s">
        <v>855</v>
      </c>
      <c r="K86" s="371" t="s">
        <v>855</v>
      </c>
      <c r="L86" s="342">
        <f t="shared" si="0"/>
        <v>64.037037037037038</v>
      </c>
      <c r="M86" s="335">
        <f t="shared" si="0"/>
        <v>67.378378378378372</v>
      </c>
      <c r="N86" s="335">
        <f t="shared" si="0"/>
        <v>61.277777777777779</v>
      </c>
      <c r="O86" s="342">
        <f t="shared" si="0"/>
        <v>35.345679012345677</v>
      </c>
      <c r="P86" s="335">
        <f t="shared" si="0"/>
        <v>47</v>
      </c>
      <c r="Q86" s="335">
        <f t="shared" si="0"/>
        <v>47</v>
      </c>
      <c r="R86" s="342">
        <f t="shared" si="0"/>
        <v>61.444444444444443</v>
      </c>
      <c r="S86" s="335">
        <f t="shared" si="0"/>
        <v>64.972972972972968</v>
      </c>
      <c r="T86" s="335">
        <f t="shared" si="0"/>
        <v>67.611111111111114</v>
      </c>
      <c r="U86" s="342">
        <f t="shared" si="0"/>
        <v>45.506172839506171</v>
      </c>
      <c r="V86" s="335">
        <f t="shared" si="0"/>
        <v>56.675675675675677</v>
      </c>
      <c r="W86" s="335">
        <f t="shared" si="0"/>
        <v>60.611111111111114</v>
      </c>
      <c r="X86" s="342">
        <f t="shared" si="0"/>
        <v>56.864197530864196</v>
      </c>
      <c r="Y86" s="335">
        <f t="shared" si="0"/>
        <v>55.756756756756758</v>
      </c>
      <c r="Z86" s="335">
        <f t="shared" si="0"/>
        <v>56.888888888888886</v>
      </c>
      <c r="AA86" s="342">
        <f t="shared" si="0"/>
        <v>59.037037037037038</v>
      </c>
      <c r="AB86" s="335">
        <f t="shared" si="0"/>
        <v>65.891891891891888</v>
      </c>
      <c r="AC86" s="397" t="s">
        <v>855</v>
      </c>
      <c r="AD86" s="5"/>
      <c r="AE86" s="1"/>
    </row>
    <row r="87" spans="1:31" x14ac:dyDescent="0.2">
      <c r="A87" s="101" t="s">
        <v>113</v>
      </c>
      <c r="B87" s="101"/>
      <c r="C87" s="597">
        <v>4.9328000000000003</v>
      </c>
      <c r="D87" s="598"/>
      <c r="E87" s="599">
        <v>6</v>
      </c>
      <c r="F87" s="599"/>
      <c r="G87" s="599">
        <v>4.4432</v>
      </c>
      <c r="H87" s="600"/>
      <c r="I87" s="332">
        <v>5.3101000000000003</v>
      </c>
      <c r="J87" s="370" t="s">
        <v>855</v>
      </c>
      <c r="K87" s="370" t="s">
        <v>855</v>
      </c>
      <c r="L87" s="334">
        <v>5.7065000000000001</v>
      </c>
      <c r="M87" s="332">
        <v>4.6147999999999998</v>
      </c>
      <c r="N87" s="333">
        <v>8.2690999999999999</v>
      </c>
      <c r="O87" s="332">
        <v>2.5047000000000001</v>
      </c>
      <c r="P87" s="332">
        <v>11.7559</v>
      </c>
      <c r="Q87" s="332">
        <v>7.7840999999999996</v>
      </c>
      <c r="R87" s="334">
        <v>2.8586</v>
      </c>
      <c r="S87" s="332">
        <v>4.2759999999999998</v>
      </c>
      <c r="T87" s="333">
        <v>2.7464</v>
      </c>
      <c r="U87" s="332">
        <v>3.1288</v>
      </c>
      <c r="V87" s="332">
        <v>11.292999999999999</v>
      </c>
      <c r="W87" s="323">
        <v>7.1032000000000002</v>
      </c>
      <c r="X87" s="334">
        <v>3.2389999999999999</v>
      </c>
      <c r="Y87" s="332">
        <v>2.6393</v>
      </c>
      <c r="Z87" s="324">
        <v>3.036</v>
      </c>
      <c r="AA87" s="334">
        <v>3.7294999999999998</v>
      </c>
      <c r="AB87" s="332">
        <v>7.2416999999999998</v>
      </c>
      <c r="AC87" s="393" t="s">
        <v>855</v>
      </c>
      <c r="AD87" s="5"/>
      <c r="AE87" s="1"/>
    </row>
    <row r="88" spans="1:31" ht="14.25" x14ac:dyDescent="0.25">
      <c r="A88" s="47" t="s">
        <v>74</v>
      </c>
      <c r="B88" s="47"/>
      <c r="C88" s="592">
        <v>4.68</v>
      </c>
      <c r="D88" s="593"/>
      <c r="E88" s="593">
        <v>3.64</v>
      </c>
      <c r="F88" s="593"/>
      <c r="G88" s="593">
        <v>3.1</v>
      </c>
      <c r="H88" s="594"/>
      <c r="I88" s="330">
        <v>14.2</v>
      </c>
      <c r="J88" s="369" t="s">
        <v>855</v>
      </c>
      <c r="K88" s="369" t="s">
        <v>855</v>
      </c>
      <c r="L88" s="329">
        <v>15</v>
      </c>
      <c r="M88" s="330">
        <v>10.9</v>
      </c>
      <c r="N88" s="331">
        <v>9.17</v>
      </c>
      <c r="O88" s="330">
        <v>6.4</v>
      </c>
      <c r="P88" s="330">
        <v>8.14</v>
      </c>
      <c r="Q88" s="330">
        <v>5.76</v>
      </c>
      <c r="R88" s="329">
        <v>7.08</v>
      </c>
      <c r="S88" s="330">
        <v>6.14</v>
      </c>
      <c r="T88" s="331">
        <v>5.46</v>
      </c>
      <c r="U88" s="330">
        <v>7.48</v>
      </c>
      <c r="V88" s="330">
        <v>5.91</v>
      </c>
      <c r="W88" s="322">
        <v>5.66</v>
      </c>
      <c r="X88" s="329">
        <v>8.1999999999999993</v>
      </c>
      <c r="Y88" s="330">
        <v>6.74</v>
      </c>
      <c r="Z88" s="325">
        <v>6.13</v>
      </c>
      <c r="AA88" s="329">
        <v>10.1</v>
      </c>
      <c r="AB88" s="330">
        <v>9.23</v>
      </c>
      <c r="AC88" s="394" t="s">
        <v>855</v>
      </c>
      <c r="AD88" s="5"/>
      <c r="AE88" s="1"/>
    </row>
    <row r="89" spans="1:31" x14ac:dyDescent="0.2">
      <c r="A89" s="99" t="s">
        <v>114</v>
      </c>
      <c r="B89" s="47"/>
      <c r="C89" s="592">
        <v>13.799403951</v>
      </c>
      <c r="D89" s="593"/>
      <c r="E89" s="593">
        <v>12.846612726</v>
      </c>
      <c r="F89" s="593"/>
      <c r="G89" s="593">
        <v>11.508825635999999</v>
      </c>
      <c r="H89" s="594"/>
      <c r="I89" s="330">
        <v>12.296238465</v>
      </c>
      <c r="J89" s="369" t="s">
        <v>855</v>
      </c>
      <c r="K89" s="369" t="s">
        <v>855</v>
      </c>
      <c r="L89" s="329">
        <v>14.511913517</v>
      </c>
      <c r="M89" s="330">
        <v>14.011360504000001</v>
      </c>
      <c r="N89" s="331">
        <v>15.692457291</v>
      </c>
      <c r="O89" s="330">
        <v>11.205543345000001</v>
      </c>
      <c r="P89" s="330">
        <v>14.590059191</v>
      </c>
      <c r="Q89" s="330">
        <v>12.170524039</v>
      </c>
      <c r="R89" s="329">
        <v>7.1302022634000002</v>
      </c>
      <c r="S89" s="330">
        <v>8.1179502945999999</v>
      </c>
      <c r="T89" s="331">
        <v>8.5459207530000008</v>
      </c>
      <c r="U89" s="330">
        <v>10.184325315000001</v>
      </c>
      <c r="V89" s="330">
        <v>8.8784493387999994</v>
      </c>
      <c r="W89" s="322">
        <v>9.4687885756999997</v>
      </c>
      <c r="X89" s="329">
        <v>8.9378875102999995</v>
      </c>
      <c r="Y89" s="330">
        <v>10.34547652</v>
      </c>
      <c r="Z89" s="325">
        <v>8.9239533512999998</v>
      </c>
      <c r="AA89" s="329">
        <v>10.553856173</v>
      </c>
      <c r="AB89" s="330">
        <v>12.150066315</v>
      </c>
      <c r="AC89" s="394" t="s">
        <v>855</v>
      </c>
      <c r="AD89" s="1"/>
      <c r="AE89" s="1"/>
    </row>
    <row r="90" spans="1:31" ht="13.5" thickBot="1" x14ac:dyDescent="0.25">
      <c r="A90" s="346" t="s">
        <v>478</v>
      </c>
      <c r="B90" s="347"/>
      <c r="C90" s="572">
        <f>7*3*1</f>
        <v>21</v>
      </c>
      <c r="D90" s="565"/>
      <c r="E90" s="565">
        <f>6*3*2</f>
        <v>36</v>
      </c>
      <c r="F90" s="565"/>
      <c r="G90" s="565">
        <f>5*3*3</f>
        <v>45</v>
      </c>
      <c r="H90" s="573"/>
      <c r="I90" s="349">
        <v>3</v>
      </c>
      <c r="J90" s="373" t="s">
        <v>855</v>
      </c>
      <c r="K90" s="372" t="s">
        <v>855</v>
      </c>
      <c r="L90" s="349">
        <f>1*3*1</f>
        <v>3</v>
      </c>
      <c r="M90" s="349">
        <v>6</v>
      </c>
      <c r="N90" s="344">
        <v>9</v>
      </c>
      <c r="O90" s="349">
        <f>1*3*1</f>
        <v>3</v>
      </c>
      <c r="P90" s="349">
        <v>6</v>
      </c>
      <c r="Q90" s="344">
        <v>9</v>
      </c>
      <c r="R90" s="349">
        <f>1*3*1</f>
        <v>3</v>
      </c>
      <c r="S90" s="349">
        <v>6</v>
      </c>
      <c r="T90" s="344">
        <v>9</v>
      </c>
      <c r="U90" s="349">
        <f>1*3*1</f>
        <v>3</v>
      </c>
      <c r="V90" s="349">
        <v>6</v>
      </c>
      <c r="W90" s="344">
        <v>9</v>
      </c>
      <c r="X90" s="349">
        <f>1*3*1</f>
        <v>3</v>
      </c>
      <c r="Y90" s="349">
        <v>6</v>
      </c>
      <c r="Z90" s="344">
        <v>9</v>
      </c>
      <c r="AA90" s="349">
        <v>3</v>
      </c>
      <c r="AB90" s="349">
        <v>6</v>
      </c>
      <c r="AC90" s="373" t="s">
        <v>855</v>
      </c>
      <c r="AD90" s="1"/>
      <c r="AE90" s="1"/>
    </row>
    <row r="91" spans="1:31" x14ac:dyDescent="0.2">
      <c r="A91" s="10"/>
      <c r="B91" s="10"/>
      <c r="C91" s="120"/>
      <c r="D91" s="122"/>
      <c r="E91" s="120"/>
      <c r="F91" s="122"/>
      <c r="G91" s="120"/>
      <c r="H91" s="122"/>
      <c r="I91" s="7"/>
      <c r="J91" s="7"/>
      <c r="K91" s="7"/>
      <c r="L91" s="7"/>
      <c r="M91" s="7"/>
      <c r="N91" s="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29"/>
      <c r="AD91" s="7"/>
      <c r="AE91" s="7"/>
    </row>
    <row r="92" spans="1:31" x14ac:dyDescent="0.2">
      <c r="A92" s="10"/>
      <c r="B92" s="10"/>
      <c r="C92" s="120"/>
      <c r="D92" s="122"/>
      <c r="E92" s="120"/>
      <c r="F92" s="122"/>
      <c r="G92" s="120"/>
      <c r="H92" s="12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x14ac:dyDescent="0.2">
      <c r="A93" s="11"/>
      <c r="B93" s="11"/>
      <c r="C93" s="120"/>
      <c r="D93" s="122"/>
      <c r="E93" s="120"/>
      <c r="F93" s="122"/>
      <c r="G93" s="120"/>
      <c r="H93" s="12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31" x14ac:dyDescent="0.2">
      <c r="A94" s="10"/>
      <c r="B94" s="10"/>
      <c r="AD94" s="1"/>
    </row>
    <row r="95" spans="1:31" x14ac:dyDescent="0.2">
      <c r="A95" s="10"/>
      <c r="B95" s="10"/>
      <c r="I95" s="12"/>
      <c r="J95" s="12"/>
      <c r="K95" s="1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29"/>
      <c r="AD95" s="1"/>
    </row>
    <row r="96" spans="1:31" x14ac:dyDescent="0.2">
      <c r="A96" s="10"/>
      <c r="B96" s="10"/>
      <c r="I96" s="12"/>
      <c r="J96" s="12"/>
      <c r="K96" s="1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29"/>
    </row>
    <row r="97" spans="1:32" x14ac:dyDescent="0.2">
      <c r="A97" s="11"/>
      <c r="B97" s="11"/>
      <c r="O97" s="1"/>
      <c r="P97" s="1"/>
      <c r="Q97" s="1"/>
    </row>
    <row r="98" spans="1:32" s="44" customFormat="1" x14ac:dyDescent="0.2">
      <c r="A98" s="10"/>
      <c r="B98" s="10"/>
      <c r="C98" s="116"/>
      <c r="D98" s="123"/>
      <c r="E98" s="116"/>
      <c r="F98" s="123"/>
      <c r="G98" s="116"/>
      <c r="H98" s="123"/>
      <c r="O98" s="10"/>
      <c r="P98" s="10"/>
      <c r="Q98" s="10"/>
      <c r="AC98" s="5"/>
      <c r="AE98" s="348"/>
      <c r="AF98" s="1"/>
    </row>
    <row r="99" spans="1:32" s="44" customFormat="1" x14ac:dyDescent="0.2">
      <c r="A99" s="11"/>
      <c r="B99" s="11"/>
      <c r="C99" s="116"/>
      <c r="D99" s="123"/>
      <c r="E99" s="116"/>
      <c r="F99" s="123"/>
      <c r="G99" s="116"/>
      <c r="H99" s="123"/>
      <c r="O99" s="1"/>
      <c r="P99" s="1"/>
      <c r="Q99" s="1"/>
      <c r="AC99" s="5"/>
      <c r="AE99" s="348"/>
      <c r="AF99" s="1"/>
    </row>
    <row r="100" spans="1:32" s="44" customFormat="1" x14ac:dyDescent="0.2">
      <c r="A100" s="11"/>
      <c r="B100" s="11"/>
      <c r="C100" s="116"/>
      <c r="D100" s="123"/>
      <c r="E100" s="116"/>
      <c r="F100" s="123"/>
      <c r="G100" s="116"/>
      <c r="H100" s="123"/>
      <c r="O100" s="11"/>
      <c r="P100" s="11"/>
      <c r="Q100" s="11" t="s">
        <v>35</v>
      </c>
      <c r="AC100" s="5"/>
      <c r="AE100" s="348"/>
      <c r="AF100" s="1"/>
    </row>
    <row r="101" spans="1:32" s="44" customFormat="1" x14ac:dyDescent="0.2">
      <c r="A101" s="10"/>
      <c r="B101" s="10"/>
      <c r="C101" s="116"/>
      <c r="D101" s="123"/>
      <c r="E101" s="116"/>
      <c r="F101" s="123"/>
      <c r="G101" s="116"/>
      <c r="H101" s="123"/>
      <c r="AC101" s="5"/>
      <c r="AE101" s="348"/>
      <c r="AF101" s="1"/>
    </row>
    <row r="102" spans="1:32" s="44" customFormat="1" x14ac:dyDescent="0.2">
      <c r="A102" s="32"/>
      <c r="B102" s="32"/>
      <c r="C102" s="116"/>
      <c r="D102" s="123"/>
      <c r="E102" s="116"/>
      <c r="F102" s="123"/>
      <c r="G102" s="116"/>
      <c r="H102" s="123"/>
      <c r="AC102" s="5"/>
      <c r="AE102" s="348"/>
      <c r="AF102" s="1"/>
    </row>
  </sheetData>
  <mergeCells count="27">
    <mergeCell ref="C90:D90"/>
    <mergeCell ref="E90:F90"/>
    <mergeCell ref="G90:H90"/>
    <mergeCell ref="C88:D88"/>
    <mergeCell ref="E88:F88"/>
    <mergeCell ref="G88:H88"/>
    <mergeCell ref="C89:D89"/>
    <mergeCell ref="E89:F89"/>
    <mergeCell ref="G89:H89"/>
    <mergeCell ref="C86:D86"/>
    <mergeCell ref="E86:F86"/>
    <mergeCell ref="G86:H86"/>
    <mergeCell ref="C87:D87"/>
    <mergeCell ref="E87:F87"/>
    <mergeCell ref="G87:H87"/>
    <mergeCell ref="U2:W2"/>
    <mergeCell ref="X2:Z2"/>
    <mergeCell ref="A1:AC1"/>
    <mergeCell ref="AA2:AC2"/>
    <mergeCell ref="C3:D3"/>
    <mergeCell ref="E3:F3"/>
    <mergeCell ref="G3:H3"/>
    <mergeCell ref="C2:H2"/>
    <mergeCell ref="I2:K2"/>
    <mergeCell ref="L2:N2"/>
    <mergeCell ref="O2:Q2"/>
    <mergeCell ref="R2:T2"/>
  </mergeCells>
  <pageMargins left="0.5" right="0.5" top="0.5" bottom="0.5" header="0.3" footer="0.3"/>
  <pageSetup paperSize="5" scale="7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8.85546875" style="74" customWidth="1"/>
    <col min="2" max="2" width="24.5703125" style="74" customWidth="1"/>
    <col min="3" max="3" width="9.140625" style="74" customWidth="1"/>
    <col min="4" max="4" width="9" style="74" customWidth="1"/>
    <col min="5" max="5" width="11.7109375" style="74" customWidth="1"/>
    <col min="6" max="16" width="6.7109375" style="74" customWidth="1"/>
    <col min="17" max="16384" width="9.140625" style="74"/>
  </cols>
  <sheetData>
    <row r="1" spans="1:16" s="37" customFormat="1" ht="27.95" customHeight="1" thickBot="1" x14ac:dyDescent="0.25">
      <c r="A1" s="610" t="s">
        <v>1178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</row>
    <row r="2" spans="1:16" ht="52.15" customHeight="1" x14ac:dyDescent="0.2">
      <c r="A2" s="138" t="s">
        <v>75</v>
      </c>
      <c r="B2" s="459" t="s">
        <v>254</v>
      </c>
      <c r="C2" s="158" t="s">
        <v>62</v>
      </c>
      <c r="D2" s="158" t="s">
        <v>76</v>
      </c>
      <c r="E2" s="460" t="s">
        <v>174</v>
      </c>
      <c r="F2" s="169" t="s">
        <v>1091</v>
      </c>
      <c r="G2" s="170" t="s">
        <v>1179</v>
      </c>
      <c r="H2" s="170" t="s">
        <v>1180</v>
      </c>
      <c r="I2" s="170" t="s">
        <v>1181</v>
      </c>
      <c r="J2" s="170" t="s">
        <v>1182</v>
      </c>
      <c r="K2" s="170" t="s">
        <v>1183</v>
      </c>
      <c r="L2" s="170" t="s">
        <v>1127</v>
      </c>
      <c r="M2" s="170" t="s">
        <v>1184</v>
      </c>
      <c r="N2" s="170" t="s">
        <v>1185</v>
      </c>
      <c r="O2" s="170" t="s">
        <v>1186</v>
      </c>
      <c r="P2" s="170" t="s">
        <v>1187</v>
      </c>
    </row>
    <row r="3" spans="1:16" ht="14.1" customHeight="1" x14ac:dyDescent="0.25">
      <c r="A3" s="142" t="s">
        <v>1078</v>
      </c>
      <c r="B3" s="142" t="s">
        <v>1143</v>
      </c>
      <c r="C3" s="143">
        <v>61.2</v>
      </c>
      <c r="D3" s="144">
        <v>13.0091</v>
      </c>
      <c r="E3" s="161">
        <v>0.73</v>
      </c>
      <c r="F3" s="164">
        <v>57.177645980000001</v>
      </c>
      <c r="G3" s="165">
        <v>70.04256384</v>
      </c>
      <c r="H3" s="165">
        <v>75.288937930000003</v>
      </c>
      <c r="I3" s="165">
        <v>54.893732049999997</v>
      </c>
      <c r="J3" s="165">
        <v>28.60050575</v>
      </c>
      <c r="K3" s="165">
        <v>52.365707049999997</v>
      </c>
      <c r="L3" s="165">
        <v>41.389886949999998</v>
      </c>
      <c r="M3" s="165">
        <v>82.204639970000002</v>
      </c>
      <c r="N3" s="165">
        <v>81.611295990000002</v>
      </c>
      <c r="O3" s="165">
        <v>62.228242569999999</v>
      </c>
      <c r="P3" s="165">
        <v>67.635600260000004</v>
      </c>
    </row>
    <row r="4" spans="1:16" ht="14.1" customHeight="1" x14ac:dyDescent="0.25">
      <c r="A4" s="145" t="s">
        <v>1081</v>
      </c>
      <c r="B4" s="145" t="s">
        <v>1144</v>
      </c>
      <c r="C4" s="146">
        <v>60.6</v>
      </c>
      <c r="D4" s="147">
        <v>13.309100000000001</v>
      </c>
      <c r="E4" s="162">
        <v>0.73</v>
      </c>
      <c r="F4" s="166">
        <v>57.288075859999999</v>
      </c>
      <c r="G4" s="167">
        <v>65.943047390000004</v>
      </c>
      <c r="H4" s="167">
        <v>63.125519359999998</v>
      </c>
      <c r="I4" s="167">
        <v>53.789839729999997</v>
      </c>
      <c r="J4" s="167">
        <v>34.074712640000001</v>
      </c>
      <c r="K4" s="167">
        <v>56.128883260000002</v>
      </c>
      <c r="L4" s="167">
        <v>38.954705410000003</v>
      </c>
      <c r="M4" s="167">
        <v>99.637491600000004</v>
      </c>
      <c r="N4" s="167">
        <v>66.811260700000005</v>
      </c>
      <c r="O4" s="167">
        <v>61.003567179999997</v>
      </c>
      <c r="P4" s="167">
        <v>70.312899110000004</v>
      </c>
    </row>
    <row r="5" spans="1:16" ht="14.1" customHeight="1" x14ac:dyDescent="0.25">
      <c r="A5" s="142" t="s">
        <v>1081</v>
      </c>
      <c r="B5" s="142" t="s">
        <v>1145</v>
      </c>
      <c r="C5" s="143">
        <v>60.3</v>
      </c>
      <c r="D5" s="144">
        <v>13.3818</v>
      </c>
      <c r="E5" s="161">
        <v>0.73</v>
      </c>
      <c r="F5" s="164">
        <v>44.133289660000003</v>
      </c>
      <c r="G5" s="165">
        <v>65.491138669999998</v>
      </c>
      <c r="H5" s="165">
        <v>62.030069879999999</v>
      </c>
      <c r="I5" s="165">
        <v>50.16116006</v>
      </c>
      <c r="J5" s="165">
        <v>30.130018889999999</v>
      </c>
      <c r="K5" s="165">
        <v>58.118000629999997</v>
      </c>
      <c r="L5" s="165">
        <v>43.924158689999999</v>
      </c>
      <c r="M5" s="165">
        <v>98.740212470000003</v>
      </c>
      <c r="N5" s="165">
        <v>75.540595139999994</v>
      </c>
      <c r="O5" s="165">
        <v>59.852556479999997</v>
      </c>
      <c r="P5" s="165">
        <v>74.78407833</v>
      </c>
    </row>
    <row r="6" spans="1:16" ht="14.1" customHeight="1" x14ac:dyDescent="0.25">
      <c r="A6" s="145" t="s">
        <v>1083</v>
      </c>
      <c r="B6" s="145" t="s">
        <v>1146</v>
      </c>
      <c r="C6" s="146">
        <v>59.9</v>
      </c>
      <c r="D6" s="147">
        <v>13.336399999999999</v>
      </c>
      <c r="E6" s="162">
        <v>0.55000000000000004</v>
      </c>
      <c r="F6" s="166">
        <v>62.605956319999997</v>
      </c>
      <c r="G6" s="167">
        <v>62.395448160000001</v>
      </c>
      <c r="H6" s="167">
        <v>60.007149839999997</v>
      </c>
      <c r="I6" s="167">
        <v>54.430194960000001</v>
      </c>
      <c r="J6" s="167">
        <v>31.226962960000002</v>
      </c>
      <c r="K6" s="167">
        <v>57.257534540000002</v>
      </c>
      <c r="L6" s="167">
        <v>45.043474099999997</v>
      </c>
      <c r="M6" s="167">
        <v>85.889893529999995</v>
      </c>
      <c r="N6" s="167">
        <v>76.636213830000003</v>
      </c>
      <c r="O6" s="167">
        <v>56.909915410000004</v>
      </c>
      <c r="P6" s="167">
        <v>66.428948489999996</v>
      </c>
    </row>
    <row r="7" spans="1:16" ht="14.1" customHeight="1" x14ac:dyDescent="0.25">
      <c r="A7" s="142" t="s">
        <v>1083</v>
      </c>
      <c r="B7" s="142" t="s">
        <v>1147</v>
      </c>
      <c r="C7" s="143">
        <v>59.5</v>
      </c>
      <c r="D7" s="144">
        <v>13.6111</v>
      </c>
      <c r="E7" s="161">
        <v>0.82</v>
      </c>
      <c r="F7" s="164">
        <v>50.335999999999999</v>
      </c>
      <c r="G7" s="165">
        <v>64.690127880000006</v>
      </c>
      <c r="H7" s="165">
        <v>72.707384750000003</v>
      </c>
      <c r="I7" s="165">
        <v>44.39796295</v>
      </c>
      <c r="J7" s="165">
        <v>34.610055869999997</v>
      </c>
      <c r="K7" s="165">
        <v>56.58</v>
      </c>
      <c r="L7" s="165">
        <v>40.468527160000001</v>
      </c>
      <c r="M7" s="165">
        <v>81.302312549999996</v>
      </c>
      <c r="N7" s="165">
        <v>77.035059759999996</v>
      </c>
      <c r="O7" s="165">
        <v>61.5</v>
      </c>
      <c r="P7" s="165">
        <v>69.808088549999994</v>
      </c>
    </row>
    <row r="8" spans="1:16" ht="14.1" customHeight="1" x14ac:dyDescent="0.25">
      <c r="A8" s="145" t="s">
        <v>1083</v>
      </c>
      <c r="B8" s="145" t="s">
        <v>1148</v>
      </c>
      <c r="C8" s="146">
        <v>59.3</v>
      </c>
      <c r="D8" s="147">
        <v>13.0364</v>
      </c>
      <c r="E8" s="162">
        <v>0.73</v>
      </c>
      <c r="F8" s="166">
        <v>40.856275859999997</v>
      </c>
      <c r="G8" s="167">
        <v>62.08261469</v>
      </c>
      <c r="H8" s="167">
        <v>67.969408959999996</v>
      </c>
      <c r="I8" s="167">
        <v>56.435273709999997</v>
      </c>
      <c r="J8" s="167">
        <v>32.356545959999998</v>
      </c>
      <c r="K8" s="167">
        <v>56.26691975</v>
      </c>
      <c r="L8" s="167">
        <v>42.634316939999998</v>
      </c>
      <c r="M8" s="167">
        <v>87.024442410000006</v>
      </c>
      <c r="N8" s="167">
        <v>84.495571069999997</v>
      </c>
      <c r="O8" s="167">
        <v>53.41676236</v>
      </c>
      <c r="P8" s="167">
        <v>69.298770750000003</v>
      </c>
    </row>
    <row r="9" spans="1:16" ht="14.1" customHeight="1" x14ac:dyDescent="0.25">
      <c r="A9" s="142" t="s">
        <v>1083</v>
      </c>
      <c r="B9" s="142" t="s">
        <v>1149</v>
      </c>
      <c r="C9" s="143">
        <v>58.8</v>
      </c>
      <c r="D9" s="144">
        <v>13.154500000000001</v>
      </c>
      <c r="E9" s="161">
        <v>0.64</v>
      </c>
      <c r="F9" s="164">
        <v>36.89832414</v>
      </c>
      <c r="G9" s="165">
        <v>69.389404850000005</v>
      </c>
      <c r="H9" s="165">
        <v>52.668468969999999</v>
      </c>
      <c r="I9" s="165">
        <v>48.350483590000003</v>
      </c>
      <c r="J9" s="165">
        <v>34.769182559999997</v>
      </c>
      <c r="K9" s="165">
        <v>57.359263949999999</v>
      </c>
      <c r="L9" s="165">
        <v>39.609809689999999</v>
      </c>
      <c r="M9" s="165">
        <v>98.871029100000001</v>
      </c>
      <c r="N9" s="165">
        <v>74.443428729999994</v>
      </c>
      <c r="O9" s="165">
        <v>63.08985629</v>
      </c>
      <c r="P9" s="165">
        <v>71.765517239999994</v>
      </c>
    </row>
    <row r="10" spans="1:16" ht="14.1" customHeight="1" x14ac:dyDescent="0.25">
      <c r="A10" s="145" t="s">
        <v>1115</v>
      </c>
      <c r="B10" s="145" t="s">
        <v>1150</v>
      </c>
      <c r="C10" s="146">
        <v>58.7</v>
      </c>
      <c r="D10" s="147">
        <v>13.345499999999999</v>
      </c>
      <c r="E10" s="162">
        <v>0.55000000000000004</v>
      </c>
      <c r="F10" s="166">
        <v>66.879898850000004</v>
      </c>
      <c r="G10" s="167">
        <v>65.022868130000006</v>
      </c>
      <c r="H10" s="167">
        <v>64.904359290000002</v>
      </c>
      <c r="I10" s="167">
        <v>52.601934360000001</v>
      </c>
      <c r="J10" s="167">
        <v>30.199442900000001</v>
      </c>
      <c r="K10" s="167">
        <v>50.738732470000002</v>
      </c>
      <c r="L10" s="167">
        <v>37.87852522</v>
      </c>
      <c r="M10" s="167">
        <v>80.129572240000002</v>
      </c>
      <c r="N10" s="167">
        <v>65.818636260000005</v>
      </c>
      <c r="O10" s="167">
        <v>60.566183119999998</v>
      </c>
      <c r="P10" s="167">
        <v>71.149957430000001</v>
      </c>
    </row>
    <row r="11" spans="1:16" ht="14.1" customHeight="1" x14ac:dyDescent="0.25">
      <c r="A11" s="142" t="s">
        <v>1115</v>
      </c>
      <c r="B11" s="142" t="s">
        <v>1151</v>
      </c>
      <c r="C11" s="143">
        <v>58.5</v>
      </c>
      <c r="D11" s="144">
        <v>13.154500000000001</v>
      </c>
      <c r="E11" s="161">
        <v>0.73</v>
      </c>
      <c r="F11" s="164">
        <v>38.917216089999997</v>
      </c>
      <c r="G11" s="165">
        <v>64.845436930000005</v>
      </c>
      <c r="H11" s="165">
        <v>66.780401639999994</v>
      </c>
      <c r="I11" s="165">
        <v>44.935255669999997</v>
      </c>
      <c r="J11" s="165">
        <v>38.024520219999999</v>
      </c>
      <c r="K11" s="165">
        <v>60.101550140000001</v>
      </c>
      <c r="L11" s="165">
        <v>33.150997689999997</v>
      </c>
      <c r="M11" s="165">
        <v>88.179184449999994</v>
      </c>
      <c r="N11" s="165">
        <v>73.909119009999998</v>
      </c>
      <c r="O11" s="165">
        <v>64.883459830000007</v>
      </c>
      <c r="P11" s="165">
        <v>70.16222861</v>
      </c>
    </row>
    <row r="12" spans="1:16" ht="14.1" customHeight="1" x14ac:dyDescent="0.25">
      <c r="A12" s="145" t="s">
        <v>1152</v>
      </c>
      <c r="B12" s="145" t="s">
        <v>1153</v>
      </c>
      <c r="C12" s="146">
        <v>58.2</v>
      </c>
      <c r="D12" s="147">
        <v>13.1</v>
      </c>
      <c r="E12" s="162">
        <v>0.55000000000000004</v>
      </c>
      <c r="F12" s="166">
        <v>33.367349429999997</v>
      </c>
      <c r="G12" s="167">
        <v>66.719678160000001</v>
      </c>
      <c r="H12" s="167">
        <v>61.317080570000002</v>
      </c>
      <c r="I12" s="167">
        <v>50.993963780000001</v>
      </c>
      <c r="J12" s="167">
        <v>27.92673473</v>
      </c>
      <c r="K12" s="167">
        <v>60.493620159999999</v>
      </c>
      <c r="L12" s="167">
        <v>39.389129160000003</v>
      </c>
      <c r="M12" s="167">
        <v>92.734939249999996</v>
      </c>
      <c r="N12" s="167">
        <v>74.483515130000001</v>
      </c>
      <c r="O12" s="167">
        <v>59.344796330000001</v>
      </c>
      <c r="P12" s="167">
        <v>73.562617070000002</v>
      </c>
    </row>
    <row r="13" spans="1:16" ht="14.1" customHeight="1" x14ac:dyDescent="0.25">
      <c r="A13" s="142" t="s">
        <v>1154</v>
      </c>
      <c r="B13" s="142" t="s">
        <v>1155</v>
      </c>
      <c r="C13" s="143">
        <v>57.7</v>
      </c>
      <c r="D13" s="144">
        <v>13.045500000000001</v>
      </c>
      <c r="E13" s="161">
        <v>0.55000000000000004</v>
      </c>
      <c r="F13" s="164">
        <v>56.87</v>
      </c>
      <c r="G13" s="165">
        <v>67.160066999999998</v>
      </c>
      <c r="H13" s="165">
        <v>61.64837352</v>
      </c>
      <c r="I13" s="165">
        <v>49.570748629999997</v>
      </c>
      <c r="J13" s="165">
        <v>31.59784075</v>
      </c>
      <c r="K13" s="165">
        <v>56.825561530000002</v>
      </c>
      <c r="L13" s="165">
        <v>42.799490540000001</v>
      </c>
      <c r="M13" s="165">
        <v>77.130227989999995</v>
      </c>
      <c r="N13" s="165">
        <v>67.861126380000002</v>
      </c>
      <c r="O13" s="165">
        <v>55.122231360000001</v>
      </c>
      <c r="P13" s="165">
        <v>67.714798849999994</v>
      </c>
    </row>
    <row r="14" spans="1:16" ht="14.1" customHeight="1" x14ac:dyDescent="0.25">
      <c r="A14" s="145" t="s">
        <v>1154</v>
      </c>
      <c r="B14" s="145" t="s">
        <v>1156</v>
      </c>
      <c r="C14" s="146">
        <v>57.6</v>
      </c>
      <c r="D14" s="147">
        <v>12.9</v>
      </c>
      <c r="E14" s="162">
        <v>0.64</v>
      </c>
      <c r="F14" s="166">
        <v>33.763172410000003</v>
      </c>
      <c r="G14" s="167">
        <v>68.902789200000001</v>
      </c>
      <c r="H14" s="167">
        <v>52.819161010000002</v>
      </c>
      <c r="I14" s="167">
        <v>54.097561919999997</v>
      </c>
      <c r="J14" s="167">
        <v>32.63754789</v>
      </c>
      <c r="K14" s="167">
        <v>49.634672569999999</v>
      </c>
      <c r="L14" s="167">
        <v>43.093346179999998</v>
      </c>
      <c r="M14" s="167">
        <v>97.928095839999997</v>
      </c>
      <c r="N14" s="167">
        <v>71.800536699999995</v>
      </c>
      <c r="O14" s="167">
        <v>59.632877870000002</v>
      </c>
      <c r="P14" s="167">
        <v>69.540229890000006</v>
      </c>
    </row>
    <row r="15" spans="1:16" ht="14.1" customHeight="1" x14ac:dyDescent="0.25">
      <c r="A15" s="142" t="s">
        <v>1154</v>
      </c>
      <c r="B15" s="142" t="s">
        <v>1157</v>
      </c>
      <c r="C15" s="143">
        <v>57.6</v>
      </c>
      <c r="D15" s="144">
        <v>12.9636</v>
      </c>
      <c r="E15" s="161">
        <v>0.55000000000000004</v>
      </c>
      <c r="F15" s="164">
        <v>56.432731029999999</v>
      </c>
      <c r="G15" s="165">
        <v>64.899738409999998</v>
      </c>
      <c r="H15" s="165">
        <v>58.812924430000002</v>
      </c>
      <c r="I15" s="165">
        <v>54.617026299999999</v>
      </c>
      <c r="J15" s="165">
        <v>29.336497779999998</v>
      </c>
      <c r="K15" s="165">
        <v>50.935463460000001</v>
      </c>
      <c r="L15" s="165">
        <v>42.115544640000003</v>
      </c>
      <c r="M15" s="165">
        <v>86.513467399999996</v>
      </c>
      <c r="N15" s="165">
        <v>67.491089990000006</v>
      </c>
      <c r="O15" s="165">
        <v>53.973851539999998</v>
      </c>
      <c r="P15" s="165">
        <v>68.574393360000002</v>
      </c>
    </row>
    <row r="16" spans="1:16" ht="14.1" customHeight="1" x14ac:dyDescent="0.25">
      <c r="A16" s="145" t="s">
        <v>1154</v>
      </c>
      <c r="B16" s="145" t="s">
        <v>1158</v>
      </c>
      <c r="C16" s="146">
        <v>57.6</v>
      </c>
      <c r="D16" s="147">
        <v>13.2273</v>
      </c>
      <c r="E16" s="162">
        <v>0.55000000000000004</v>
      </c>
      <c r="F16" s="166">
        <v>36.614878160000004</v>
      </c>
      <c r="G16" s="167">
        <v>63.545382480000001</v>
      </c>
      <c r="H16" s="167">
        <v>48.615350390000003</v>
      </c>
      <c r="I16" s="167">
        <v>42.854711719999997</v>
      </c>
      <c r="J16" s="167">
        <v>37.428097059999999</v>
      </c>
      <c r="K16" s="167">
        <v>62.309669939999999</v>
      </c>
      <c r="L16" s="167">
        <v>39.46710436</v>
      </c>
      <c r="M16" s="167">
        <v>97.279938979999997</v>
      </c>
      <c r="N16" s="167">
        <v>71.104293909999996</v>
      </c>
      <c r="O16" s="167">
        <v>64.603928659999994</v>
      </c>
      <c r="P16" s="167">
        <v>69.753357809999997</v>
      </c>
    </row>
    <row r="17" spans="1:16" ht="14.1" customHeight="1" x14ac:dyDescent="0.25">
      <c r="A17" s="142" t="s">
        <v>1154</v>
      </c>
      <c r="B17" s="142" t="s">
        <v>1159</v>
      </c>
      <c r="C17" s="143">
        <v>56.5</v>
      </c>
      <c r="D17" s="144">
        <v>12.927300000000001</v>
      </c>
      <c r="E17" s="161">
        <v>0.55000000000000004</v>
      </c>
      <c r="F17" s="164">
        <v>47.4548092</v>
      </c>
      <c r="G17" s="165">
        <v>59.587928789999999</v>
      </c>
      <c r="H17" s="165">
        <v>59.623494100000002</v>
      </c>
      <c r="I17" s="165">
        <v>48.136543400000001</v>
      </c>
      <c r="J17" s="165">
        <v>27.484785209999998</v>
      </c>
      <c r="K17" s="165">
        <v>55.794115789999999</v>
      </c>
      <c r="L17" s="165">
        <v>43.4708313</v>
      </c>
      <c r="M17" s="165">
        <v>84.725274389999996</v>
      </c>
      <c r="N17" s="165">
        <v>74.398293719999998</v>
      </c>
      <c r="O17" s="165">
        <v>64.168846610000003</v>
      </c>
      <c r="P17" s="165">
        <v>57.061621969999997</v>
      </c>
    </row>
    <row r="18" spans="1:16" ht="14.1" customHeight="1" x14ac:dyDescent="0.25">
      <c r="A18" s="145" t="s">
        <v>1154</v>
      </c>
      <c r="B18" s="145" t="s">
        <v>1160</v>
      </c>
      <c r="C18" s="146">
        <v>56.5</v>
      </c>
      <c r="D18" s="147">
        <v>13.011100000000001</v>
      </c>
      <c r="E18" s="162">
        <v>0.27</v>
      </c>
      <c r="F18" s="166">
        <v>54.744572410000004</v>
      </c>
      <c r="G18" s="167">
        <v>64.06</v>
      </c>
      <c r="H18" s="167">
        <v>66.447666060000003</v>
      </c>
      <c r="I18" s="167">
        <v>41.209270770000003</v>
      </c>
      <c r="J18" s="167">
        <v>30.28863346</v>
      </c>
      <c r="K18" s="167">
        <v>53.79</v>
      </c>
      <c r="L18" s="167">
        <v>34.503186710000001</v>
      </c>
      <c r="M18" s="167">
        <v>81.783656269999994</v>
      </c>
      <c r="N18" s="167">
        <v>77.173103089999998</v>
      </c>
      <c r="O18" s="167">
        <v>56.975029730000003</v>
      </c>
      <c r="P18" s="167">
        <v>60.912090249999999</v>
      </c>
    </row>
    <row r="19" spans="1:16" ht="14.1" customHeight="1" x14ac:dyDescent="0.25">
      <c r="A19" s="142" t="s">
        <v>1154</v>
      </c>
      <c r="B19" s="142" t="s">
        <v>1161</v>
      </c>
      <c r="C19" s="143">
        <v>56.5</v>
      </c>
      <c r="D19" s="144">
        <v>13.1</v>
      </c>
      <c r="E19" s="161">
        <v>0.36</v>
      </c>
      <c r="F19" s="164">
        <v>40.95085057</v>
      </c>
      <c r="G19" s="165">
        <v>60.051416549999999</v>
      </c>
      <c r="H19" s="165">
        <v>68.497611969999994</v>
      </c>
      <c r="I19" s="165">
        <v>54.581125370000002</v>
      </c>
      <c r="J19" s="165">
        <v>29.034405700000001</v>
      </c>
      <c r="K19" s="165">
        <v>53.341242219999998</v>
      </c>
      <c r="L19" s="165">
        <v>37.293682250000003</v>
      </c>
      <c r="M19" s="165">
        <v>86.685548330000003</v>
      </c>
      <c r="N19" s="165">
        <v>63.267756560000002</v>
      </c>
      <c r="O19" s="165">
        <v>65.543811109999993</v>
      </c>
      <c r="P19" s="165">
        <v>62.019582800000002</v>
      </c>
    </row>
    <row r="20" spans="1:16" ht="14.1" customHeight="1" x14ac:dyDescent="0.25">
      <c r="A20" s="145" t="s">
        <v>1162</v>
      </c>
      <c r="B20" s="145" t="s">
        <v>1163</v>
      </c>
      <c r="C20" s="146">
        <v>56.3</v>
      </c>
      <c r="D20" s="147">
        <v>13.209099999999999</v>
      </c>
      <c r="E20" s="162">
        <v>0.55000000000000004</v>
      </c>
      <c r="F20" s="166">
        <v>37.53503448</v>
      </c>
      <c r="G20" s="167">
        <v>62.70728871</v>
      </c>
      <c r="H20" s="167">
        <v>60.401944890000003</v>
      </c>
      <c r="I20" s="167">
        <v>44.0213696</v>
      </c>
      <c r="J20" s="167">
        <v>36.502150929999999</v>
      </c>
      <c r="K20" s="167">
        <v>54.603522089999998</v>
      </c>
      <c r="L20" s="167">
        <v>47.047803530000003</v>
      </c>
      <c r="M20" s="167">
        <v>74.214290309999996</v>
      </c>
      <c r="N20" s="167">
        <v>73.535551589999997</v>
      </c>
      <c r="O20" s="167">
        <v>61.937530150000001</v>
      </c>
      <c r="P20" s="167">
        <v>66.614389099999997</v>
      </c>
    </row>
    <row r="21" spans="1:16" ht="14.1" customHeight="1" x14ac:dyDescent="0.25">
      <c r="A21" s="142" t="s">
        <v>1162</v>
      </c>
      <c r="B21" s="142" t="s">
        <v>1164</v>
      </c>
      <c r="C21" s="143">
        <v>56.3</v>
      </c>
      <c r="D21" s="144">
        <v>12.545500000000001</v>
      </c>
      <c r="E21" s="161">
        <v>0.27</v>
      </c>
      <c r="F21" s="164">
        <v>44.286000000000001</v>
      </c>
      <c r="G21" s="165">
        <v>62.624299870000002</v>
      </c>
      <c r="H21" s="165">
        <v>59.635631109999999</v>
      </c>
      <c r="I21" s="165">
        <v>57.187239300000002</v>
      </c>
      <c r="J21" s="165">
        <v>31.545623840000001</v>
      </c>
      <c r="K21" s="165">
        <v>49.751597599999997</v>
      </c>
      <c r="L21" s="165">
        <v>35.400587729999998</v>
      </c>
      <c r="M21" s="165">
        <v>88.577780079999997</v>
      </c>
      <c r="N21" s="165">
        <v>72.595614769999997</v>
      </c>
      <c r="O21" s="165">
        <v>56.304154920000002</v>
      </c>
      <c r="P21" s="165">
        <v>61.200553429999999</v>
      </c>
    </row>
    <row r="22" spans="1:16" ht="14.1" customHeight="1" x14ac:dyDescent="0.25">
      <c r="A22" s="145" t="s">
        <v>1154</v>
      </c>
      <c r="B22" s="145" t="s">
        <v>1165</v>
      </c>
      <c r="C22" s="146">
        <v>56.2</v>
      </c>
      <c r="D22" s="147">
        <v>13.033300000000001</v>
      </c>
      <c r="E22" s="162">
        <v>0.36</v>
      </c>
      <c r="F22" s="166">
        <v>45.286822989999997</v>
      </c>
      <c r="G22" s="167">
        <v>67.890632609999997</v>
      </c>
      <c r="H22" s="167">
        <v>63.159319539999998</v>
      </c>
      <c r="I22" s="167">
        <v>40.128928049999999</v>
      </c>
      <c r="J22" s="167">
        <v>30.47565904</v>
      </c>
      <c r="K22" s="167">
        <v>53</v>
      </c>
      <c r="L22" s="167">
        <v>34.435409839999998</v>
      </c>
      <c r="M22" s="167">
        <v>84.62694243</v>
      </c>
      <c r="N22" s="167">
        <v>71.865087669999994</v>
      </c>
      <c r="O22" s="167">
        <v>59</v>
      </c>
      <c r="P22" s="167">
        <v>68.425010639999996</v>
      </c>
    </row>
    <row r="23" spans="1:16" ht="14.1" customHeight="1" x14ac:dyDescent="0.25">
      <c r="A23" s="142" t="s">
        <v>1162</v>
      </c>
      <c r="B23" s="142" t="s">
        <v>1166</v>
      </c>
      <c r="C23" s="143">
        <v>56.2</v>
      </c>
      <c r="D23" s="144">
        <v>13.2273</v>
      </c>
      <c r="E23" s="161">
        <v>0.64</v>
      </c>
      <c r="F23" s="164">
        <v>51.970195400000001</v>
      </c>
      <c r="G23" s="165">
        <v>68.051447280000005</v>
      </c>
      <c r="H23" s="165">
        <v>68.648874620000001</v>
      </c>
      <c r="I23" s="165">
        <v>49.048231459999997</v>
      </c>
      <c r="J23" s="165">
        <v>33.335799139999999</v>
      </c>
      <c r="K23" s="165">
        <v>51.653717180000001</v>
      </c>
      <c r="L23" s="165">
        <v>41.795164229999997</v>
      </c>
      <c r="M23" s="165">
        <v>69.729650599999999</v>
      </c>
      <c r="N23" s="165">
        <v>59.809033069999998</v>
      </c>
      <c r="O23" s="165">
        <v>61.086439949999999</v>
      </c>
      <c r="P23" s="165">
        <v>63.582950189999998</v>
      </c>
    </row>
    <row r="24" spans="1:16" ht="14.1" customHeight="1" x14ac:dyDescent="0.25">
      <c r="A24" s="145" t="s">
        <v>1162</v>
      </c>
      <c r="B24" s="145" t="s">
        <v>1167</v>
      </c>
      <c r="C24" s="146">
        <v>56.1</v>
      </c>
      <c r="D24" s="147">
        <v>13.172700000000001</v>
      </c>
      <c r="E24" s="162">
        <v>0.45</v>
      </c>
      <c r="F24" s="166">
        <v>51.486751720000001</v>
      </c>
      <c r="G24" s="167">
        <v>65.094699539999993</v>
      </c>
      <c r="H24" s="167">
        <v>74.217170039999999</v>
      </c>
      <c r="I24" s="167">
        <v>52.509129260000002</v>
      </c>
      <c r="J24" s="167">
        <v>30.14456303</v>
      </c>
      <c r="K24" s="167">
        <v>50.107244540000003</v>
      </c>
      <c r="L24" s="167">
        <v>36.825465739999999</v>
      </c>
      <c r="M24" s="167">
        <v>71.562839269999998</v>
      </c>
      <c r="N24" s="167">
        <v>57.803723040000001</v>
      </c>
      <c r="O24" s="167">
        <v>63.520663159999998</v>
      </c>
      <c r="P24" s="167">
        <v>63.412962960000002</v>
      </c>
    </row>
    <row r="25" spans="1:16" ht="14.1" customHeight="1" x14ac:dyDescent="0.25">
      <c r="A25" s="142" t="s">
        <v>1168</v>
      </c>
      <c r="B25" s="142" t="s">
        <v>1169</v>
      </c>
      <c r="C25" s="143">
        <v>55.3</v>
      </c>
      <c r="D25" s="144">
        <v>13.1364</v>
      </c>
      <c r="E25" s="161">
        <v>0.45</v>
      </c>
      <c r="F25" s="164">
        <v>46.303779310000003</v>
      </c>
      <c r="G25" s="165">
        <v>64.721931389999995</v>
      </c>
      <c r="H25" s="165">
        <v>55.636700040000001</v>
      </c>
      <c r="I25" s="165">
        <v>46.37202525</v>
      </c>
      <c r="J25" s="165">
        <v>28.4830583</v>
      </c>
      <c r="K25" s="165">
        <v>54.457365809999999</v>
      </c>
      <c r="L25" s="165">
        <v>40.319101840000002</v>
      </c>
      <c r="M25" s="165">
        <v>81.806702819999998</v>
      </c>
      <c r="N25" s="165">
        <v>68.506379999999993</v>
      </c>
      <c r="O25" s="165">
        <v>60.854593510000001</v>
      </c>
      <c r="P25" s="165">
        <v>61.009961689999997</v>
      </c>
    </row>
    <row r="26" spans="1:16" ht="14.1" customHeight="1" x14ac:dyDescent="0.25">
      <c r="A26" s="145" t="s">
        <v>1168</v>
      </c>
      <c r="B26" s="145" t="s">
        <v>1170</v>
      </c>
      <c r="C26" s="146">
        <v>55.1</v>
      </c>
      <c r="D26" s="147">
        <v>13.318199999999999</v>
      </c>
      <c r="E26" s="162">
        <v>0.45</v>
      </c>
      <c r="F26" s="166">
        <v>35.410441380000002</v>
      </c>
      <c r="G26" s="167">
        <v>70.135055769999994</v>
      </c>
      <c r="H26" s="167">
        <v>76.642804369999993</v>
      </c>
      <c r="I26" s="167">
        <v>39.398209950000002</v>
      </c>
      <c r="J26" s="167">
        <v>34.061731799999997</v>
      </c>
      <c r="K26" s="167">
        <v>55.271665079999998</v>
      </c>
      <c r="L26" s="167">
        <v>39.265515039999997</v>
      </c>
      <c r="M26" s="167">
        <v>73.924562219999999</v>
      </c>
      <c r="N26" s="167">
        <v>60.114744979999998</v>
      </c>
      <c r="O26" s="167">
        <v>60.428061829999997</v>
      </c>
      <c r="P26" s="167">
        <v>61.586888039999998</v>
      </c>
    </row>
    <row r="27" spans="1:16" ht="14.1" customHeight="1" x14ac:dyDescent="0.25">
      <c r="A27" s="142" t="s">
        <v>1171</v>
      </c>
      <c r="B27" s="142" t="s">
        <v>1172</v>
      </c>
      <c r="C27" s="143">
        <v>53.9</v>
      </c>
      <c r="D27" s="144">
        <v>13.172700000000001</v>
      </c>
      <c r="E27" s="161">
        <v>0.27</v>
      </c>
      <c r="F27" s="164">
        <v>40.08882989</v>
      </c>
      <c r="G27" s="165">
        <v>64.4860173</v>
      </c>
      <c r="H27" s="165">
        <v>69.715731610000006</v>
      </c>
      <c r="I27" s="165">
        <v>40.037099840000003</v>
      </c>
      <c r="J27" s="165">
        <v>30.576567140000002</v>
      </c>
      <c r="K27" s="165">
        <v>54.335539300000001</v>
      </c>
      <c r="L27" s="165">
        <v>34.991353439999997</v>
      </c>
      <c r="M27" s="165">
        <v>73.607397750000004</v>
      </c>
      <c r="N27" s="165">
        <v>57.258150839999999</v>
      </c>
      <c r="O27" s="165">
        <v>62.442330560000002</v>
      </c>
      <c r="P27" s="165">
        <v>65.589314599999994</v>
      </c>
    </row>
    <row r="28" spans="1:16" ht="14.1" customHeight="1" x14ac:dyDescent="0.25">
      <c r="A28" s="145" t="s">
        <v>1173</v>
      </c>
      <c r="B28" s="145" t="s">
        <v>1174</v>
      </c>
      <c r="C28" s="146">
        <v>53.4</v>
      </c>
      <c r="D28" s="147">
        <v>13.2455</v>
      </c>
      <c r="E28" s="162">
        <v>0.18</v>
      </c>
      <c r="F28" s="166">
        <v>35.047719540000003</v>
      </c>
      <c r="G28" s="167">
        <v>61.419053499999997</v>
      </c>
      <c r="H28" s="167">
        <v>68.890352199999995</v>
      </c>
      <c r="I28" s="167">
        <v>40.722636510000001</v>
      </c>
      <c r="J28" s="167">
        <v>29.640454630000001</v>
      </c>
      <c r="K28" s="167">
        <v>53.242644730000002</v>
      </c>
      <c r="L28" s="167">
        <v>41.953962689999997</v>
      </c>
      <c r="M28" s="167">
        <v>69.922144189999997</v>
      </c>
      <c r="N28" s="167">
        <v>65.15190819</v>
      </c>
      <c r="O28" s="167">
        <v>57.904388650000001</v>
      </c>
      <c r="P28" s="167">
        <v>63.861111110000003</v>
      </c>
    </row>
    <row r="29" spans="1:16" ht="14.1" customHeight="1" x14ac:dyDescent="0.25">
      <c r="A29" s="142" t="s">
        <v>1175</v>
      </c>
      <c r="B29" s="142" t="s">
        <v>1176</v>
      </c>
      <c r="C29" s="143">
        <v>52.7</v>
      </c>
      <c r="D29" s="144">
        <v>13.13</v>
      </c>
      <c r="E29" s="161">
        <v>0.09</v>
      </c>
      <c r="F29" s="164">
        <v>38.256862069999997</v>
      </c>
      <c r="G29" s="165">
        <v>56.600540170000002</v>
      </c>
      <c r="H29" s="165">
        <v>58.368000000000002</v>
      </c>
      <c r="I29" s="165">
        <v>41.321521509999997</v>
      </c>
      <c r="J29" s="165">
        <v>25.881223460000001</v>
      </c>
      <c r="K29" s="165">
        <v>50.777707479999997</v>
      </c>
      <c r="L29" s="165">
        <v>44.980221069999999</v>
      </c>
      <c r="M29" s="165">
        <v>82.621672829999994</v>
      </c>
      <c r="N29" s="165">
        <v>65</v>
      </c>
      <c r="O29" s="165">
        <v>53.355923220000001</v>
      </c>
      <c r="P29" s="165">
        <v>61.608780330000002</v>
      </c>
    </row>
    <row r="30" spans="1:16" ht="14.1" customHeight="1" x14ac:dyDescent="0.25">
      <c r="A30" s="145" t="s">
        <v>339</v>
      </c>
      <c r="B30" s="145" t="s">
        <v>1177</v>
      </c>
      <c r="C30" s="146">
        <v>51.1</v>
      </c>
      <c r="D30" s="147">
        <v>13.045500000000001</v>
      </c>
      <c r="E30" s="162">
        <v>0.18</v>
      </c>
      <c r="F30" s="166">
        <v>32.722850569999999</v>
      </c>
      <c r="G30" s="167">
        <v>60.468328210000003</v>
      </c>
      <c r="H30" s="167">
        <v>54.44737267</v>
      </c>
      <c r="I30" s="167">
        <v>49.037729830000004</v>
      </c>
      <c r="J30" s="167">
        <v>36.460000639999997</v>
      </c>
      <c r="K30" s="167">
        <v>44.914636719999997</v>
      </c>
      <c r="L30" s="167">
        <v>35.144430249999999</v>
      </c>
      <c r="M30" s="167">
        <v>68.444311420000005</v>
      </c>
      <c r="N30" s="167">
        <v>63.102411500000002</v>
      </c>
      <c r="O30" s="167">
        <v>52.598558179999998</v>
      </c>
      <c r="P30" s="167">
        <v>64.458641979999996</v>
      </c>
    </row>
    <row r="31" spans="1:16" ht="15" customHeight="1" thickBot="1" x14ac:dyDescent="0.25">
      <c r="A31" s="55"/>
      <c r="B31" s="55" t="s">
        <v>12</v>
      </c>
      <c r="C31" s="56">
        <v>57.057142857142864</v>
      </c>
      <c r="D31" s="148">
        <v>13.137478571428574</v>
      </c>
      <c r="E31" s="148"/>
      <c r="F31" s="168">
        <v>45.488797618571425</v>
      </c>
      <c r="G31" s="56">
        <v>64.608176624285719</v>
      </c>
      <c r="H31" s="56">
        <v>63.322402277142871</v>
      </c>
      <c r="I31" s="56">
        <v>48.422889626071424</v>
      </c>
      <c r="J31" s="56">
        <v>31.672618652857132</v>
      </c>
      <c r="K31" s="56">
        <v>54.291306356785711</v>
      </c>
      <c r="L31" s="56">
        <v>39.905204728214287</v>
      </c>
      <c r="M31" s="56">
        <v>83.778507881785714</v>
      </c>
      <c r="N31" s="56">
        <v>69.950839343571445</v>
      </c>
      <c r="O31" s="56">
        <v>59.723162877857149</v>
      </c>
      <c r="P31" s="56">
        <v>66.494119458571419</v>
      </c>
    </row>
    <row r="32" spans="1:16" ht="11.85" customHeight="1" x14ac:dyDescent="0.2">
      <c r="A32" s="31"/>
      <c r="B32" s="75"/>
      <c r="C32" s="75"/>
      <c r="D32" s="76"/>
      <c r="E32" s="76"/>
      <c r="F32" s="7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1.85" customHeight="1" x14ac:dyDescent="0.2">
      <c r="A33" s="31"/>
      <c r="B33" s="79"/>
      <c r="C33" s="80"/>
      <c r="D33" s="76"/>
      <c r="E33" s="78"/>
      <c r="F33" s="78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1.85" customHeight="1" x14ac:dyDescent="0.2">
      <c r="A34" s="31"/>
      <c r="B34" s="81"/>
      <c r="C34" s="80"/>
      <c r="D34" s="76"/>
      <c r="E34" s="78"/>
      <c r="F34" s="78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1.85" customHeight="1" x14ac:dyDescent="0.2">
      <c r="A35" s="31"/>
      <c r="B35" s="80"/>
      <c r="C35" s="80"/>
      <c r="D35" s="80"/>
      <c r="E35" s="80"/>
      <c r="F35" s="80"/>
      <c r="G35" s="80"/>
      <c r="H35" s="80"/>
      <c r="I35" s="78"/>
      <c r="J35" s="78"/>
      <c r="K35" s="78"/>
      <c r="L35" s="78"/>
      <c r="M35" s="78"/>
      <c r="N35" s="78"/>
      <c r="O35" s="78"/>
      <c r="P35" s="78"/>
    </row>
    <row r="36" spans="1:16" ht="11.85" customHeight="1" x14ac:dyDescent="0.2">
      <c r="A36" s="3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11.85" customHeight="1" x14ac:dyDescent="0.2">
      <c r="A37" s="31"/>
      <c r="M37" s="25"/>
      <c r="N37" s="25"/>
      <c r="O37" s="25"/>
      <c r="P37" s="25"/>
    </row>
    <row r="38" spans="1:16" ht="11.85" customHeight="1" x14ac:dyDescent="0.2">
      <c r="A38" s="31"/>
      <c r="M38" s="83"/>
      <c r="N38" s="83"/>
      <c r="O38" s="83"/>
      <c r="P38" s="83"/>
    </row>
    <row r="39" spans="1:16" ht="11.85" customHeight="1" x14ac:dyDescent="0.2"/>
    <row r="40" spans="1:16" ht="11.85" customHeight="1" x14ac:dyDescent="0.2">
      <c r="J40" s="160"/>
    </row>
    <row r="41" spans="1:16" ht="11.85" customHeight="1" x14ac:dyDescent="0.2">
      <c r="G41" s="74" t="s">
        <v>35</v>
      </c>
    </row>
    <row r="42" spans="1:16" ht="11.85" customHeight="1" x14ac:dyDescent="0.2">
      <c r="K42" s="74" t="s">
        <v>35</v>
      </c>
    </row>
    <row r="43" spans="1:16" ht="11.85" customHeight="1" x14ac:dyDescent="0.2"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</row>
    <row r="44" spans="1:16" ht="11.85" customHeight="1" x14ac:dyDescent="0.2"/>
    <row r="45" spans="1:16" ht="11.85" customHeight="1" x14ac:dyDescent="0.2"/>
    <row r="46" spans="1:16" ht="11.85" customHeight="1" x14ac:dyDescent="0.2">
      <c r="F46" s="26"/>
      <c r="G46" s="26"/>
      <c r="H46" s="26"/>
      <c r="N46" s="26"/>
      <c r="O46" s="26"/>
      <c r="P46" s="26"/>
    </row>
    <row r="47" spans="1:16" ht="11.85" customHeight="1" x14ac:dyDescent="0.2">
      <c r="J47" s="84"/>
      <c r="K47" s="84"/>
      <c r="L47" s="84"/>
      <c r="M47" s="84"/>
    </row>
  </sheetData>
  <mergeCells count="1">
    <mergeCell ref="A1:P1"/>
  </mergeCells>
  <conditionalFormatting sqref="F3:F14 F27:F30">
    <cfRule type="cellIs" dxfId="59" priority="60" operator="greaterThan">
      <formula>$F$31</formula>
    </cfRule>
  </conditionalFormatting>
  <conditionalFormatting sqref="G3:G14 G27:G30">
    <cfRule type="cellIs" dxfId="58" priority="59" operator="greaterThan">
      <formula>$G$31</formula>
    </cfRule>
  </conditionalFormatting>
  <conditionalFormatting sqref="H3:H14 H27:H30">
    <cfRule type="cellIs" dxfId="57" priority="57" operator="greaterThan">
      <formula>$H$31</formula>
    </cfRule>
  </conditionalFormatting>
  <conditionalFormatting sqref="I3:I14 I27:I30">
    <cfRule type="cellIs" dxfId="56" priority="56" operator="greaterThan">
      <formula>$I$31</formula>
    </cfRule>
  </conditionalFormatting>
  <conditionalFormatting sqref="J3:J14 J27:J30">
    <cfRule type="cellIs" dxfId="55" priority="55" operator="greaterThan">
      <formula>$J$31</formula>
    </cfRule>
  </conditionalFormatting>
  <conditionalFormatting sqref="K3:K14 K27:K30">
    <cfRule type="cellIs" dxfId="54" priority="52" operator="greaterThan">
      <formula>$K$31</formula>
    </cfRule>
  </conditionalFormatting>
  <conditionalFormatting sqref="L3:L14 L27:L30">
    <cfRule type="cellIs" dxfId="53" priority="51" operator="greaterThan">
      <formula>$L$31</formula>
    </cfRule>
  </conditionalFormatting>
  <conditionalFormatting sqref="M3:M14 M27:M30">
    <cfRule type="cellIs" dxfId="52" priority="50" operator="greaterThan">
      <formula>$M$31</formula>
    </cfRule>
  </conditionalFormatting>
  <conditionalFormatting sqref="N3:N14 N27:N30">
    <cfRule type="cellIs" dxfId="51" priority="49" operator="greaterThan">
      <formula>$N$31</formula>
    </cfRule>
  </conditionalFormatting>
  <conditionalFormatting sqref="O3:O14 O27:O30">
    <cfRule type="cellIs" dxfId="50" priority="48" operator="greaterThan">
      <formula>$O$31</formula>
    </cfRule>
  </conditionalFormatting>
  <conditionalFormatting sqref="P3:P14 P27:P30">
    <cfRule type="cellIs" dxfId="49" priority="47" operator="greaterThan">
      <formula>$P$31</formula>
    </cfRule>
  </conditionalFormatting>
  <conditionalFormatting sqref="F15:F16">
    <cfRule type="cellIs" dxfId="48" priority="40" operator="greaterThan">
      <formula>$F$31</formula>
    </cfRule>
  </conditionalFormatting>
  <conditionalFormatting sqref="G15:G16">
    <cfRule type="cellIs" dxfId="47" priority="39" operator="greaterThan">
      <formula>$G$31</formula>
    </cfRule>
  </conditionalFormatting>
  <conditionalFormatting sqref="H15:H16">
    <cfRule type="cellIs" dxfId="46" priority="37" operator="greaterThan">
      <formula>$H$31</formula>
    </cfRule>
  </conditionalFormatting>
  <conditionalFormatting sqref="I15:I16">
    <cfRule type="cellIs" dxfId="45" priority="36" operator="greaterThan">
      <formula>$I$31</formula>
    </cfRule>
  </conditionalFormatting>
  <conditionalFormatting sqref="J15:J16">
    <cfRule type="cellIs" dxfId="44" priority="35" operator="greaterThan">
      <formula>$J$31</formula>
    </cfRule>
  </conditionalFormatting>
  <conditionalFormatting sqref="K15:K16">
    <cfRule type="cellIs" dxfId="43" priority="32" operator="greaterThan">
      <formula>$K$31</formula>
    </cfRule>
  </conditionalFormatting>
  <conditionalFormatting sqref="L15:L16">
    <cfRule type="cellIs" dxfId="42" priority="31" operator="greaterThan">
      <formula>$L$31</formula>
    </cfRule>
  </conditionalFormatting>
  <conditionalFormatting sqref="M15:M16">
    <cfRule type="cellIs" dxfId="41" priority="30" operator="greaterThan">
      <formula>$M$31</formula>
    </cfRule>
  </conditionalFormatting>
  <conditionalFormatting sqref="N15:N16">
    <cfRule type="cellIs" dxfId="40" priority="29" operator="greaterThan">
      <formula>$N$31</formula>
    </cfRule>
  </conditionalFormatting>
  <conditionalFormatting sqref="O15:O16">
    <cfRule type="cellIs" dxfId="39" priority="28" operator="greaterThan">
      <formula>$O$31</formula>
    </cfRule>
  </conditionalFormatting>
  <conditionalFormatting sqref="P15:P16">
    <cfRule type="cellIs" dxfId="38" priority="27" operator="greaterThan">
      <formula>$P$31</formula>
    </cfRule>
  </conditionalFormatting>
  <conditionalFormatting sqref="F17:F26">
    <cfRule type="cellIs" dxfId="37" priority="20" operator="greaterThan">
      <formula>$F$31</formula>
    </cfRule>
  </conditionalFormatting>
  <conditionalFormatting sqref="G17:G26">
    <cfRule type="cellIs" dxfId="36" priority="19" operator="greaterThan">
      <formula>$G$31</formula>
    </cfRule>
  </conditionalFormatting>
  <conditionalFormatting sqref="H17:H26">
    <cfRule type="cellIs" dxfId="35" priority="17" operator="greaterThan">
      <formula>$H$31</formula>
    </cfRule>
  </conditionalFormatting>
  <conditionalFormatting sqref="I17:I26">
    <cfRule type="cellIs" dxfId="34" priority="16" operator="greaterThan">
      <formula>$I$31</formula>
    </cfRule>
  </conditionalFormatting>
  <conditionalFormatting sqref="J17:J26">
    <cfRule type="cellIs" dxfId="33" priority="15" operator="greaterThan">
      <formula>$J$31</formula>
    </cfRule>
  </conditionalFormatting>
  <conditionalFormatting sqref="K17:K26">
    <cfRule type="cellIs" dxfId="32" priority="12" operator="greaterThan">
      <formula>$K$31</formula>
    </cfRule>
  </conditionalFormatting>
  <conditionalFormatting sqref="L17:L26">
    <cfRule type="cellIs" dxfId="31" priority="11" operator="greaterThan">
      <formula>$L$31</formula>
    </cfRule>
  </conditionalFormatting>
  <conditionalFormatting sqref="M17:M26">
    <cfRule type="cellIs" dxfId="30" priority="10" operator="greaterThan">
      <formula>$M$31</formula>
    </cfRule>
  </conditionalFormatting>
  <conditionalFormatting sqref="N17:N26">
    <cfRule type="cellIs" dxfId="29" priority="9" operator="greaterThan">
      <formula>$N$31</formula>
    </cfRule>
  </conditionalFormatting>
  <conditionalFormatting sqref="O17:O26">
    <cfRule type="cellIs" dxfId="28" priority="8" operator="greaterThan">
      <formula>$O$31</formula>
    </cfRule>
  </conditionalFormatting>
  <conditionalFormatting sqref="P17:P26">
    <cfRule type="cellIs" dxfId="27" priority="7" operator="greaterThan">
      <formula>$P$31</formula>
    </cfRule>
  </conditionalFormatting>
  <pageMargins left="0.5" right="0.5" top="0.5" bottom="0.5" header="0.3" footer="0.3"/>
  <pageSetup paperSize="5" scale="9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8.140625" style="74" customWidth="1"/>
    <col min="2" max="2" width="25" style="74" customWidth="1"/>
    <col min="3" max="3" width="9.140625" style="74" customWidth="1"/>
    <col min="4" max="4" width="9" style="74" customWidth="1"/>
    <col min="5" max="5" width="11.7109375" style="74" customWidth="1"/>
    <col min="6" max="11" width="6.7109375" style="74" customWidth="1"/>
    <col min="12" max="16384" width="9.140625" style="74"/>
  </cols>
  <sheetData>
    <row r="1" spans="1:11" s="37" customFormat="1" ht="27.95" customHeight="1" thickBot="1" x14ac:dyDescent="0.25">
      <c r="A1" s="610" t="s">
        <v>1210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</row>
    <row r="2" spans="1:11" ht="52.15" customHeight="1" x14ac:dyDescent="0.2">
      <c r="A2" s="138" t="s">
        <v>75</v>
      </c>
      <c r="B2" s="459" t="s">
        <v>254</v>
      </c>
      <c r="C2" s="170" t="s">
        <v>62</v>
      </c>
      <c r="D2" s="170" t="s">
        <v>76</v>
      </c>
      <c r="E2" s="171" t="s">
        <v>174</v>
      </c>
      <c r="F2" s="169" t="s">
        <v>1141</v>
      </c>
      <c r="G2" s="170" t="s">
        <v>1211</v>
      </c>
      <c r="H2" s="170" t="s">
        <v>1212</v>
      </c>
      <c r="I2" s="170" t="s">
        <v>1142</v>
      </c>
      <c r="J2" s="170" t="s">
        <v>1183</v>
      </c>
      <c r="K2" s="170" t="s">
        <v>1097</v>
      </c>
    </row>
    <row r="3" spans="1:11" ht="14.1" customHeight="1" x14ac:dyDescent="0.25">
      <c r="A3" s="142" t="s">
        <v>1078</v>
      </c>
      <c r="B3" s="142" t="s">
        <v>1189</v>
      </c>
      <c r="C3" s="143">
        <v>52.2</v>
      </c>
      <c r="D3" s="144">
        <v>14.1333</v>
      </c>
      <c r="E3" s="161">
        <v>1</v>
      </c>
      <c r="F3" s="164">
        <v>48.518548039999999</v>
      </c>
      <c r="G3" s="165">
        <v>30.011576349999999</v>
      </c>
      <c r="H3" s="165">
        <v>72.244965519999994</v>
      </c>
      <c r="I3" s="165">
        <v>46.102740939999997</v>
      </c>
      <c r="J3" s="165">
        <v>62.449518480000002</v>
      </c>
      <c r="K3" s="165">
        <v>53.713508050000002</v>
      </c>
    </row>
    <row r="4" spans="1:11" ht="14.1" customHeight="1" x14ac:dyDescent="0.25">
      <c r="A4" s="145" t="s">
        <v>1081</v>
      </c>
      <c r="B4" s="145" t="s">
        <v>1190</v>
      </c>
      <c r="C4" s="146">
        <v>50.6</v>
      </c>
      <c r="D4" s="147">
        <v>13.9833</v>
      </c>
      <c r="E4" s="162">
        <v>1</v>
      </c>
      <c r="F4" s="166">
        <v>46.27996272</v>
      </c>
      <c r="G4" s="167">
        <v>32.187192119999999</v>
      </c>
      <c r="H4" s="167">
        <v>60.896000000000001</v>
      </c>
      <c r="I4" s="167">
        <v>47.68772061</v>
      </c>
      <c r="J4" s="167">
        <v>56.226778500000002</v>
      </c>
      <c r="K4" s="167">
        <v>60.184422990000002</v>
      </c>
    </row>
    <row r="5" spans="1:11" ht="14.1" customHeight="1" x14ac:dyDescent="0.25">
      <c r="A5" s="142" t="s">
        <v>1083</v>
      </c>
      <c r="B5" s="142" t="s">
        <v>1191</v>
      </c>
      <c r="C5" s="143">
        <v>49</v>
      </c>
      <c r="D5" s="144">
        <v>13.95</v>
      </c>
      <c r="E5" s="161">
        <v>0.5</v>
      </c>
      <c r="F5" s="164">
        <v>47.936020020000001</v>
      </c>
      <c r="G5" s="165">
        <v>34.677191299999997</v>
      </c>
      <c r="H5" s="165">
        <v>62.420177340000002</v>
      </c>
      <c r="I5" s="165">
        <v>41.03096687</v>
      </c>
      <c r="J5" s="165">
        <v>55.463031999999998</v>
      </c>
      <c r="K5" s="165">
        <v>52.265195400000003</v>
      </c>
    </row>
    <row r="6" spans="1:11" ht="14.1" customHeight="1" x14ac:dyDescent="0.25">
      <c r="A6" s="145" t="s">
        <v>1115</v>
      </c>
      <c r="B6" s="145" t="s">
        <v>445</v>
      </c>
      <c r="C6" s="146">
        <v>48.8</v>
      </c>
      <c r="D6" s="147">
        <v>13.725</v>
      </c>
      <c r="E6" s="162">
        <v>0.83</v>
      </c>
      <c r="F6" s="166">
        <v>45.701066410000003</v>
      </c>
      <c r="G6" s="167">
        <v>25.6207004</v>
      </c>
      <c r="H6" s="167">
        <v>64.625119209999994</v>
      </c>
      <c r="I6" s="167">
        <v>42.57</v>
      </c>
      <c r="J6" s="167">
        <v>59.062778299999998</v>
      </c>
      <c r="K6" s="167">
        <v>55</v>
      </c>
    </row>
    <row r="7" spans="1:11" ht="14.1" customHeight="1" x14ac:dyDescent="0.25">
      <c r="A7" s="142" t="s">
        <v>1115</v>
      </c>
      <c r="B7" s="142" t="s">
        <v>1192</v>
      </c>
      <c r="C7" s="143">
        <v>48.7</v>
      </c>
      <c r="D7" s="144">
        <v>13.7667</v>
      </c>
      <c r="E7" s="161">
        <v>0.66</v>
      </c>
      <c r="F7" s="164">
        <v>47.884670300000003</v>
      </c>
      <c r="G7" s="165">
        <v>23.162415620000001</v>
      </c>
      <c r="H7" s="165">
        <v>54.075523150000002</v>
      </c>
      <c r="I7" s="165">
        <v>44.604532020000001</v>
      </c>
      <c r="J7" s="165">
        <v>60.257235680000001</v>
      </c>
      <c r="K7" s="165">
        <v>62.06911264</v>
      </c>
    </row>
    <row r="8" spans="1:11" ht="14.1" customHeight="1" x14ac:dyDescent="0.25">
      <c r="A8" s="145" t="s">
        <v>1115</v>
      </c>
      <c r="B8" s="145" t="s">
        <v>1193</v>
      </c>
      <c r="C8" s="146">
        <v>48.5</v>
      </c>
      <c r="D8" s="147">
        <v>13.85</v>
      </c>
      <c r="E8" s="162">
        <v>0.66</v>
      </c>
      <c r="F8" s="166">
        <v>42.959940609999997</v>
      </c>
      <c r="G8" s="167">
        <v>36.142073949999997</v>
      </c>
      <c r="H8" s="167">
        <v>55.624669949999998</v>
      </c>
      <c r="I8" s="167">
        <v>44.955125539999997</v>
      </c>
      <c r="J8" s="167">
        <v>55.546041729999999</v>
      </c>
      <c r="K8" s="167">
        <v>55.917462069999999</v>
      </c>
    </row>
    <row r="9" spans="1:11" ht="14.1" customHeight="1" x14ac:dyDescent="0.25">
      <c r="A9" s="142" t="s">
        <v>1115</v>
      </c>
      <c r="B9" s="142" t="s">
        <v>1194</v>
      </c>
      <c r="C9" s="143">
        <v>48</v>
      </c>
      <c r="D9" s="144">
        <v>14.35</v>
      </c>
      <c r="E9" s="161">
        <v>0.17</v>
      </c>
      <c r="F9" s="164">
        <v>42.464655819999997</v>
      </c>
      <c r="G9" s="165">
        <v>28.811606000000001</v>
      </c>
      <c r="H9" s="165">
        <v>73.067223650000003</v>
      </c>
      <c r="I9" s="165">
        <v>37.698985800000003</v>
      </c>
      <c r="J9" s="165">
        <v>54.968106040000002</v>
      </c>
      <c r="K9" s="165">
        <v>51.012266670000002</v>
      </c>
    </row>
    <row r="10" spans="1:11" ht="14.1" customHeight="1" x14ac:dyDescent="0.25">
      <c r="A10" s="145" t="s">
        <v>1115</v>
      </c>
      <c r="B10" s="145" t="s">
        <v>1195</v>
      </c>
      <c r="C10" s="146">
        <v>48</v>
      </c>
      <c r="D10" s="147">
        <v>13.933299999999999</v>
      </c>
      <c r="E10" s="162">
        <v>0.66</v>
      </c>
      <c r="F10" s="166">
        <v>45.975567409999996</v>
      </c>
      <c r="G10" s="167">
        <v>36.041184860000001</v>
      </c>
      <c r="H10" s="167">
        <v>53.16275074</v>
      </c>
      <c r="I10" s="167">
        <v>42.133154779999998</v>
      </c>
      <c r="J10" s="167">
        <v>52.462151810000002</v>
      </c>
      <c r="K10" s="167">
        <v>58.18438621</v>
      </c>
    </row>
    <row r="11" spans="1:11" ht="14.1" customHeight="1" x14ac:dyDescent="0.25">
      <c r="A11" s="142" t="s">
        <v>1196</v>
      </c>
      <c r="B11" s="142" t="s">
        <v>1197</v>
      </c>
      <c r="C11" s="143">
        <v>47.2</v>
      </c>
      <c r="D11" s="144">
        <v>14.066700000000001</v>
      </c>
      <c r="E11" s="161">
        <v>0.5</v>
      </c>
      <c r="F11" s="164">
        <v>41.527789050000003</v>
      </c>
      <c r="G11" s="165">
        <v>31.11047254</v>
      </c>
      <c r="H11" s="165">
        <v>57.463046310000003</v>
      </c>
      <c r="I11" s="165">
        <v>42.384872080000001</v>
      </c>
      <c r="J11" s="165">
        <v>52.713316769999999</v>
      </c>
      <c r="K11" s="165">
        <v>58.058445980000002</v>
      </c>
    </row>
    <row r="12" spans="1:11" ht="14.1" customHeight="1" x14ac:dyDescent="0.25">
      <c r="A12" s="145" t="s">
        <v>1196</v>
      </c>
      <c r="B12" s="145" t="s">
        <v>1198</v>
      </c>
      <c r="C12" s="146">
        <v>47.2</v>
      </c>
      <c r="D12" s="147">
        <v>14.666700000000001</v>
      </c>
      <c r="E12" s="162">
        <v>0.66</v>
      </c>
      <c r="F12" s="166">
        <v>46.190976339999999</v>
      </c>
      <c r="G12" s="167">
        <v>29.961639850000001</v>
      </c>
      <c r="H12" s="167">
        <v>57.229998029999997</v>
      </c>
      <c r="I12" s="167">
        <v>41.6797878</v>
      </c>
      <c r="J12" s="167">
        <v>54.214041629999997</v>
      </c>
      <c r="K12" s="167">
        <v>53.713508050000002</v>
      </c>
    </row>
    <row r="13" spans="1:11" ht="14.1" customHeight="1" x14ac:dyDescent="0.25">
      <c r="A13" s="142" t="s">
        <v>1196</v>
      </c>
      <c r="B13" s="142" t="s">
        <v>1199</v>
      </c>
      <c r="C13" s="143">
        <v>46.7</v>
      </c>
      <c r="D13" s="144">
        <v>14.3833</v>
      </c>
      <c r="E13" s="161">
        <v>0.17</v>
      </c>
      <c r="F13" s="164">
        <v>42.15637693</v>
      </c>
      <c r="G13" s="165">
        <v>35.986075530000001</v>
      </c>
      <c r="H13" s="165">
        <v>55.817142859999997</v>
      </c>
      <c r="I13" s="165">
        <v>41.091775140000003</v>
      </c>
      <c r="J13" s="165">
        <v>55.429998959999999</v>
      </c>
      <c r="K13" s="165">
        <v>49.948542529999997</v>
      </c>
    </row>
    <row r="14" spans="1:11" ht="14.1" customHeight="1" x14ac:dyDescent="0.25">
      <c r="A14" s="145" t="s">
        <v>1196</v>
      </c>
      <c r="B14" s="145" t="s">
        <v>682</v>
      </c>
      <c r="C14" s="146">
        <v>46.4</v>
      </c>
      <c r="D14" s="147">
        <v>13.85</v>
      </c>
      <c r="E14" s="162">
        <v>0.33</v>
      </c>
      <c r="F14" s="166">
        <v>40.671931030000003</v>
      </c>
      <c r="G14" s="167">
        <v>25.28324456</v>
      </c>
      <c r="H14" s="167">
        <v>62.367464040000002</v>
      </c>
      <c r="I14" s="167">
        <v>40.9</v>
      </c>
      <c r="J14" s="167">
        <v>56.826214149999998</v>
      </c>
      <c r="K14" s="167">
        <v>52</v>
      </c>
    </row>
    <row r="15" spans="1:11" ht="14.1" customHeight="1" x14ac:dyDescent="0.25">
      <c r="A15" s="142" t="s">
        <v>1196</v>
      </c>
      <c r="B15" s="142" t="s">
        <v>1200</v>
      </c>
      <c r="C15" s="143">
        <v>46.4</v>
      </c>
      <c r="D15" s="144">
        <v>14.1167</v>
      </c>
      <c r="E15" s="161">
        <v>0.33</v>
      </c>
      <c r="F15" s="164">
        <v>47.340302809999997</v>
      </c>
      <c r="G15" s="165">
        <v>31.376075119999999</v>
      </c>
      <c r="H15" s="165">
        <v>57.309067980000002</v>
      </c>
      <c r="I15" s="165">
        <v>40.509455240000001</v>
      </c>
      <c r="J15" s="165">
        <v>52.956081079999997</v>
      </c>
      <c r="K15" s="165">
        <v>48.76182069</v>
      </c>
    </row>
    <row r="16" spans="1:11" ht="14.1" customHeight="1" x14ac:dyDescent="0.25">
      <c r="A16" s="145" t="s">
        <v>1196</v>
      </c>
      <c r="B16" s="145" t="s">
        <v>1201</v>
      </c>
      <c r="C16" s="146">
        <v>46.2</v>
      </c>
      <c r="D16" s="147">
        <v>14.35</v>
      </c>
      <c r="E16" s="162">
        <v>0.17</v>
      </c>
      <c r="F16" s="166">
        <v>42.669251430000003</v>
      </c>
      <c r="G16" s="167">
        <v>29.715900380000001</v>
      </c>
      <c r="H16" s="167">
        <v>66.525572409999995</v>
      </c>
      <c r="I16" s="167">
        <v>36.424468160000004</v>
      </c>
      <c r="J16" s="167">
        <v>55.211867040000001</v>
      </c>
      <c r="K16" s="167">
        <v>46.57611034</v>
      </c>
    </row>
    <row r="17" spans="1:11" ht="14.1" customHeight="1" x14ac:dyDescent="0.25">
      <c r="A17" s="142" t="s">
        <v>1202</v>
      </c>
      <c r="B17" s="142" t="s">
        <v>1203</v>
      </c>
      <c r="C17" s="143">
        <v>45</v>
      </c>
      <c r="D17" s="144">
        <v>14.1</v>
      </c>
      <c r="E17" s="161">
        <v>0.33</v>
      </c>
      <c r="F17" s="164">
        <v>43.894541519999997</v>
      </c>
      <c r="G17" s="165">
        <v>25.754720850000002</v>
      </c>
      <c r="H17" s="165">
        <v>46.176851229999997</v>
      </c>
      <c r="I17" s="165">
        <v>46.824827589999998</v>
      </c>
      <c r="J17" s="165">
        <v>56.440354149999997</v>
      </c>
      <c r="K17" s="165">
        <v>51</v>
      </c>
    </row>
    <row r="18" spans="1:11" ht="14.1" customHeight="1" x14ac:dyDescent="0.25">
      <c r="A18" s="145" t="s">
        <v>1202</v>
      </c>
      <c r="B18" s="145" t="s">
        <v>1204</v>
      </c>
      <c r="C18" s="146">
        <v>44.5</v>
      </c>
      <c r="D18" s="147">
        <v>14.9833</v>
      </c>
      <c r="E18" s="162">
        <v>0.33</v>
      </c>
      <c r="F18" s="166">
        <v>46.897931030000002</v>
      </c>
      <c r="G18" s="167">
        <v>32.441379310000002</v>
      </c>
      <c r="H18" s="167">
        <v>46.94466207</v>
      </c>
      <c r="I18" s="167">
        <v>39.88266548</v>
      </c>
      <c r="J18" s="167">
        <v>53.541278349999999</v>
      </c>
      <c r="K18" s="167">
        <v>47.242887359999997</v>
      </c>
    </row>
    <row r="19" spans="1:11" ht="14.1" customHeight="1" x14ac:dyDescent="0.25">
      <c r="A19" s="142" t="s">
        <v>1202</v>
      </c>
      <c r="B19" s="142" t="s">
        <v>1205</v>
      </c>
      <c r="C19" s="143">
        <v>44.3</v>
      </c>
      <c r="D19" s="144">
        <v>14.416700000000001</v>
      </c>
      <c r="E19" s="161">
        <v>0.17</v>
      </c>
      <c r="F19" s="164">
        <v>36.552083330000002</v>
      </c>
      <c r="G19" s="165">
        <v>26.929555690000001</v>
      </c>
      <c r="H19" s="165">
        <v>60.110155669999997</v>
      </c>
      <c r="I19" s="165">
        <v>35.635373659999999</v>
      </c>
      <c r="J19" s="165">
        <v>54.703841769999997</v>
      </c>
      <c r="K19" s="165">
        <v>52.146317240000002</v>
      </c>
    </row>
    <row r="20" spans="1:11" ht="14.1" customHeight="1" x14ac:dyDescent="0.25">
      <c r="A20" s="145" t="s">
        <v>1206</v>
      </c>
      <c r="B20" s="145" t="s">
        <v>1207</v>
      </c>
      <c r="C20" s="146">
        <v>43.9</v>
      </c>
      <c r="D20" s="147">
        <v>14.1167</v>
      </c>
      <c r="E20" s="162">
        <v>0</v>
      </c>
      <c r="F20" s="166">
        <v>39.17880925</v>
      </c>
      <c r="G20" s="167">
        <v>26.58754789</v>
      </c>
      <c r="H20" s="167">
        <v>55.48005517</v>
      </c>
      <c r="I20" s="167">
        <v>38.565730809999998</v>
      </c>
      <c r="J20" s="167">
        <v>53.020865690000001</v>
      </c>
      <c r="K20" s="167">
        <v>50.642096549999998</v>
      </c>
    </row>
    <row r="21" spans="1:11" ht="14.1" customHeight="1" x14ac:dyDescent="0.25">
      <c r="A21" s="142" t="s">
        <v>1208</v>
      </c>
      <c r="B21" s="142" t="s">
        <v>1209</v>
      </c>
      <c r="C21" s="143">
        <v>42.4</v>
      </c>
      <c r="D21" s="144">
        <v>14.05</v>
      </c>
      <c r="E21" s="161">
        <v>0</v>
      </c>
      <c r="F21" s="164">
        <v>40.324401559999998</v>
      </c>
      <c r="G21" s="165">
        <v>27.378290849999999</v>
      </c>
      <c r="H21" s="165">
        <v>48.969268970000002</v>
      </c>
      <c r="I21" s="165">
        <v>36.962984740000003</v>
      </c>
      <c r="J21" s="165">
        <v>52.652376510000003</v>
      </c>
      <c r="K21" s="165">
        <v>48.066059770000003</v>
      </c>
    </row>
    <row r="22" spans="1:11" ht="15" customHeight="1" thickBot="1" x14ac:dyDescent="0.25">
      <c r="A22" s="55"/>
      <c r="B22" s="55" t="s">
        <v>12</v>
      </c>
      <c r="C22" s="56">
        <v>47.052631578947363</v>
      </c>
      <c r="D22" s="148">
        <v>14.146931578947365</v>
      </c>
      <c r="E22" s="148"/>
      <c r="F22" s="168">
        <v>43.953938190000002</v>
      </c>
      <c r="G22" s="56">
        <v>29.95678121947368</v>
      </c>
      <c r="H22" s="56">
        <v>58.447879700000001</v>
      </c>
      <c r="I22" s="56">
        <v>41.455008803157895</v>
      </c>
      <c r="J22" s="56">
        <v>55.481362033684213</v>
      </c>
      <c r="K22" s="56">
        <v>52.97379697578949</v>
      </c>
    </row>
    <row r="23" spans="1:11" ht="11.85" customHeight="1" x14ac:dyDescent="0.2">
      <c r="A23" s="31"/>
      <c r="B23" s="75"/>
      <c r="C23" s="75"/>
      <c r="D23" s="76"/>
      <c r="E23" s="76"/>
      <c r="F23" s="77"/>
      <c r="G23" s="27"/>
      <c r="H23" s="27"/>
      <c r="I23" s="27"/>
      <c r="J23" s="27"/>
      <c r="K23" s="27"/>
    </row>
    <row r="24" spans="1:11" ht="11.85" customHeight="1" x14ac:dyDescent="0.2">
      <c r="A24" s="31"/>
      <c r="B24" s="79"/>
      <c r="C24" s="80"/>
      <c r="D24" s="76"/>
      <c r="E24" s="78"/>
      <c r="F24" s="78"/>
      <c r="G24" s="27"/>
      <c r="H24" s="27"/>
      <c r="I24" s="27"/>
      <c r="J24" s="27"/>
      <c r="K24" s="27"/>
    </row>
    <row r="25" spans="1:11" ht="11.85" customHeight="1" x14ac:dyDescent="0.2">
      <c r="A25" s="31"/>
      <c r="B25" s="81"/>
      <c r="C25" s="80"/>
      <c r="D25" s="76"/>
      <c r="E25" s="78"/>
      <c r="F25" s="78"/>
      <c r="G25" s="27"/>
      <c r="H25" s="27"/>
      <c r="I25" s="27"/>
      <c r="J25" s="27"/>
      <c r="K25" s="27"/>
    </row>
    <row r="26" spans="1:11" ht="11.85" customHeight="1" x14ac:dyDescent="0.2">
      <c r="A26" s="31"/>
      <c r="B26" s="80"/>
      <c r="C26" s="80"/>
      <c r="D26" s="80"/>
      <c r="E26" s="80"/>
      <c r="F26" s="80"/>
      <c r="G26" s="80"/>
      <c r="H26" s="80"/>
      <c r="I26" s="78"/>
      <c r="J26" s="78"/>
      <c r="K26" s="78"/>
    </row>
    <row r="27" spans="1:11" ht="11.85" customHeight="1" x14ac:dyDescent="0.2">
      <c r="A27" s="31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11.85" customHeight="1" x14ac:dyDescent="0.2">
      <c r="A28" s="31"/>
    </row>
    <row r="29" spans="1:11" ht="11.85" customHeight="1" x14ac:dyDescent="0.2">
      <c r="A29" s="31"/>
    </row>
    <row r="30" spans="1:11" ht="11.85" customHeight="1" x14ac:dyDescent="0.2"/>
    <row r="31" spans="1:11" ht="11.85" customHeight="1" x14ac:dyDescent="0.2">
      <c r="J31" s="160"/>
    </row>
    <row r="32" spans="1:11" ht="11.85" customHeight="1" x14ac:dyDescent="0.2">
      <c r="G32" s="74" t="s">
        <v>35</v>
      </c>
    </row>
    <row r="33" spans="6:11" ht="11.85" customHeight="1" x14ac:dyDescent="0.2">
      <c r="K33" s="74" t="s">
        <v>35</v>
      </c>
    </row>
    <row r="34" spans="6:11" ht="11.85" customHeight="1" x14ac:dyDescent="0.2">
      <c r="F34" s="160"/>
      <c r="G34" s="160"/>
      <c r="H34" s="160"/>
      <c r="I34" s="160"/>
      <c r="J34" s="160"/>
      <c r="K34" s="160"/>
    </row>
    <row r="35" spans="6:11" ht="11.85" customHeight="1" x14ac:dyDescent="0.2"/>
    <row r="36" spans="6:11" ht="11.85" customHeight="1" x14ac:dyDescent="0.2"/>
    <row r="37" spans="6:11" ht="11.85" customHeight="1" x14ac:dyDescent="0.2">
      <c r="F37" s="26"/>
      <c r="G37" s="26"/>
      <c r="H37" s="26"/>
    </row>
    <row r="38" spans="6:11" ht="11.85" customHeight="1" x14ac:dyDescent="0.2">
      <c r="J38" s="84"/>
      <c r="K38" s="84"/>
    </row>
  </sheetData>
  <mergeCells count="1">
    <mergeCell ref="A1:K1"/>
  </mergeCells>
  <conditionalFormatting sqref="F3:F14">
    <cfRule type="cellIs" dxfId="26" priority="40" operator="greaterThan">
      <formula>$F$22</formula>
    </cfRule>
  </conditionalFormatting>
  <conditionalFormatting sqref="G3:G14">
    <cfRule type="cellIs" dxfId="25" priority="39" operator="greaterThan">
      <formula>$G$22</formula>
    </cfRule>
  </conditionalFormatting>
  <conditionalFormatting sqref="H3:H14">
    <cfRule type="cellIs" dxfId="24" priority="37" operator="greaterThan">
      <formula>$H$22</formula>
    </cfRule>
  </conditionalFormatting>
  <conditionalFormatting sqref="I3:I14">
    <cfRule type="cellIs" dxfId="23" priority="36" operator="greaterThan">
      <formula>$I$22</formula>
    </cfRule>
  </conditionalFormatting>
  <conditionalFormatting sqref="J3:J14">
    <cfRule type="cellIs" dxfId="22" priority="35" operator="greaterThan">
      <formula>$J$22</formula>
    </cfRule>
  </conditionalFormatting>
  <conditionalFormatting sqref="K3:K14">
    <cfRule type="cellIs" dxfId="21" priority="32" operator="greaterThan">
      <formula>$K$22</formula>
    </cfRule>
  </conditionalFormatting>
  <conditionalFormatting sqref="F15:F21">
    <cfRule type="cellIs" dxfId="20" priority="20" operator="greaterThan">
      <formula>$F$22</formula>
    </cfRule>
  </conditionalFormatting>
  <conditionalFormatting sqref="G15:G21">
    <cfRule type="cellIs" dxfId="19" priority="19" operator="greaterThan">
      <formula>$G$22</formula>
    </cfRule>
  </conditionalFormatting>
  <conditionalFormatting sqref="H15:H21">
    <cfRule type="cellIs" dxfId="18" priority="17" operator="greaterThan">
      <formula>$H$22</formula>
    </cfRule>
  </conditionalFormatting>
  <conditionalFormatting sqref="I15:I21">
    <cfRule type="cellIs" dxfId="17" priority="16" operator="greaterThan">
      <formula>$I$22</formula>
    </cfRule>
  </conditionalFormatting>
  <conditionalFormatting sqref="J15:J21">
    <cfRule type="cellIs" dxfId="16" priority="15" operator="greaterThan">
      <formula>$J$22</formula>
    </cfRule>
  </conditionalFormatting>
  <conditionalFormatting sqref="K15:K21">
    <cfRule type="cellIs" dxfId="15" priority="12" operator="greaterThan">
      <formula>$K$22</formula>
    </cfRule>
  </conditionalFormatting>
  <pageMargins left="0.5" right="0.5" top="0.5" bottom="0.5" header="0.3" footer="0.3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7"/>
  <sheetViews>
    <sheetView zoomScaleNormal="100" workbookViewId="0">
      <selection activeCell="C33" sqref="C33"/>
    </sheetView>
  </sheetViews>
  <sheetFormatPr defaultRowHeight="12.75" x14ac:dyDescent="0.2"/>
  <cols>
    <col min="1" max="1" width="15" style="4" customWidth="1"/>
    <col min="2" max="2" width="23" style="17" customWidth="1"/>
    <col min="3" max="3" width="15.5703125" style="17" customWidth="1"/>
    <col min="4" max="4" width="14.7109375" style="17" customWidth="1"/>
    <col min="5" max="5" width="19.140625" style="17" customWidth="1"/>
    <col min="6" max="6" width="17.5703125" style="4" customWidth="1"/>
    <col min="7" max="7" width="32.85546875" style="17" customWidth="1"/>
  </cols>
  <sheetData>
    <row r="1" spans="1:7" ht="15" customHeight="1" x14ac:dyDescent="0.2">
      <c r="A1" s="218" t="s">
        <v>207</v>
      </c>
      <c r="C1" s="218"/>
      <c r="D1" s="218"/>
      <c r="E1" s="218"/>
      <c r="F1" s="218"/>
      <c r="G1" s="218"/>
    </row>
    <row r="2" spans="1:7" x14ac:dyDescent="0.2">
      <c r="A2" s="133"/>
      <c r="C2" s="137"/>
      <c r="D2" s="137" t="s">
        <v>35</v>
      </c>
      <c r="E2" s="137"/>
      <c r="F2" s="67" t="s">
        <v>201</v>
      </c>
      <c r="G2" s="137"/>
    </row>
    <row r="3" spans="1:7" s="32" customFormat="1" ht="13.5" thickBot="1" x14ac:dyDescent="0.25">
      <c r="A3" s="65" t="s">
        <v>189</v>
      </c>
      <c r="C3" s="66"/>
      <c r="D3" s="67"/>
      <c r="E3" s="67"/>
      <c r="F3" s="67"/>
      <c r="G3" s="197"/>
    </row>
    <row r="4" spans="1:7" s="68" customFormat="1" ht="25.5" x14ac:dyDescent="0.2">
      <c r="A4" s="52" t="s">
        <v>3</v>
      </c>
      <c r="B4" s="52" t="s">
        <v>130</v>
      </c>
      <c r="C4" s="52" t="s">
        <v>57</v>
      </c>
      <c r="D4" s="395" t="s">
        <v>4</v>
      </c>
      <c r="E4" s="395" t="s">
        <v>5</v>
      </c>
      <c r="F4" s="395" t="s">
        <v>195</v>
      </c>
      <c r="G4" s="451" t="s">
        <v>6</v>
      </c>
    </row>
    <row r="5" spans="1:7" s="54" customFormat="1" hidden="1" x14ac:dyDescent="0.2">
      <c r="A5" s="69" t="s">
        <v>64</v>
      </c>
      <c r="B5" s="219" t="s">
        <v>63</v>
      </c>
      <c r="C5" s="219" t="s">
        <v>65</v>
      </c>
      <c r="D5" s="220" t="s">
        <v>67</v>
      </c>
      <c r="E5" s="220" t="s">
        <v>68</v>
      </c>
      <c r="F5" s="221" t="s">
        <v>69</v>
      </c>
      <c r="G5" s="222" t="s">
        <v>70</v>
      </c>
    </row>
    <row r="6" spans="1:7" s="32" customFormat="1" x14ac:dyDescent="0.2">
      <c r="A6" s="202" t="s">
        <v>1</v>
      </c>
      <c r="B6" s="202" t="s">
        <v>202</v>
      </c>
      <c r="C6" s="202" t="s">
        <v>58</v>
      </c>
      <c r="D6" s="203">
        <v>43229</v>
      </c>
      <c r="E6" s="203">
        <v>43376</v>
      </c>
      <c r="F6" s="135">
        <v>140000</v>
      </c>
      <c r="G6" s="204" t="s">
        <v>1043</v>
      </c>
    </row>
    <row r="7" spans="1:7" s="32" customFormat="1" x14ac:dyDescent="0.2">
      <c r="A7" s="205" t="s">
        <v>1</v>
      </c>
      <c r="B7" s="205" t="s">
        <v>129</v>
      </c>
      <c r="C7" s="206" t="s">
        <v>196</v>
      </c>
      <c r="D7" s="207">
        <v>43229</v>
      </c>
      <c r="E7" s="207">
        <v>43377</v>
      </c>
      <c r="F7" s="136">
        <v>140000</v>
      </c>
      <c r="G7" s="208" t="s">
        <v>36</v>
      </c>
    </row>
    <row r="8" spans="1:7" s="32" customFormat="1" x14ac:dyDescent="0.2">
      <c r="A8" s="202" t="s">
        <v>2</v>
      </c>
      <c r="B8" s="202" t="s">
        <v>11</v>
      </c>
      <c r="C8" s="202" t="s">
        <v>58</v>
      </c>
      <c r="D8" s="203">
        <v>43223</v>
      </c>
      <c r="E8" s="203">
        <v>43375</v>
      </c>
      <c r="F8" s="135">
        <v>140000</v>
      </c>
      <c r="G8" s="204" t="s">
        <v>60</v>
      </c>
    </row>
    <row r="9" spans="1:7" s="32" customFormat="1" x14ac:dyDescent="0.2">
      <c r="A9" s="206" t="s">
        <v>0</v>
      </c>
      <c r="B9" s="206" t="s">
        <v>0</v>
      </c>
      <c r="C9" s="206" t="s">
        <v>58</v>
      </c>
      <c r="D9" s="207">
        <v>43244</v>
      </c>
      <c r="E9" s="207">
        <v>43362</v>
      </c>
      <c r="F9" s="136">
        <v>140000</v>
      </c>
      <c r="G9" s="208" t="s">
        <v>7</v>
      </c>
    </row>
    <row r="10" spans="1:7" s="32" customFormat="1" x14ac:dyDescent="0.2">
      <c r="A10" s="202" t="s">
        <v>0</v>
      </c>
      <c r="B10" s="202" t="s">
        <v>0</v>
      </c>
      <c r="C10" s="202" t="s">
        <v>196</v>
      </c>
      <c r="D10" s="203">
        <v>43229</v>
      </c>
      <c r="E10" s="203">
        <v>43357</v>
      </c>
      <c r="F10" s="135">
        <v>140000</v>
      </c>
      <c r="G10" s="204" t="s">
        <v>7</v>
      </c>
    </row>
    <row r="11" spans="1:7" s="32" customFormat="1" ht="12.4" customHeight="1" thickBot="1" x14ac:dyDescent="0.25">
      <c r="A11" s="209" t="s">
        <v>55</v>
      </c>
      <c r="B11" s="209" t="s">
        <v>54</v>
      </c>
      <c r="C11" s="209" t="s">
        <v>196</v>
      </c>
      <c r="D11" s="210">
        <v>43233</v>
      </c>
      <c r="E11" s="210">
        <v>43363</v>
      </c>
      <c r="F11" s="163">
        <v>140000</v>
      </c>
      <c r="G11" s="211" t="s">
        <v>468</v>
      </c>
    </row>
    <row r="12" spans="1:7" s="32" customFormat="1" ht="12.4" customHeight="1" x14ac:dyDescent="0.2">
      <c r="A12" s="66"/>
      <c r="B12" s="66"/>
      <c r="C12" s="66"/>
      <c r="D12" s="199"/>
      <c r="E12" s="199"/>
      <c r="F12" s="67"/>
      <c r="G12" s="197"/>
    </row>
    <row r="13" spans="1:7" s="32" customFormat="1" ht="13.5" thickBot="1" x14ac:dyDescent="0.25">
      <c r="A13" s="65" t="s">
        <v>197</v>
      </c>
      <c r="C13" s="65"/>
      <c r="D13" s="199"/>
      <c r="E13" s="199"/>
      <c r="F13" s="67"/>
      <c r="G13" s="197"/>
    </row>
    <row r="14" spans="1:7" s="68" customFormat="1" ht="25.5" x14ac:dyDescent="0.2">
      <c r="A14" s="158" t="s">
        <v>3</v>
      </c>
      <c r="B14" s="158" t="s">
        <v>130</v>
      </c>
      <c r="C14" s="158" t="s">
        <v>57</v>
      </c>
      <c r="D14" s="170" t="s">
        <v>4</v>
      </c>
      <c r="E14" s="170" t="s">
        <v>5</v>
      </c>
      <c r="F14" s="170" t="s">
        <v>195</v>
      </c>
      <c r="G14" s="454" t="s">
        <v>6</v>
      </c>
    </row>
    <row r="15" spans="1:7" s="54" customFormat="1" hidden="1" x14ac:dyDescent="0.2">
      <c r="A15" s="71" t="s">
        <v>64</v>
      </c>
      <c r="B15" s="403" t="s">
        <v>63</v>
      </c>
      <c r="C15" s="403" t="s">
        <v>65</v>
      </c>
      <c r="D15" s="404" t="s">
        <v>67</v>
      </c>
      <c r="E15" s="404" t="s">
        <v>68</v>
      </c>
      <c r="F15" s="452" t="s">
        <v>69</v>
      </c>
      <c r="G15" s="453" t="s">
        <v>70</v>
      </c>
    </row>
    <row r="16" spans="1:7" s="32" customFormat="1" x14ac:dyDescent="0.2">
      <c r="A16" s="202" t="s">
        <v>56</v>
      </c>
      <c r="B16" s="202" t="s">
        <v>59</v>
      </c>
      <c r="C16" s="202" t="s">
        <v>58</v>
      </c>
      <c r="D16" s="212">
        <v>43263</v>
      </c>
      <c r="E16" s="212">
        <v>43430</v>
      </c>
      <c r="F16" s="135">
        <v>140000</v>
      </c>
      <c r="G16" s="213" t="s">
        <v>981</v>
      </c>
    </row>
    <row r="17" spans="1:7" s="32" customFormat="1" x14ac:dyDescent="0.2">
      <c r="A17" s="206" t="s">
        <v>1</v>
      </c>
      <c r="B17" s="206" t="s">
        <v>129</v>
      </c>
      <c r="C17" s="206" t="s">
        <v>58</v>
      </c>
      <c r="D17" s="207">
        <v>43229</v>
      </c>
      <c r="E17" s="207">
        <v>43376</v>
      </c>
      <c r="F17" s="136">
        <v>140000</v>
      </c>
      <c r="G17" s="208" t="s">
        <v>1043</v>
      </c>
    </row>
    <row r="18" spans="1:7" s="32" customFormat="1" x14ac:dyDescent="0.2">
      <c r="A18" s="202" t="s">
        <v>1</v>
      </c>
      <c r="B18" s="202" t="s">
        <v>129</v>
      </c>
      <c r="C18" s="202" t="s">
        <v>196</v>
      </c>
      <c r="D18" s="203">
        <v>43229</v>
      </c>
      <c r="E18" s="203">
        <v>43377</v>
      </c>
      <c r="F18" s="135">
        <v>140000</v>
      </c>
      <c r="G18" s="204" t="s">
        <v>36</v>
      </c>
    </row>
    <row r="19" spans="1:7" s="32" customFormat="1" x14ac:dyDescent="0.2">
      <c r="A19" s="206" t="s">
        <v>2</v>
      </c>
      <c r="B19" s="206" t="s">
        <v>11</v>
      </c>
      <c r="C19" s="206" t="s">
        <v>58</v>
      </c>
      <c r="D19" s="207">
        <v>43223</v>
      </c>
      <c r="E19" s="207">
        <v>43376</v>
      </c>
      <c r="F19" s="136">
        <v>140000</v>
      </c>
      <c r="G19" s="208" t="s">
        <v>60</v>
      </c>
    </row>
    <row r="20" spans="1:7" s="32" customFormat="1" x14ac:dyDescent="0.2">
      <c r="A20" s="202" t="s">
        <v>0</v>
      </c>
      <c r="B20" s="202" t="s">
        <v>0</v>
      </c>
      <c r="C20" s="202" t="s">
        <v>58</v>
      </c>
      <c r="D20" s="203">
        <v>43244</v>
      </c>
      <c r="E20" s="203">
        <v>43381</v>
      </c>
      <c r="F20" s="135">
        <v>140000</v>
      </c>
      <c r="G20" s="204" t="s">
        <v>7</v>
      </c>
    </row>
    <row r="21" spans="1:7" s="32" customFormat="1" x14ac:dyDescent="0.2">
      <c r="A21" s="206" t="s">
        <v>0</v>
      </c>
      <c r="B21" s="206" t="s">
        <v>0</v>
      </c>
      <c r="C21" s="206" t="s">
        <v>196</v>
      </c>
      <c r="D21" s="207">
        <v>43229</v>
      </c>
      <c r="E21" s="207">
        <v>43377</v>
      </c>
      <c r="F21" s="136">
        <v>140000</v>
      </c>
      <c r="G21" s="208" t="s">
        <v>7</v>
      </c>
    </row>
    <row r="22" spans="1:7" s="37" customFormat="1" ht="12.4" customHeight="1" thickBot="1" x14ac:dyDescent="0.25">
      <c r="A22" s="214" t="s">
        <v>55</v>
      </c>
      <c r="B22" s="214" t="s">
        <v>54</v>
      </c>
      <c r="C22" s="214" t="s">
        <v>196</v>
      </c>
      <c r="D22" s="215">
        <v>43233</v>
      </c>
      <c r="E22" s="215">
        <v>43364</v>
      </c>
      <c r="F22" s="216">
        <v>140000</v>
      </c>
      <c r="G22" s="217" t="s">
        <v>468</v>
      </c>
    </row>
    <row r="23" spans="1:7" s="37" customFormat="1" ht="12.4" customHeight="1" x14ac:dyDescent="0.2">
      <c r="B23" s="66"/>
      <c r="C23" s="66"/>
      <c r="D23" s="199"/>
      <c r="E23" s="199"/>
      <c r="F23" s="67"/>
      <c r="G23" s="197"/>
    </row>
    <row r="24" spans="1:7" s="32" customFormat="1" ht="13.5" thickBot="1" x14ac:dyDescent="0.25">
      <c r="A24" s="65" t="s">
        <v>198</v>
      </c>
      <c r="C24" s="65"/>
      <c r="D24" s="199"/>
      <c r="E24" s="199"/>
      <c r="F24" s="67"/>
      <c r="G24" s="197"/>
    </row>
    <row r="25" spans="1:7" s="68" customFormat="1" ht="25.5" x14ac:dyDescent="0.2">
      <c r="A25" s="158" t="s">
        <v>3</v>
      </c>
      <c r="B25" s="158" t="s">
        <v>130</v>
      </c>
      <c r="C25" s="158" t="s">
        <v>57</v>
      </c>
      <c r="D25" s="170" t="s">
        <v>4</v>
      </c>
      <c r="E25" s="170" t="s">
        <v>5</v>
      </c>
      <c r="F25" s="170" t="s">
        <v>195</v>
      </c>
      <c r="G25" s="454" t="s">
        <v>6</v>
      </c>
    </row>
    <row r="26" spans="1:7" s="54" customFormat="1" hidden="1" x14ac:dyDescent="0.2">
      <c r="A26" s="71" t="s">
        <v>64</v>
      </c>
      <c r="B26" s="403" t="s">
        <v>63</v>
      </c>
      <c r="C26" s="403" t="s">
        <v>65</v>
      </c>
      <c r="D26" s="404" t="s">
        <v>67</v>
      </c>
      <c r="E26" s="427" t="s">
        <v>68</v>
      </c>
      <c r="F26" s="452" t="s">
        <v>69</v>
      </c>
      <c r="G26" s="453" t="s">
        <v>70</v>
      </c>
    </row>
    <row r="27" spans="1:7" s="32" customFormat="1" x14ac:dyDescent="0.2">
      <c r="A27" s="202" t="s">
        <v>56</v>
      </c>
      <c r="B27" s="202" t="s">
        <v>59</v>
      </c>
      <c r="C27" s="202" t="s">
        <v>58</v>
      </c>
      <c r="D27" s="212">
        <v>43263</v>
      </c>
      <c r="E27" s="212">
        <v>43430</v>
      </c>
      <c r="F27" s="135">
        <v>140000</v>
      </c>
      <c r="G27" s="213" t="s">
        <v>981</v>
      </c>
    </row>
    <row r="28" spans="1:7" s="32" customFormat="1" x14ac:dyDescent="0.2">
      <c r="A28" s="206" t="s">
        <v>1</v>
      </c>
      <c r="B28" s="206" t="s">
        <v>129</v>
      </c>
      <c r="C28" s="206" t="s">
        <v>58</v>
      </c>
      <c r="D28" s="207">
        <v>43229</v>
      </c>
      <c r="E28" s="207">
        <v>43381</v>
      </c>
      <c r="F28" s="136">
        <v>140000</v>
      </c>
      <c r="G28" s="208" t="s">
        <v>1043</v>
      </c>
    </row>
    <row r="29" spans="1:7" s="32" customFormat="1" x14ac:dyDescent="0.2">
      <c r="A29" s="202" t="s">
        <v>1</v>
      </c>
      <c r="B29" s="202" t="s">
        <v>129</v>
      </c>
      <c r="C29" s="202" t="s">
        <v>196</v>
      </c>
      <c r="D29" s="203">
        <v>43229</v>
      </c>
      <c r="E29" s="203">
        <v>43378</v>
      </c>
      <c r="F29" s="135">
        <v>140000</v>
      </c>
      <c r="G29" s="204" t="s">
        <v>36</v>
      </c>
    </row>
    <row r="30" spans="1:7" s="32" customFormat="1" x14ac:dyDescent="0.2">
      <c r="A30" s="206" t="s">
        <v>2</v>
      </c>
      <c r="B30" s="206" t="s">
        <v>11</v>
      </c>
      <c r="C30" s="206" t="s">
        <v>58</v>
      </c>
      <c r="D30" s="207">
        <v>42858</v>
      </c>
      <c r="E30" s="207">
        <v>43385</v>
      </c>
      <c r="F30" s="136">
        <v>140000</v>
      </c>
      <c r="G30" s="208" t="s">
        <v>60</v>
      </c>
    </row>
    <row r="31" spans="1:7" s="32" customFormat="1" x14ac:dyDescent="0.2">
      <c r="A31" s="202" t="s">
        <v>0</v>
      </c>
      <c r="B31" s="202" t="s">
        <v>0</v>
      </c>
      <c r="C31" s="202" t="s">
        <v>58</v>
      </c>
      <c r="D31" s="203">
        <v>43244</v>
      </c>
      <c r="E31" s="203">
        <v>43413</v>
      </c>
      <c r="F31" s="135">
        <v>140000</v>
      </c>
      <c r="G31" s="204" t="s">
        <v>7</v>
      </c>
    </row>
    <row r="32" spans="1:7" s="32" customFormat="1" x14ac:dyDescent="0.2">
      <c r="A32" s="206" t="s">
        <v>0</v>
      </c>
      <c r="B32" s="206" t="s">
        <v>0</v>
      </c>
      <c r="C32" s="206" t="s">
        <v>196</v>
      </c>
      <c r="D32" s="207">
        <v>43229</v>
      </c>
      <c r="E32" s="207">
        <v>43402</v>
      </c>
      <c r="F32" s="136">
        <v>140000</v>
      </c>
      <c r="G32" s="208" t="s">
        <v>7</v>
      </c>
    </row>
    <row r="33" spans="1:10" s="37" customFormat="1" ht="12.4" customHeight="1" thickBot="1" x14ac:dyDescent="0.25">
      <c r="A33" s="214" t="s">
        <v>55</v>
      </c>
      <c r="B33" s="214" t="s">
        <v>54</v>
      </c>
      <c r="C33" s="214" t="s">
        <v>196</v>
      </c>
      <c r="D33" s="215">
        <v>43233</v>
      </c>
      <c r="E33" s="215">
        <v>43377</v>
      </c>
      <c r="F33" s="216">
        <v>140000</v>
      </c>
      <c r="G33" s="217" t="s">
        <v>468</v>
      </c>
    </row>
    <row r="34" spans="1:10" s="37" customFormat="1" ht="12.4" customHeight="1" x14ac:dyDescent="0.2">
      <c r="A34" s="66"/>
      <c r="B34" s="66"/>
      <c r="C34" s="66"/>
      <c r="D34" s="199"/>
      <c r="E34" s="199"/>
      <c r="F34" s="67"/>
      <c r="G34" s="197"/>
    </row>
    <row r="35" spans="1:10" s="32" customFormat="1" ht="13.5" thickBot="1" x14ac:dyDescent="0.25">
      <c r="A35" s="65" t="s">
        <v>199</v>
      </c>
      <c r="C35" s="65"/>
      <c r="D35" s="199"/>
      <c r="E35" s="199"/>
      <c r="F35" s="67"/>
      <c r="G35" s="197"/>
    </row>
    <row r="36" spans="1:10" s="68" customFormat="1" ht="25.5" x14ac:dyDescent="0.2">
      <c r="A36" s="158" t="s">
        <v>3</v>
      </c>
      <c r="B36" s="158" t="s">
        <v>130</v>
      </c>
      <c r="C36" s="158" t="s">
        <v>57</v>
      </c>
      <c r="D36" s="170" t="s">
        <v>4</v>
      </c>
      <c r="E36" s="170" t="s">
        <v>5</v>
      </c>
      <c r="F36" s="170" t="s">
        <v>195</v>
      </c>
      <c r="G36" s="454" t="s">
        <v>6</v>
      </c>
    </row>
    <row r="37" spans="1:10" s="54" customFormat="1" hidden="1" x14ac:dyDescent="0.2">
      <c r="A37" s="71" t="s">
        <v>64</v>
      </c>
      <c r="B37" s="403" t="s">
        <v>63</v>
      </c>
      <c r="C37" s="403" t="s">
        <v>65</v>
      </c>
      <c r="D37" s="404" t="s">
        <v>67</v>
      </c>
      <c r="E37" s="427" t="s">
        <v>68</v>
      </c>
      <c r="F37" s="452" t="s">
        <v>69</v>
      </c>
      <c r="G37" s="453" t="s">
        <v>70</v>
      </c>
    </row>
    <row r="38" spans="1:10" s="32" customFormat="1" x14ac:dyDescent="0.2">
      <c r="A38" s="202" t="s">
        <v>56</v>
      </c>
      <c r="B38" s="202" t="s">
        <v>59</v>
      </c>
      <c r="C38" s="202" t="s">
        <v>58</v>
      </c>
      <c r="D38" s="203">
        <v>43263</v>
      </c>
      <c r="E38" s="203">
        <v>43430</v>
      </c>
      <c r="F38" s="135">
        <v>140000</v>
      </c>
      <c r="G38" s="213" t="s">
        <v>981</v>
      </c>
    </row>
    <row r="39" spans="1:10" s="32" customFormat="1" x14ac:dyDescent="0.2">
      <c r="A39" s="206" t="s">
        <v>1</v>
      </c>
      <c r="B39" s="206" t="s">
        <v>129</v>
      </c>
      <c r="C39" s="206" t="s">
        <v>58</v>
      </c>
      <c r="D39" s="207">
        <v>43229</v>
      </c>
      <c r="E39" s="207">
        <v>43382</v>
      </c>
      <c r="F39" s="136">
        <v>140000</v>
      </c>
      <c r="G39" s="208" t="s">
        <v>1043</v>
      </c>
    </row>
    <row r="40" spans="1:10" s="32" customFormat="1" x14ac:dyDescent="0.2">
      <c r="A40" s="202" t="s">
        <v>1</v>
      </c>
      <c r="B40" s="202" t="s">
        <v>129</v>
      </c>
      <c r="C40" s="202" t="s">
        <v>196</v>
      </c>
      <c r="D40" s="203">
        <v>43229</v>
      </c>
      <c r="E40" s="203">
        <v>43382</v>
      </c>
      <c r="F40" s="135">
        <v>140000</v>
      </c>
      <c r="G40" s="204" t="s">
        <v>36</v>
      </c>
    </row>
    <row r="41" spans="1:10" s="32" customFormat="1" x14ac:dyDescent="0.2">
      <c r="A41" s="206" t="s">
        <v>2</v>
      </c>
      <c r="B41" s="206" t="s">
        <v>11</v>
      </c>
      <c r="C41" s="206" t="s">
        <v>58</v>
      </c>
      <c r="D41" s="207">
        <v>42858</v>
      </c>
      <c r="E41" s="207">
        <v>43396</v>
      </c>
      <c r="F41" s="136">
        <v>140000</v>
      </c>
      <c r="G41" s="208" t="s">
        <v>60</v>
      </c>
    </row>
    <row r="42" spans="1:10" s="32" customFormat="1" x14ac:dyDescent="0.2">
      <c r="A42" s="202" t="s">
        <v>0</v>
      </c>
      <c r="B42" s="202" t="s">
        <v>0</v>
      </c>
      <c r="C42" s="202" t="s">
        <v>58</v>
      </c>
      <c r="D42" s="203">
        <v>43244</v>
      </c>
      <c r="E42" s="203">
        <v>43413</v>
      </c>
      <c r="F42" s="135">
        <v>140000</v>
      </c>
      <c r="G42" s="204" t="s">
        <v>7</v>
      </c>
    </row>
    <row r="43" spans="1:10" s="32" customFormat="1" x14ac:dyDescent="0.2">
      <c r="A43" s="206" t="s">
        <v>0</v>
      </c>
      <c r="B43" s="206" t="s">
        <v>0</v>
      </c>
      <c r="C43" s="206" t="s">
        <v>196</v>
      </c>
      <c r="D43" s="207">
        <v>43229</v>
      </c>
      <c r="E43" s="207">
        <v>43403</v>
      </c>
      <c r="F43" s="136">
        <v>140000</v>
      </c>
      <c r="G43" s="208" t="s">
        <v>7</v>
      </c>
    </row>
    <row r="44" spans="1:10" s="37" customFormat="1" ht="12.4" customHeight="1" thickBot="1" x14ac:dyDescent="0.25">
      <c r="A44" s="214" t="s">
        <v>55</v>
      </c>
      <c r="B44" s="214" t="s">
        <v>54</v>
      </c>
      <c r="C44" s="214" t="s">
        <v>196</v>
      </c>
      <c r="D44" s="215">
        <v>43233</v>
      </c>
      <c r="E44" s="215">
        <v>43381</v>
      </c>
      <c r="F44" s="216">
        <v>140000</v>
      </c>
      <c r="G44" s="217" t="s">
        <v>468</v>
      </c>
    </row>
    <row r="45" spans="1:10" s="37" customFormat="1" ht="12.4" customHeight="1" x14ac:dyDescent="0.2">
      <c r="A45" s="66"/>
      <c r="B45" s="66"/>
      <c r="C45" s="66"/>
      <c r="D45" s="199"/>
      <c r="E45" s="199"/>
      <c r="F45" s="67"/>
      <c r="G45" s="197"/>
    </row>
    <row r="46" spans="1:10" s="421" customFormat="1" ht="15" customHeight="1" x14ac:dyDescent="0.2">
      <c r="A46" s="218" t="s">
        <v>1236</v>
      </c>
      <c r="B46" s="17"/>
      <c r="C46" s="218"/>
      <c r="D46" s="218"/>
      <c r="E46" s="218"/>
      <c r="F46" s="218"/>
      <c r="G46" s="218"/>
    </row>
    <row r="47" spans="1:10" s="421" customFormat="1" ht="15" customHeight="1" x14ac:dyDescent="0.2">
      <c r="A47" s="218"/>
      <c r="B47" s="17"/>
      <c r="C47" s="218"/>
      <c r="D47" s="218"/>
      <c r="E47" s="218"/>
      <c r="F47" s="218"/>
      <c r="G47" s="218"/>
    </row>
    <row r="48" spans="1:10" s="32" customFormat="1" ht="13.5" thickBot="1" x14ac:dyDescent="0.25">
      <c r="A48" s="65" t="s">
        <v>200</v>
      </c>
      <c r="C48" s="65"/>
      <c r="D48" s="199"/>
      <c r="E48" s="199"/>
      <c r="F48" s="67"/>
      <c r="G48" s="197"/>
      <c r="J48" s="32" t="s">
        <v>35</v>
      </c>
    </row>
    <row r="49" spans="1:7" s="68" customFormat="1" ht="25.5" x14ac:dyDescent="0.2">
      <c r="A49" s="158" t="s">
        <v>3</v>
      </c>
      <c r="B49" s="158" t="s">
        <v>130</v>
      </c>
      <c r="C49" s="158" t="s">
        <v>57</v>
      </c>
      <c r="D49" s="170" t="s">
        <v>4</v>
      </c>
      <c r="E49" s="170" t="s">
        <v>5</v>
      </c>
      <c r="F49" s="170" t="s">
        <v>195</v>
      </c>
      <c r="G49" s="454" t="s">
        <v>6</v>
      </c>
    </row>
    <row r="50" spans="1:7" s="54" customFormat="1" hidden="1" x14ac:dyDescent="0.2">
      <c r="A50" s="69" t="s">
        <v>64</v>
      </c>
      <c r="B50" s="403" t="s">
        <v>63</v>
      </c>
      <c r="C50" s="403" t="s">
        <v>65</v>
      </c>
      <c r="D50" s="427" t="s">
        <v>67</v>
      </c>
      <c r="E50" s="427" t="s">
        <v>68</v>
      </c>
      <c r="F50" s="452" t="s">
        <v>69</v>
      </c>
      <c r="G50" s="455" t="s">
        <v>70</v>
      </c>
    </row>
    <row r="51" spans="1:7" s="32" customFormat="1" x14ac:dyDescent="0.2">
      <c r="A51" s="202" t="s">
        <v>1</v>
      </c>
      <c r="B51" s="202" t="s">
        <v>202</v>
      </c>
      <c r="C51" s="202" t="s">
        <v>58</v>
      </c>
      <c r="D51" s="203">
        <v>43229</v>
      </c>
      <c r="E51" s="203">
        <v>43392</v>
      </c>
      <c r="F51" s="135">
        <v>140000</v>
      </c>
      <c r="G51" s="204" t="s">
        <v>1043</v>
      </c>
    </row>
    <row r="52" spans="1:7" s="32" customFormat="1" x14ac:dyDescent="0.2">
      <c r="A52" s="205" t="s">
        <v>1</v>
      </c>
      <c r="B52" s="205" t="s">
        <v>129</v>
      </c>
      <c r="C52" s="206" t="s">
        <v>196</v>
      </c>
      <c r="D52" s="207">
        <v>43229</v>
      </c>
      <c r="E52" s="207">
        <v>43382</v>
      </c>
      <c r="F52" s="136">
        <v>140000</v>
      </c>
      <c r="G52" s="208" t="s">
        <v>36</v>
      </c>
    </row>
    <row r="53" spans="1:7" s="32" customFormat="1" x14ac:dyDescent="0.2">
      <c r="A53" s="202" t="s">
        <v>2</v>
      </c>
      <c r="B53" s="202" t="s">
        <v>11</v>
      </c>
      <c r="C53" s="202" t="s">
        <v>58</v>
      </c>
      <c r="D53" s="203">
        <v>42858</v>
      </c>
      <c r="E53" s="203">
        <v>43396</v>
      </c>
      <c r="F53" s="135">
        <v>140000</v>
      </c>
      <c r="G53" s="204" t="s">
        <v>60</v>
      </c>
    </row>
    <row r="54" spans="1:7" s="32" customFormat="1" x14ac:dyDescent="0.2">
      <c r="A54" s="206" t="s">
        <v>0</v>
      </c>
      <c r="B54" s="206" t="s">
        <v>0</v>
      </c>
      <c r="C54" s="206" t="s">
        <v>58</v>
      </c>
      <c r="D54" s="207">
        <v>43244</v>
      </c>
      <c r="E54" s="207">
        <v>43413</v>
      </c>
      <c r="F54" s="136">
        <v>140000</v>
      </c>
      <c r="G54" s="208" t="s">
        <v>7</v>
      </c>
    </row>
    <row r="55" spans="1:7" s="32" customFormat="1" x14ac:dyDescent="0.2">
      <c r="A55" s="202" t="s">
        <v>0</v>
      </c>
      <c r="B55" s="202" t="s">
        <v>0</v>
      </c>
      <c r="C55" s="202" t="s">
        <v>196</v>
      </c>
      <c r="D55" s="203">
        <v>43229</v>
      </c>
      <c r="E55" s="203">
        <v>43404</v>
      </c>
      <c r="F55" s="135">
        <v>140000</v>
      </c>
      <c r="G55" s="204" t="s">
        <v>7</v>
      </c>
    </row>
    <row r="56" spans="1:7" s="32" customFormat="1" ht="13.5" thickBot="1" x14ac:dyDescent="0.25">
      <c r="A56" s="209" t="s">
        <v>55</v>
      </c>
      <c r="B56" s="209" t="s">
        <v>54</v>
      </c>
      <c r="C56" s="209" t="s">
        <v>196</v>
      </c>
      <c r="D56" s="210">
        <v>43233</v>
      </c>
      <c r="E56" s="210">
        <v>43391</v>
      </c>
      <c r="F56" s="163">
        <v>140000</v>
      </c>
      <c r="G56" s="211" t="s">
        <v>468</v>
      </c>
    </row>
    <row r="57" spans="1:7" s="32" customFormat="1" x14ac:dyDescent="0.2">
      <c r="G57" s="196"/>
    </row>
  </sheetData>
  <phoneticPr fontId="0" type="noConversion"/>
  <pageMargins left="0.5" right="0.5" top="0.5" bottom="0.5" header="0.3" footer="0.3"/>
  <pageSetup paperSize="5" scale="77" orientation="landscape" r:id="rId1"/>
  <headerFooter alignWithMargins="0"/>
  <rowBreaks count="1" manualBreakCount="1">
    <brk id="44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8.7109375" style="19" customWidth="1"/>
    <col min="2" max="2" width="10.7109375" style="19" customWidth="1"/>
    <col min="3" max="4" width="10.42578125" style="19" customWidth="1"/>
    <col min="5" max="5" width="2.28515625" style="19" customWidth="1"/>
    <col min="6" max="6" width="11.140625" style="19" customWidth="1"/>
    <col min="7" max="7" width="10.42578125" style="19" customWidth="1"/>
    <col min="8" max="8" width="2.28515625" style="19" customWidth="1"/>
    <col min="9" max="10" width="11.42578125" style="19" customWidth="1"/>
    <col min="11" max="16384" width="9.140625" style="19"/>
  </cols>
  <sheetData>
    <row r="1" spans="1:10" ht="27" customHeight="1" thickBot="1" x14ac:dyDescent="0.25">
      <c r="A1" s="615" t="s">
        <v>1333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32.25" customHeight="1" x14ac:dyDescent="0.2">
      <c r="A2" s="57"/>
      <c r="B2" s="57"/>
      <c r="C2" s="611" t="s">
        <v>27</v>
      </c>
      <c r="D2" s="612"/>
      <c r="E2" s="57"/>
      <c r="F2" s="613" t="s">
        <v>26</v>
      </c>
      <c r="G2" s="614"/>
      <c r="H2" s="57"/>
      <c r="I2" s="613" t="s">
        <v>25</v>
      </c>
      <c r="J2" s="614"/>
    </row>
    <row r="3" spans="1:10" ht="47.1" customHeight="1" x14ac:dyDescent="0.2">
      <c r="A3" s="149" t="s">
        <v>254</v>
      </c>
      <c r="B3" s="150" t="s">
        <v>116</v>
      </c>
      <c r="C3" s="191" t="s">
        <v>62</v>
      </c>
      <c r="D3" s="191" t="s">
        <v>76</v>
      </c>
      <c r="E3" s="149"/>
      <c r="F3" s="191" t="s">
        <v>77</v>
      </c>
      <c r="G3" s="191" t="s">
        <v>76</v>
      </c>
      <c r="H3" s="149"/>
      <c r="I3" s="191" t="s">
        <v>78</v>
      </c>
      <c r="J3" s="191" t="s">
        <v>76</v>
      </c>
    </row>
    <row r="4" spans="1:10" s="58" customFormat="1" ht="65.25" hidden="1" x14ac:dyDescent="0.2">
      <c r="A4" s="149" t="s">
        <v>254</v>
      </c>
      <c r="B4" s="150" t="s">
        <v>116</v>
      </c>
      <c r="C4" s="191" t="s">
        <v>171</v>
      </c>
      <c r="D4" s="191" t="s">
        <v>172</v>
      </c>
      <c r="E4" s="149"/>
      <c r="F4" s="191" t="s">
        <v>167</v>
      </c>
      <c r="G4" s="191" t="s">
        <v>168</v>
      </c>
      <c r="H4" s="149"/>
      <c r="I4" s="191" t="s">
        <v>169</v>
      </c>
      <c r="J4" s="191" t="s">
        <v>170</v>
      </c>
    </row>
    <row r="5" spans="1:10" x14ac:dyDescent="0.2">
      <c r="A5" s="103" t="s">
        <v>658</v>
      </c>
      <c r="B5" s="103" t="s">
        <v>471</v>
      </c>
      <c r="C5" s="104">
        <f t="shared" ref="C5:D10" si="0">AVERAGE(F5,I5)</f>
        <v>62.75</v>
      </c>
      <c r="D5" s="107">
        <f t="shared" si="0"/>
        <v>14.255549999999999</v>
      </c>
      <c r="E5" s="103"/>
      <c r="F5" s="105">
        <v>59.5</v>
      </c>
      <c r="G5" s="106">
        <v>13.6111</v>
      </c>
      <c r="H5" s="103"/>
      <c r="I5" s="104">
        <v>66</v>
      </c>
      <c r="J5" s="107">
        <v>14.9</v>
      </c>
    </row>
    <row r="6" spans="1:10" x14ac:dyDescent="0.2">
      <c r="A6" s="108" t="s">
        <v>989</v>
      </c>
      <c r="B6" s="108" t="s">
        <v>324</v>
      </c>
      <c r="C6" s="109">
        <f t="shared" si="0"/>
        <v>61.65</v>
      </c>
      <c r="D6" s="112">
        <f t="shared" si="0"/>
        <v>13.940899999999999</v>
      </c>
      <c r="E6" s="108"/>
      <c r="F6" s="110">
        <v>60.3</v>
      </c>
      <c r="G6" s="111">
        <v>13.3818</v>
      </c>
      <c r="H6" s="108"/>
      <c r="I6" s="109">
        <v>63</v>
      </c>
      <c r="J6" s="112">
        <v>14.5</v>
      </c>
    </row>
    <row r="7" spans="1:10" x14ac:dyDescent="0.2">
      <c r="A7" s="103" t="s">
        <v>988</v>
      </c>
      <c r="B7" s="103" t="s">
        <v>471</v>
      </c>
      <c r="C7" s="104">
        <f t="shared" si="0"/>
        <v>61.3</v>
      </c>
      <c r="D7" s="107">
        <f t="shared" si="0"/>
        <v>13.963649999999999</v>
      </c>
      <c r="E7" s="103"/>
      <c r="F7" s="105">
        <v>57.6</v>
      </c>
      <c r="G7" s="106">
        <v>13.2273</v>
      </c>
      <c r="H7" s="103"/>
      <c r="I7" s="104">
        <v>65</v>
      </c>
      <c r="J7" s="107">
        <v>14.7</v>
      </c>
    </row>
    <row r="8" spans="1:10" x14ac:dyDescent="0.2">
      <c r="A8" s="108" t="s">
        <v>990</v>
      </c>
      <c r="B8" s="108" t="s">
        <v>471</v>
      </c>
      <c r="C8" s="109">
        <f t="shared" si="0"/>
        <v>60.75</v>
      </c>
      <c r="D8" s="112">
        <f t="shared" si="0"/>
        <v>13.77725</v>
      </c>
      <c r="E8" s="108"/>
      <c r="F8" s="110">
        <v>58.5</v>
      </c>
      <c r="G8" s="111">
        <v>13.154500000000001</v>
      </c>
      <c r="H8" s="108"/>
      <c r="I8" s="109">
        <v>63</v>
      </c>
      <c r="J8" s="112">
        <v>14.4</v>
      </c>
    </row>
    <row r="9" spans="1:10" x14ac:dyDescent="0.2">
      <c r="A9" s="103" t="s">
        <v>661</v>
      </c>
      <c r="B9" s="103" t="s">
        <v>471</v>
      </c>
      <c r="C9" s="104">
        <f t="shared" si="0"/>
        <v>60.65</v>
      </c>
      <c r="D9" s="107">
        <f t="shared" si="0"/>
        <v>13.5182</v>
      </c>
      <c r="E9" s="103"/>
      <c r="F9" s="105">
        <v>59.3</v>
      </c>
      <c r="G9" s="106">
        <v>13.0364</v>
      </c>
      <c r="H9" s="103"/>
      <c r="I9" s="104">
        <v>62</v>
      </c>
      <c r="J9" s="107">
        <v>14</v>
      </c>
    </row>
    <row r="10" spans="1:10" x14ac:dyDescent="0.2">
      <c r="A10" s="108" t="s">
        <v>430</v>
      </c>
      <c r="B10" s="108" t="s">
        <v>471</v>
      </c>
      <c r="C10" s="109">
        <f t="shared" si="0"/>
        <v>59.45</v>
      </c>
      <c r="D10" s="112">
        <f t="shared" si="0"/>
        <v>13.6182</v>
      </c>
      <c r="E10" s="108"/>
      <c r="F10" s="110">
        <v>59.9</v>
      </c>
      <c r="G10" s="111">
        <v>13.336399999999999</v>
      </c>
      <c r="H10" s="108"/>
      <c r="I10" s="109">
        <v>59</v>
      </c>
      <c r="J10" s="112">
        <v>13.9</v>
      </c>
    </row>
    <row r="11" spans="1:10" x14ac:dyDescent="0.2">
      <c r="A11" s="103" t="s">
        <v>666</v>
      </c>
      <c r="B11" s="103" t="s">
        <v>471</v>
      </c>
      <c r="C11" s="104">
        <f t="shared" ref="C11:C30" si="1">AVERAGE(F11,I11)</f>
        <v>59.3</v>
      </c>
      <c r="D11" s="107">
        <f t="shared" ref="D11:D30" si="2">AVERAGE(G11,J11)</f>
        <v>13.15</v>
      </c>
      <c r="E11" s="103"/>
      <c r="F11" s="105">
        <v>57.6</v>
      </c>
      <c r="G11" s="106">
        <v>12.9</v>
      </c>
      <c r="H11" s="103"/>
      <c r="I11" s="104">
        <v>61</v>
      </c>
      <c r="J11" s="107">
        <v>13.4</v>
      </c>
    </row>
    <row r="12" spans="1:10" x14ac:dyDescent="0.2">
      <c r="A12" s="108" t="s">
        <v>410</v>
      </c>
      <c r="B12" s="108" t="s">
        <v>324</v>
      </c>
      <c r="C12" s="109">
        <f t="shared" si="1"/>
        <v>58.6</v>
      </c>
      <c r="D12" s="112">
        <f t="shared" si="2"/>
        <v>13.8</v>
      </c>
      <c r="E12" s="108"/>
      <c r="F12" s="110">
        <v>58.2</v>
      </c>
      <c r="G12" s="111">
        <v>13.1</v>
      </c>
      <c r="H12" s="108"/>
      <c r="I12" s="109">
        <v>59</v>
      </c>
      <c r="J12" s="112">
        <v>14.5</v>
      </c>
    </row>
    <row r="13" spans="1:10" x14ac:dyDescent="0.2">
      <c r="A13" s="103" t="s">
        <v>361</v>
      </c>
      <c r="B13" s="103" t="s">
        <v>324</v>
      </c>
      <c r="C13" s="104">
        <f t="shared" si="1"/>
        <v>58.6</v>
      </c>
      <c r="D13" s="107">
        <f t="shared" si="2"/>
        <v>13.60455</v>
      </c>
      <c r="E13" s="103"/>
      <c r="F13" s="105">
        <v>61.2</v>
      </c>
      <c r="G13" s="106">
        <v>13.0091</v>
      </c>
      <c r="H13" s="103"/>
      <c r="I13" s="104">
        <v>56</v>
      </c>
      <c r="J13" s="107">
        <v>14.2</v>
      </c>
    </row>
    <row r="14" spans="1:10" x14ac:dyDescent="0.2">
      <c r="A14" s="108" t="s">
        <v>678</v>
      </c>
      <c r="B14" s="108" t="s">
        <v>324</v>
      </c>
      <c r="C14" s="109">
        <f t="shared" si="1"/>
        <v>58.35</v>
      </c>
      <c r="D14" s="112">
        <f t="shared" si="2"/>
        <v>13.772749999999998</v>
      </c>
      <c r="E14" s="108"/>
      <c r="F14" s="110">
        <v>58.7</v>
      </c>
      <c r="G14" s="111">
        <v>13.345499999999999</v>
      </c>
      <c r="H14" s="108"/>
      <c r="I14" s="109">
        <v>58</v>
      </c>
      <c r="J14" s="112">
        <v>14.2</v>
      </c>
    </row>
    <row r="15" spans="1:10" x14ac:dyDescent="0.2">
      <c r="A15" s="103" t="s">
        <v>668</v>
      </c>
      <c r="B15" s="103" t="s">
        <v>324</v>
      </c>
      <c r="C15" s="104">
        <f t="shared" si="1"/>
        <v>57.55</v>
      </c>
      <c r="D15" s="107">
        <f t="shared" si="2"/>
        <v>13.63635</v>
      </c>
      <c r="E15" s="103"/>
      <c r="F15" s="105">
        <v>56.1</v>
      </c>
      <c r="G15" s="106">
        <v>13.172700000000001</v>
      </c>
      <c r="H15" s="103"/>
      <c r="I15" s="104">
        <v>59</v>
      </c>
      <c r="J15" s="107">
        <v>14.1</v>
      </c>
    </row>
    <row r="16" spans="1:10" x14ac:dyDescent="0.2">
      <c r="A16" s="108" t="s">
        <v>991</v>
      </c>
      <c r="B16" s="108" t="s">
        <v>471</v>
      </c>
      <c r="C16" s="109">
        <f t="shared" si="1"/>
        <v>57.45</v>
      </c>
      <c r="D16" s="112">
        <f t="shared" si="2"/>
        <v>13.736350000000002</v>
      </c>
      <c r="E16" s="108"/>
      <c r="F16" s="110">
        <v>53.9</v>
      </c>
      <c r="G16" s="111">
        <v>13.172700000000001</v>
      </c>
      <c r="H16" s="108"/>
      <c r="I16" s="109">
        <v>61</v>
      </c>
      <c r="J16" s="112">
        <v>14.3</v>
      </c>
    </row>
    <row r="17" spans="1:14" x14ac:dyDescent="0.2">
      <c r="A17" s="103" t="s">
        <v>673</v>
      </c>
      <c r="B17" s="103" t="s">
        <v>324</v>
      </c>
      <c r="C17" s="104">
        <f t="shared" si="1"/>
        <v>57.4</v>
      </c>
      <c r="D17" s="107">
        <f t="shared" si="2"/>
        <v>13.77725</v>
      </c>
      <c r="E17" s="103"/>
      <c r="F17" s="105">
        <v>58.8</v>
      </c>
      <c r="G17" s="106">
        <v>13.154500000000001</v>
      </c>
      <c r="H17" s="103"/>
      <c r="I17" s="104">
        <v>56</v>
      </c>
      <c r="J17" s="107">
        <v>14.4</v>
      </c>
    </row>
    <row r="18" spans="1:14" x14ac:dyDescent="0.2">
      <c r="A18" s="108" t="s">
        <v>343</v>
      </c>
      <c r="B18" s="108" t="s">
        <v>471</v>
      </c>
      <c r="C18" s="109">
        <f t="shared" si="1"/>
        <v>56.85</v>
      </c>
      <c r="D18" s="112">
        <f t="shared" si="2"/>
        <v>13.572749999999999</v>
      </c>
      <c r="E18" s="108"/>
      <c r="F18" s="110">
        <v>57.7</v>
      </c>
      <c r="G18" s="111">
        <v>13.045500000000001</v>
      </c>
      <c r="H18" s="108"/>
      <c r="I18" s="109">
        <v>56</v>
      </c>
      <c r="J18" s="112">
        <v>14.1</v>
      </c>
    </row>
    <row r="19" spans="1:14" x14ac:dyDescent="0.2">
      <c r="A19" s="103" t="s">
        <v>443</v>
      </c>
      <c r="B19" s="103" t="s">
        <v>324</v>
      </c>
      <c r="C19" s="104">
        <f t="shared" si="1"/>
        <v>56.75</v>
      </c>
      <c r="D19" s="107">
        <f t="shared" si="2"/>
        <v>13.45</v>
      </c>
      <c r="E19" s="103"/>
      <c r="F19" s="105">
        <v>56.5</v>
      </c>
      <c r="G19" s="106">
        <v>13.1</v>
      </c>
      <c r="H19" s="103"/>
      <c r="I19" s="104">
        <v>57</v>
      </c>
      <c r="J19" s="107">
        <v>13.8</v>
      </c>
    </row>
    <row r="20" spans="1:14" x14ac:dyDescent="0.2">
      <c r="A20" s="108" t="s">
        <v>688</v>
      </c>
      <c r="B20" s="108" t="s">
        <v>324</v>
      </c>
      <c r="C20" s="109">
        <f t="shared" si="1"/>
        <v>56.65</v>
      </c>
      <c r="D20" s="112">
        <f t="shared" si="2"/>
        <v>13.35455</v>
      </c>
      <c r="E20" s="108"/>
      <c r="F20" s="110">
        <v>56.3</v>
      </c>
      <c r="G20" s="111">
        <v>13.209099999999999</v>
      </c>
      <c r="H20" s="108"/>
      <c r="I20" s="109">
        <v>57</v>
      </c>
      <c r="J20" s="112">
        <v>13.5</v>
      </c>
    </row>
    <row r="21" spans="1:14" x14ac:dyDescent="0.2">
      <c r="A21" s="103" t="s">
        <v>695</v>
      </c>
      <c r="B21" s="103" t="s">
        <v>324</v>
      </c>
      <c r="C21" s="104">
        <f t="shared" si="1"/>
        <v>55.6</v>
      </c>
      <c r="D21" s="107">
        <f t="shared" si="2"/>
        <v>13.26665</v>
      </c>
      <c r="E21" s="103"/>
      <c r="F21" s="105">
        <v>56.2</v>
      </c>
      <c r="G21" s="106">
        <v>13.033300000000001</v>
      </c>
      <c r="H21" s="103"/>
      <c r="I21" s="104">
        <v>55</v>
      </c>
      <c r="J21" s="107">
        <v>13.5</v>
      </c>
    </row>
    <row r="22" spans="1:14" x14ac:dyDescent="0.2">
      <c r="A22" s="108" t="s">
        <v>676</v>
      </c>
      <c r="B22" s="108" t="s">
        <v>324</v>
      </c>
      <c r="C22" s="109">
        <f t="shared" si="1"/>
        <v>54.7</v>
      </c>
      <c r="D22" s="112">
        <f t="shared" si="2"/>
        <v>13.62275</v>
      </c>
      <c r="E22" s="108"/>
      <c r="F22" s="110">
        <v>53.4</v>
      </c>
      <c r="G22" s="111">
        <v>13.2455</v>
      </c>
      <c r="H22" s="108"/>
      <c r="I22" s="109">
        <v>56</v>
      </c>
      <c r="J22" s="112">
        <v>14</v>
      </c>
    </row>
    <row r="23" spans="1:14" x14ac:dyDescent="0.2">
      <c r="A23" s="103" t="s">
        <v>701</v>
      </c>
      <c r="B23" s="103" t="s">
        <v>324</v>
      </c>
      <c r="C23" s="104">
        <f t="shared" ref="C23:C29" si="3">AVERAGE(F23,I23)</f>
        <v>54.55</v>
      </c>
      <c r="D23" s="107">
        <f t="shared" ref="D23:D29" si="4">AVERAGE(G23,J23)</f>
        <v>13.6091</v>
      </c>
      <c r="E23" s="103"/>
      <c r="F23" s="105">
        <v>55.1</v>
      </c>
      <c r="G23" s="106">
        <v>13.318199999999999</v>
      </c>
      <c r="H23" s="103"/>
      <c r="I23" s="104">
        <v>54</v>
      </c>
      <c r="J23" s="107">
        <v>13.9</v>
      </c>
    </row>
    <row r="24" spans="1:14" x14ac:dyDescent="0.2">
      <c r="A24" s="108" t="s">
        <v>665</v>
      </c>
      <c r="B24" s="108" t="s">
        <v>45</v>
      </c>
      <c r="C24" s="109">
        <f t="shared" si="3"/>
        <v>54.35</v>
      </c>
      <c r="D24" s="112">
        <f t="shared" si="4"/>
        <v>13.78335</v>
      </c>
      <c r="E24" s="108"/>
      <c r="F24" s="110">
        <v>48.7</v>
      </c>
      <c r="G24" s="111">
        <v>13.7667</v>
      </c>
      <c r="H24" s="108"/>
      <c r="I24" s="109">
        <v>60</v>
      </c>
      <c r="J24" s="112">
        <v>13.8</v>
      </c>
    </row>
    <row r="25" spans="1:14" x14ac:dyDescent="0.2">
      <c r="A25" s="103" t="s">
        <v>409</v>
      </c>
      <c r="B25" s="103" t="s">
        <v>324</v>
      </c>
      <c r="C25" s="104">
        <f t="shared" si="3"/>
        <v>54.05</v>
      </c>
      <c r="D25" s="107">
        <f t="shared" si="4"/>
        <v>13.572749999999999</v>
      </c>
      <c r="E25" s="103"/>
      <c r="F25" s="105">
        <v>51.1</v>
      </c>
      <c r="G25" s="106">
        <v>13.045500000000001</v>
      </c>
      <c r="H25" s="103"/>
      <c r="I25" s="104">
        <v>57</v>
      </c>
      <c r="J25" s="107">
        <v>14.1</v>
      </c>
    </row>
    <row r="26" spans="1:14" x14ac:dyDescent="0.2">
      <c r="A26" s="108" t="s">
        <v>432</v>
      </c>
      <c r="B26" s="108" t="s">
        <v>324</v>
      </c>
      <c r="C26" s="109">
        <f t="shared" si="3"/>
        <v>53.75</v>
      </c>
      <c r="D26" s="112">
        <f t="shared" si="4"/>
        <v>13.313649999999999</v>
      </c>
      <c r="E26" s="108"/>
      <c r="F26" s="110">
        <v>56.5</v>
      </c>
      <c r="G26" s="111">
        <v>12.927300000000001</v>
      </c>
      <c r="H26" s="108"/>
      <c r="I26" s="109">
        <v>51</v>
      </c>
      <c r="J26" s="112">
        <v>13.7</v>
      </c>
    </row>
    <row r="27" spans="1:14" x14ac:dyDescent="0.2">
      <c r="A27" s="103" t="s">
        <v>445</v>
      </c>
      <c r="B27" s="103" t="s">
        <v>45</v>
      </c>
      <c r="C27" s="104">
        <f t="shared" si="3"/>
        <v>53.4</v>
      </c>
      <c r="D27" s="107">
        <f t="shared" si="4"/>
        <v>13.762499999999999</v>
      </c>
      <c r="E27" s="103"/>
      <c r="F27" s="105">
        <v>48.8</v>
      </c>
      <c r="G27" s="106">
        <v>13.725</v>
      </c>
      <c r="H27" s="103"/>
      <c r="I27" s="104">
        <v>58</v>
      </c>
      <c r="J27" s="107">
        <v>13.8</v>
      </c>
    </row>
    <row r="28" spans="1:14" x14ac:dyDescent="0.2">
      <c r="A28" s="108" t="s">
        <v>682</v>
      </c>
      <c r="B28" s="108" t="s">
        <v>45</v>
      </c>
      <c r="C28" s="109">
        <f t="shared" si="3"/>
        <v>52.7</v>
      </c>
      <c r="D28" s="112">
        <f t="shared" si="4"/>
        <v>13.675000000000001</v>
      </c>
      <c r="E28" s="108"/>
      <c r="F28" s="110">
        <v>46.4</v>
      </c>
      <c r="G28" s="111">
        <v>13.85</v>
      </c>
      <c r="H28" s="108"/>
      <c r="I28" s="109">
        <v>59</v>
      </c>
      <c r="J28" s="112">
        <v>13.5</v>
      </c>
    </row>
    <row r="29" spans="1:14" x14ac:dyDescent="0.2">
      <c r="A29" s="103" t="s">
        <v>383</v>
      </c>
      <c r="B29" s="103" t="s">
        <v>45</v>
      </c>
      <c r="C29" s="104">
        <f t="shared" si="3"/>
        <v>52</v>
      </c>
      <c r="D29" s="107">
        <f t="shared" si="4"/>
        <v>13.566649999999999</v>
      </c>
      <c r="E29" s="103"/>
      <c r="F29" s="105">
        <v>48</v>
      </c>
      <c r="G29" s="106">
        <v>13.933299999999999</v>
      </c>
      <c r="H29" s="103"/>
      <c r="I29" s="104">
        <v>56</v>
      </c>
      <c r="J29" s="107">
        <v>13.2</v>
      </c>
    </row>
    <row r="30" spans="1:14" x14ac:dyDescent="0.2">
      <c r="A30" s="108" t="s">
        <v>694</v>
      </c>
      <c r="B30" s="108" t="s">
        <v>45</v>
      </c>
      <c r="C30" s="109">
        <f t="shared" si="1"/>
        <v>51.75</v>
      </c>
      <c r="D30" s="112">
        <f t="shared" si="2"/>
        <v>13.824999999999999</v>
      </c>
      <c r="E30" s="108"/>
      <c r="F30" s="110">
        <v>48.5</v>
      </c>
      <c r="G30" s="111">
        <v>13.85</v>
      </c>
      <c r="H30" s="108"/>
      <c r="I30" s="109">
        <v>55</v>
      </c>
      <c r="J30" s="112">
        <v>13.8</v>
      </c>
    </row>
    <row r="31" spans="1:14" x14ac:dyDescent="0.2">
      <c r="A31" s="103" t="s">
        <v>433</v>
      </c>
      <c r="B31" s="103" t="s">
        <v>45</v>
      </c>
      <c r="C31" s="104">
        <f t="shared" ref="C31:C34" si="5">AVERAGE(F31,I31)</f>
        <v>50.85</v>
      </c>
      <c r="D31" s="107">
        <f t="shared" ref="D31:D34" si="6">AVERAGE(G31,J31)</f>
        <v>14.591650000000001</v>
      </c>
      <c r="E31" s="103"/>
      <c r="F31" s="105">
        <v>46.7</v>
      </c>
      <c r="G31" s="106">
        <v>14.3833</v>
      </c>
      <c r="H31" s="103"/>
      <c r="I31" s="104">
        <v>55</v>
      </c>
      <c r="J31" s="107">
        <v>14.8</v>
      </c>
      <c r="N31" s="113" t="s">
        <v>35</v>
      </c>
    </row>
    <row r="32" spans="1:14" x14ac:dyDescent="0.2">
      <c r="A32" s="108" t="s">
        <v>388</v>
      </c>
      <c r="B32" s="108" t="s">
        <v>45</v>
      </c>
      <c r="C32" s="109">
        <f t="shared" si="5"/>
        <v>50.5</v>
      </c>
      <c r="D32" s="112">
        <f t="shared" si="6"/>
        <v>14.475</v>
      </c>
      <c r="E32" s="108"/>
      <c r="F32" s="110">
        <v>48</v>
      </c>
      <c r="G32" s="111">
        <v>14.35</v>
      </c>
      <c r="H32" s="108"/>
      <c r="I32" s="109">
        <v>53</v>
      </c>
      <c r="J32" s="112">
        <v>14.6</v>
      </c>
    </row>
    <row r="33" spans="1:14" x14ac:dyDescent="0.2">
      <c r="A33" s="103" t="s">
        <v>722</v>
      </c>
      <c r="B33" s="103" t="s">
        <v>45</v>
      </c>
      <c r="C33" s="104">
        <f t="shared" si="5"/>
        <v>50.2</v>
      </c>
      <c r="D33" s="107">
        <f t="shared" si="6"/>
        <v>14.50835</v>
      </c>
      <c r="E33" s="103"/>
      <c r="F33" s="105">
        <v>46.4</v>
      </c>
      <c r="G33" s="106">
        <v>14.1167</v>
      </c>
      <c r="H33" s="103"/>
      <c r="I33" s="104">
        <v>54</v>
      </c>
      <c r="J33" s="107">
        <v>14.9</v>
      </c>
    </row>
    <row r="34" spans="1:14" x14ac:dyDescent="0.2">
      <c r="A34" s="108" t="s">
        <v>703</v>
      </c>
      <c r="B34" s="108" t="s">
        <v>45</v>
      </c>
      <c r="C34" s="109">
        <f t="shared" si="5"/>
        <v>50.1</v>
      </c>
      <c r="D34" s="112">
        <f t="shared" si="6"/>
        <v>14.125</v>
      </c>
      <c r="E34" s="108"/>
      <c r="F34" s="110">
        <v>46.2</v>
      </c>
      <c r="G34" s="111">
        <v>14.35</v>
      </c>
      <c r="H34" s="108"/>
      <c r="I34" s="109">
        <v>54</v>
      </c>
      <c r="J34" s="112">
        <v>13.9</v>
      </c>
    </row>
    <row r="35" spans="1:14" x14ac:dyDescent="0.2">
      <c r="A35" s="103" t="s">
        <v>456</v>
      </c>
      <c r="B35" s="103" t="s">
        <v>45</v>
      </c>
      <c r="C35" s="104">
        <f t="shared" ref="C35" si="7">AVERAGE(F35,I35)</f>
        <v>47</v>
      </c>
      <c r="D35" s="107">
        <f t="shared" ref="D35" si="8">AVERAGE(G35,J35)</f>
        <v>14.35</v>
      </c>
      <c r="E35" s="103"/>
      <c r="F35" s="105">
        <v>45</v>
      </c>
      <c r="G35" s="106">
        <v>14.1</v>
      </c>
      <c r="H35" s="103"/>
      <c r="I35" s="104">
        <v>49</v>
      </c>
      <c r="J35" s="107">
        <v>14.6</v>
      </c>
      <c r="N35" s="113" t="s">
        <v>35</v>
      </c>
    </row>
    <row r="36" spans="1:14" ht="13.5" thickBot="1" x14ac:dyDescent="0.25">
      <c r="A36" s="139" t="s">
        <v>12</v>
      </c>
      <c r="B36" s="139"/>
      <c r="C36" s="140">
        <f>AVERAGE(C5:C35)</f>
        <v>55.791935483870958</v>
      </c>
      <c r="D36" s="141">
        <f>AVERAGE(D5:D35)</f>
        <v>13.773409677419355</v>
      </c>
      <c r="E36" s="140"/>
      <c r="F36" s="140">
        <f>AVERAGE(F5:F35)</f>
        <v>54.035483870967745</v>
      </c>
      <c r="G36" s="141">
        <f>AVERAGE(G5:G35)</f>
        <v>13.450045161290326</v>
      </c>
      <c r="H36" s="140"/>
      <c r="I36" s="140">
        <f>AVERAGE(I5:I35)</f>
        <v>57.548387096774192</v>
      </c>
      <c r="J36" s="141">
        <f>AVERAGE(J5:J35)</f>
        <v>14.09677419354839</v>
      </c>
    </row>
    <row r="37" spans="1:14" x14ac:dyDescent="0.2">
      <c r="A37" s="21"/>
      <c r="B37" s="21"/>
      <c r="C37" s="22"/>
      <c r="D37" s="28"/>
      <c r="E37" s="20"/>
      <c r="F37" s="22"/>
      <c r="G37" s="28"/>
      <c r="H37" s="18"/>
      <c r="I37" s="22"/>
      <c r="J37" s="28"/>
    </row>
    <row r="38" spans="1:14" x14ac:dyDescent="0.2">
      <c r="H38" s="29"/>
    </row>
    <row r="39" spans="1:14" x14ac:dyDescent="0.2">
      <c r="A39" s="23"/>
      <c r="B39" s="23"/>
      <c r="C39" s="23"/>
      <c r="D39" s="23"/>
      <c r="E39" s="23"/>
      <c r="F39" s="23"/>
      <c r="G39" s="23"/>
      <c r="H39" s="29"/>
      <c r="I39" s="23"/>
      <c r="J39" s="23"/>
    </row>
    <row r="40" spans="1:14" x14ac:dyDescent="0.2">
      <c r="A40" s="23"/>
      <c r="B40" s="23"/>
      <c r="C40" s="23"/>
      <c r="D40" s="23"/>
      <c r="E40" s="23"/>
      <c r="F40" s="23"/>
      <c r="G40" s="23"/>
      <c r="H40" s="29"/>
      <c r="I40" s="23"/>
      <c r="J40" s="23"/>
    </row>
    <row r="41" spans="1:14" x14ac:dyDescent="0.2">
      <c r="A41" s="23"/>
      <c r="B41" s="23"/>
      <c r="C41" s="23"/>
      <c r="D41" s="23"/>
      <c r="E41" s="23"/>
      <c r="F41" s="23"/>
      <c r="H41" s="29"/>
      <c r="I41" s="23"/>
      <c r="J41" s="23"/>
    </row>
    <row r="42" spans="1:14" x14ac:dyDescent="0.2">
      <c r="A42" s="23"/>
      <c r="B42" s="23"/>
      <c r="C42" s="23"/>
      <c r="D42" s="23"/>
      <c r="E42" s="23"/>
      <c r="F42" s="23"/>
      <c r="G42" s="24"/>
      <c r="H42" s="29"/>
      <c r="I42" s="23"/>
      <c r="J42" s="23"/>
    </row>
    <row r="43" spans="1:14" x14ac:dyDescent="0.2">
      <c r="A43" s="23"/>
      <c r="B43" s="23"/>
      <c r="C43" s="23"/>
      <c r="D43" s="23"/>
      <c r="E43" s="23"/>
      <c r="F43" s="23"/>
      <c r="G43" s="23"/>
      <c r="H43" s="29"/>
      <c r="I43" s="23"/>
      <c r="J43" s="23"/>
    </row>
    <row r="44" spans="1:14" x14ac:dyDescent="0.2">
      <c r="A44" s="23"/>
      <c r="B44" s="23"/>
      <c r="C44" s="23"/>
      <c r="D44" s="23"/>
      <c r="E44" s="23"/>
      <c r="F44" s="23"/>
      <c r="G44" s="23"/>
      <c r="H44" s="29"/>
      <c r="I44" s="23"/>
      <c r="J44" s="23"/>
    </row>
    <row r="45" spans="1:14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8" spans="1:14" x14ac:dyDescent="0.2">
      <c r="F48" s="113" t="s">
        <v>35</v>
      </c>
      <c r="I48" s="113" t="s">
        <v>35</v>
      </c>
    </row>
  </sheetData>
  <mergeCells count="4">
    <mergeCell ref="A1:J1"/>
    <mergeCell ref="C2:D2"/>
    <mergeCell ref="F2:G2"/>
    <mergeCell ref="I2:J2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106" zoomScaleNormal="100" workbookViewId="0">
      <selection activeCell="D63" sqref="D63"/>
    </sheetView>
  </sheetViews>
  <sheetFormatPr defaultRowHeight="12.75" x14ac:dyDescent="0.2"/>
  <cols>
    <col min="1" max="1" width="9.85546875" style="498" customWidth="1"/>
    <col min="2" max="2" width="20.5703125" style="498" customWidth="1"/>
    <col min="3" max="3" width="10.28515625" style="498" customWidth="1"/>
    <col min="4" max="4" width="9.85546875" style="498" customWidth="1"/>
    <col min="5" max="5" width="10.5703125" style="498" customWidth="1"/>
    <col min="6" max="7" width="9.85546875" style="498" customWidth="1"/>
    <col min="8" max="8" width="14.5703125" style="498" customWidth="1"/>
    <col min="9" max="9" width="14.140625" style="498" customWidth="1"/>
    <col min="10" max="10" width="15.7109375" style="498" customWidth="1"/>
    <col min="11" max="14" width="10.85546875" style="498" customWidth="1"/>
    <col min="15" max="15" width="4.7109375" style="498" customWidth="1"/>
    <col min="16" max="16" width="7.28515625" style="498" customWidth="1"/>
    <col min="17" max="17" width="20.85546875" style="498" customWidth="1"/>
    <col min="18" max="21" width="5.5703125" style="498" customWidth="1"/>
    <col min="22" max="259" width="9.140625" style="498"/>
    <col min="260" max="260" width="5" style="498" customWidth="1"/>
    <col min="261" max="261" width="30.42578125" style="498" bestFit="1" customWidth="1"/>
    <col min="262" max="262" width="8.7109375" style="498" customWidth="1"/>
    <col min="263" max="263" width="3.140625" style="498" customWidth="1"/>
    <col min="264" max="264" width="8.5703125" style="498" bestFit="1" customWidth="1"/>
    <col min="265" max="265" width="11.140625" style="498" customWidth="1"/>
    <col min="266" max="266" width="10.140625" style="498" customWidth="1"/>
    <col min="267" max="267" width="15.85546875" style="498" customWidth="1"/>
    <col min="268" max="268" width="9.42578125" style="498" customWidth="1"/>
    <col min="269" max="269" width="14.28515625" style="498" customWidth="1"/>
    <col min="270" max="270" width="8.85546875" style="498" customWidth="1"/>
    <col min="271" max="271" width="4.7109375" style="498" customWidth="1"/>
    <col min="272" max="272" width="7.28515625" style="498" customWidth="1"/>
    <col min="273" max="273" width="6.85546875" style="498" customWidth="1"/>
    <col min="274" max="277" width="5.5703125" style="498" customWidth="1"/>
    <col min="278" max="515" width="9.140625" style="498"/>
    <col min="516" max="516" width="5" style="498" customWidth="1"/>
    <col min="517" max="517" width="30.42578125" style="498" bestFit="1" customWidth="1"/>
    <col min="518" max="518" width="8.7109375" style="498" customWidth="1"/>
    <col min="519" max="519" width="3.140625" style="498" customWidth="1"/>
    <col min="520" max="520" width="8.5703125" style="498" bestFit="1" customWidth="1"/>
    <col min="521" max="521" width="11.140625" style="498" customWidth="1"/>
    <col min="522" max="522" width="10.140625" style="498" customWidth="1"/>
    <col min="523" max="523" width="15.85546875" style="498" customWidth="1"/>
    <col min="524" max="524" width="9.42578125" style="498" customWidth="1"/>
    <col min="525" max="525" width="14.28515625" style="498" customWidth="1"/>
    <col min="526" max="526" width="8.85546875" style="498" customWidth="1"/>
    <col min="527" max="527" width="4.7109375" style="498" customWidth="1"/>
    <col min="528" max="528" width="7.28515625" style="498" customWidth="1"/>
    <col min="529" max="529" width="6.85546875" style="498" customWidth="1"/>
    <col min="530" max="533" width="5.5703125" style="498" customWidth="1"/>
    <col min="534" max="771" width="9.140625" style="498"/>
    <col min="772" max="772" width="5" style="498" customWidth="1"/>
    <col min="773" max="773" width="30.42578125" style="498" bestFit="1" customWidth="1"/>
    <col min="774" max="774" width="8.7109375" style="498" customWidth="1"/>
    <col min="775" max="775" width="3.140625" style="498" customWidth="1"/>
    <col min="776" max="776" width="8.5703125" style="498" bestFit="1" customWidth="1"/>
    <col min="777" max="777" width="11.140625" style="498" customWidth="1"/>
    <col min="778" max="778" width="10.140625" style="498" customWidth="1"/>
    <col min="779" max="779" width="15.85546875" style="498" customWidth="1"/>
    <col min="780" max="780" width="9.42578125" style="498" customWidth="1"/>
    <col min="781" max="781" width="14.28515625" style="498" customWidth="1"/>
    <col min="782" max="782" width="8.85546875" style="498" customWidth="1"/>
    <col min="783" max="783" width="4.7109375" style="498" customWidth="1"/>
    <col min="784" max="784" width="7.28515625" style="498" customWidth="1"/>
    <col min="785" max="785" width="6.85546875" style="498" customWidth="1"/>
    <col min="786" max="789" width="5.5703125" style="498" customWidth="1"/>
    <col min="790" max="1027" width="9.140625" style="498"/>
    <col min="1028" max="1028" width="5" style="498" customWidth="1"/>
    <col min="1029" max="1029" width="30.42578125" style="498" bestFit="1" customWidth="1"/>
    <col min="1030" max="1030" width="8.7109375" style="498" customWidth="1"/>
    <col min="1031" max="1031" width="3.140625" style="498" customWidth="1"/>
    <col min="1032" max="1032" width="8.5703125" style="498" bestFit="1" customWidth="1"/>
    <col min="1033" max="1033" width="11.140625" style="498" customWidth="1"/>
    <col min="1034" max="1034" width="10.140625" style="498" customWidth="1"/>
    <col min="1035" max="1035" width="15.85546875" style="498" customWidth="1"/>
    <col min="1036" max="1036" width="9.42578125" style="498" customWidth="1"/>
    <col min="1037" max="1037" width="14.28515625" style="498" customWidth="1"/>
    <col min="1038" max="1038" width="8.85546875" style="498" customWidth="1"/>
    <col min="1039" max="1039" width="4.7109375" style="498" customWidth="1"/>
    <col min="1040" max="1040" width="7.28515625" style="498" customWidth="1"/>
    <col min="1041" max="1041" width="6.85546875" style="498" customWidth="1"/>
    <col min="1042" max="1045" width="5.5703125" style="498" customWidth="1"/>
    <col min="1046" max="1283" width="9.140625" style="498"/>
    <col min="1284" max="1284" width="5" style="498" customWidth="1"/>
    <col min="1285" max="1285" width="30.42578125" style="498" bestFit="1" customWidth="1"/>
    <col min="1286" max="1286" width="8.7109375" style="498" customWidth="1"/>
    <col min="1287" max="1287" width="3.140625" style="498" customWidth="1"/>
    <col min="1288" max="1288" width="8.5703125" style="498" bestFit="1" customWidth="1"/>
    <col min="1289" max="1289" width="11.140625" style="498" customWidth="1"/>
    <col min="1290" max="1290" width="10.140625" style="498" customWidth="1"/>
    <col min="1291" max="1291" width="15.85546875" style="498" customWidth="1"/>
    <col min="1292" max="1292" width="9.42578125" style="498" customWidth="1"/>
    <col min="1293" max="1293" width="14.28515625" style="498" customWidth="1"/>
    <col min="1294" max="1294" width="8.85546875" style="498" customWidth="1"/>
    <col min="1295" max="1295" width="4.7109375" style="498" customWidth="1"/>
    <col min="1296" max="1296" width="7.28515625" style="498" customWidth="1"/>
    <col min="1297" max="1297" width="6.85546875" style="498" customWidth="1"/>
    <col min="1298" max="1301" width="5.5703125" style="498" customWidth="1"/>
    <col min="1302" max="1539" width="9.140625" style="498"/>
    <col min="1540" max="1540" width="5" style="498" customWidth="1"/>
    <col min="1541" max="1541" width="30.42578125" style="498" bestFit="1" customWidth="1"/>
    <col min="1542" max="1542" width="8.7109375" style="498" customWidth="1"/>
    <col min="1543" max="1543" width="3.140625" style="498" customWidth="1"/>
    <col min="1544" max="1544" width="8.5703125" style="498" bestFit="1" customWidth="1"/>
    <col min="1545" max="1545" width="11.140625" style="498" customWidth="1"/>
    <col min="1546" max="1546" width="10.140625" style="498" customWidth="1"/>
    <col min="1547" max="1547" width="15.85546875" style="498" customWidth="1"/>
    <col min="1548" max="1548" width="9.42578125" style="498" customWidth="1"/>
    <col min="1549" max="1549" width="14.28515625" style="498" customWidth="1"/>
    <col min="1550" max="1550" width="8.85546875" style="498" customWidth="1"/>
    <col min="1551" max="1551" width="4.7109375" style="498" customWidth="1"/>
    <col min="1552" max="1552" width="7.28515625" style="498" customWidth="1"/>
    <col min="1553" max="1553" width="6.85546875" style="498" customWidth="1"/>
    <col min="1554" max="1557" width="5.5703125" style="498" customWidth="1"/>
    <col min="1558" max="1795" width="9.140625" style="498"/>
    <col min="1796" max="1796" width="5" style="498" customWidth="1"/>
    <col min="1797" max="1797" width="30.42578125" style="498" bestFit="1" customWidth="1"/>
    <col min="1798" max="1798" width="8.7109375" style="498" customWidth="1"/>
    <col min="1799" max="1799" width="3.140625" style="498" customWidth="1"/>
    <col min="1800" max="1800" width="8.5703125" style="498" bestFit="1" customWidth="1"/>
    <col min="1801" max="1801" width="11.140625" style="498" customWidth="1"/>
    <col min="1802" max="1802" width="10.140625" style="498" customWidth="1"/>
    <col min="1803" max="1803" width="15.85546875" style="498" customWidth="1"/>
    <col min="1804" max="1804" width="9.42578125" style="498" customWidth="1"/>
    <col min="1805" max="1805" width="14.28515625" style="498" customWidth="1"/>
    <col min="1806" max="1806" width="8.85546875" style="498" customWidth="1"/>
    <col min="1807" max="1807" width="4.7109375" style="498" customWidth="1"/>
    <col min="1808" max="1808" width="7.28515625" style="498" customWidth="1"/>
    <col min="1809" max="1809" width="6.85546875" style="498" customWidth="1"/>
    <col min="1810" max="1813" width="5.5703125" style="498" customWidth="1"/>
    <col min="1814" max="2051" width="9.140625" style="498"/>
    <col min="2052" max="2052" width="5" style="498" customWidth="1"/>
    <col min="2053" max="2053" width="30.42578125" style="498" bestFit="1" customWidth="1"/>
    <col min="2054" max="2054" width="8.7109375" style="498" customWidth="1"/>
    <col min="2055" max="2055" width="3.140625" style="498" customWidth="1"/>
    <col min="2056" max="2056" width="8.5703125" style="498" bestFit="1" customWidth="1"/>
    <col min="2057" max="2057" width="11.140625" style="498" customWidth="1"/>
    <col min="2058" max="2058" width="10.140625" style="498" customWidth="1"/>
    <col min="2059" max="2059" width="15.85546875" style="498" customWidth="1"/>
    <col min="2060" max="2060" width="9.42578125" style="498" customWidth="1"/>
    <col min="2061" max="2061" width="14.28515625" style="498" customWidth="1"/>
    <col min="2062" max="2062" width="8.85546875" style="498" customWidth="1"/>
    <col min="2063" max="2063" width="4.7109375" style="498" customWidth="1"/>
    <col min="2064" max="2064" width="7.28515625" style="498" customWidth="1"/>
    <col min="2065" max="2065" width="6.85546875" style="498" customWidth="1"/>
    <col min="2066" max="2069" width="5.5703125" style="498" customWidth="1"/>
    <col min="2070" max="2307" width="9.140625" style="498"/>
    <col min="2308" max="2308" width="5" style="498" customWidth="1"/>
    <col min="2309" max="2309" width="30.42578125" style="498" bestFit="1" customWidth="1"/>
    <col min="2310" max="2310" width="8.7109375" style="498" customWidth="1"/>
    <col min="2311" max="2311" width="3.140625" style="498" customWidth="1"/>
    <col min="2312" max="2312" width="8.5703125" style="498" bestFit="1" customWidth="1"/>
    <col min="2313" max="2313" width="11.140625" style="498" customWidth="1"/>
    <col min="2314" max="2314" width="10.140625" style="498" customWidth="1"/>
    <col min="2315" max="2315" width="15.85546875" style="498" customWidth="1"/>
    <col min="2316" max="2316" width="9.42578125" style="498" customWidth="1"/>
    <col min="2317" max="2317" width="14.28515625" style="498" customWidth="1"/>
    <col min="2318" max="2318" width="8.85546875" style="498" customWidth="1"/>
    <col min="2319" max="2319" width="4.7109375" style="498" customWidth="1"/>
    <col min="2320" max="2320" width="7.28515625" style="498" customWidth="1"/>
    <col min="2321" max="2321" width="6.85546875" style="498" customWidth="1"/>
    <col min="2322" max="2325" width="5.5703125" style="498" customWidth="1"/>
    <col min="2326" max="2563" width="9.140625" style="498"/>
    <col min="2564" max="2564" width="5" style="498" customWidth="1"/>
    <col min="2565" max="2565" width="30.42578125" style="498" bestFit="1" customWidth="1"/>
    <col min="2566" max="2566" width="8.7109375" style="498" customWidth="1"/>
    <col min="2567" max="2567" width="3.140625" style="498" customWidth="1"/>
    <col min="2568" max="2568" width="8.5703125" style="498" bestFit="1" customWidth="1"/>
    <col min="2569" max="2569" width="11.140625" style="498" customWidth="1"/>
    <col min="2570" max="2570" width="10.140625" style="498" customWidth="1"/>
    <col min="2571" max="2571" width="15.85546875" style="498" customWidth="1"/>
    <col min="2572" max="2572" width="9.42578125" style="498" customWidth="1"/>
    <col min="2573" max="2573" width="14.28515625" style="498" customWidth="1"/>
    <col min="2574" max="2574" width="8.85546875" style="498" customWidth="1"/>
    <col min="2575" max="2575" width="4.7109375" style="498" customWidth="1"/>
    <col min="2576" max="2576" width="7.28515625" style="498" customWidth="1"/>
    <col min="2577" max="2577" width="6.85546875" style="498" customWidth="1"/>
    <col min="2578" max="2581" width="5.5703125" style="498" customWidth="1"/>
    <col min="2582" max="2819" width="9.140625" style="498"/>
    <col min="2820" max="2820" width="5" style="498" customWidth="1"/>
    <col min="2821" max="2821" width="30.42578125" style="498" bestFit="1" customWidth="1"/>
    <col min="2822" max="2822" width="8.7109375" style="498" customWidth="1"/>
    <col min="2823" max="2823" width="3.140625" style="498" customWidth="1"/>
    <col min="2824" max="2824" width="8.5703125" style="498" bestFit="1" customWidth="1"/>
    <col min="2825" max="2825" width="11.140625" style="498" customWidth="1"/>
    <col min="2826" max="2826" width="10.140625" style="498" customWidth="1"/>
    <col min="2827" max="2827" width="15.85546875" style="498" customWidth="1"/>
    <col min="2828" max="2828" width="9.42578125" style="498" customWidth="1"/>
    <col min="2829" max="2829" width="14.28515625" style="498" customWidth="1"/>
    <col min="2830" max="2830" width="8.85546875" style="498" customWidth="1"/>
    <col min="2831" max="2831" width="4.7109375" style="498" customWidth="1"/>
    <col min="2832" max="2832" width="7.28515625" style="498" customWidth="1"/>
    <col min="2833" max="2833" width="6.85546875" style="498" customWidth="1"/>
    <col min="2834" max="2837" width="5.5703125" style="498" customWidth="1"/>
    <col min="2838" max="3075" width="9.140625" style="498"/>
    <col min="3076" max="3076" width="5" style="498" customWidth="1"/>
    <col min="3077" max="3077" width="30.42578125" style="498" bestFit="1" customWidth="1"/>
    <col min="3078" max="3078" width="8.7109375" style="498" customWidth="1"/>
    <col min="3079" max="3079" width="3.140625" style="498" customWidth="1"/>
    <col min="3080" max="3080" width="8.5703125" style="498" bestFit="1" customWidth="1"/>
    <col min="3081" max="3081" width="11.140625" style="498" customWidth="1"/>
    <col min="3082" max="3082" width="10.140625" style="498" customWidth="1"/>
    <col min="3083" max="3083" width="15.85546875" style="498" customWidth="1"/>
    <col min="3084" max="3084" width="9.42578125" style="498" customWidth="1"/>
    <col min="3085" max="3085" width="14.28515625" style="498" customWidth="1"/>
    <col min="3086" max="3086" width="8.85546875" style="498" customWidth="1"/>
    <col min="3087" max="3087" width="4.7109375" style="498" customWidth="1"/>
    <col min="3088" max="3088" width="7.28515625" style="498" customWidth="1"/>
    <col min="3089" max="3089" width="6.85546875" style="498" customWidth="1"/>
    <col min="3090" max="3093" width="5.5703125" style="498" customWidth="1"/>
    <col min="3094" max="3331" width="9.140625" style="498"/>
    <col min="3332" max="3332" width="5" style="498" customWidth="1"/>
    <col min="3333" max="3333" width="30.42578125" style="498" bestFit="1" customWidth="1"/>
    <col min="3334" max="3334" width="8.7109375" style="498" customWidth="1"/>
    <col min="3335" max="3335" width="3.140625" style="498" customWidth="1"/>
    <col min="3336" max="3336" width="8.5703125" style="498" bestFit="1" customWidth="1"/>
    <col min="3337" max="3337" width="11.140625" style="498" customWidth="1"/>
    <col min="3338" max="3338" width="10.140625" style="498" customWidth="1"/>
    <col min="3339" max="3339" width="15.85546875" style="498" customWidth="1"/>
    <col min="3340" max="3340" width="9.42578125" style="498" customWidth="1"/>
    <col min="3341" max="3341" width="14.28515625" style="498" customWidth="1"/>
    <col min="3342" max="3342" width="8.85546875" style="498" customWidth="1"/>
    <col min="3343" max="3343" width="4.7109375" style="498" customWidth="1"/>
    <col min="3344" max="3344" width="7.28515625" style="498" customWidth="1"/>
    <col min="3345" max="3345" width="6.85546875" style="498" customWidth="1"/>
    <col min="3346" max="3349" width="5.5703125" style="498" customWidth="1"/>
    <col min="3350" max="3587" width="9.140625" style="498"/>
    <col min="3588" max="3588" width="5" style="498" customWidth="1"/>
    <col min="3589" max="3589" width="30.42578125" style="498" bestFit="1" customWidth="1"/>
    <col min="3590" max="3590" width="8.7109375" style="498" customWidth="1"/>
    <col min="3591" max="3591" width="3.140625" style="498" customWidth="1"/>
    <col min="3592" max="3592" width="8.5703125" style="498" bestFit="1" customWidth="1"/>
    <col min="3593" max="3593" width="11.140625" style="498" customWidth="1"/>
    <col min="3594" max="3594" width="10.140625" style="498" customWidth="1"/>
    <col min="3595" max="3595" width="15.85546875" style="498" customWidth="1"/>
    <col min="3596" max="3596" width="9.42578125" style="498" customWidth="1"/>
    <col min="3597" max="3597" width="14.28515625" style="498" customWidth="1"/>
    <col min="3598" max="3598" width="8.85546875" style="498" customWidth="1"/>
    <col min="3599" max="3599" width="4.7109375" style="498" customWidth="1"/>
    <col min="3600" max="3600" width="7.28515625" style="498" customWidth="1"/>
    <col min="3601" max="3601" width="6.85546875" style="498" customWidth="1"/>
    <col min="3602" max="3605" width="5.5703125" style="498" customWidth="1"/>
    <col min="3606" max="3843" width="9.140625" style="498"/>
    <col min="3844" max="3844" width="5" style="498" customWidth="1"/>
    <col min="3845" max="3845" width="30.42578125" style="498" bestFit="1" customWidth="1"/>
    <col min="3846" max="3846" width="8.7109375" style="498" customWidth="1"/>
    <col min="3847" max="3847" width="3.140625" style="498" customWidth="1"/>
    <col min="3848" max="3848" width="8.5703125" style="498" bestFit="1" customWidth="1"/>
    <col min="3849" max="3849" width="11.140625" style="498" customWidth="1"/>
    <col min="3850" max="3850" width="10.140625" style="498" customWidth="1"/>
    <col min="3851" max="3851" width="15.85546875" style="498" customWidth="1"/>
    <col min="3852" max="3852" width="9.42578125" style="498" customWidth="1"/>
    <col min="3853" max="3853" width="14.28515625" style="498" customWidth="1"/>
    <col min="3854" max="3854" width="8.85546875" style="498" customWidth="1"/>
    <col min="3855" max="3855" width="4.7109375" style="498" customWidth="1"/>
    <col min="3856" max="3856" width="7.28515625" style="498" customWidth="1"/>
    <col min="3857" max="3857" width="6.85546875" style="498" customWidth="1"/>
    <col min="3858" max="3861" width="5.5703125" style="498" customWidth="1"/>
    <col min="3862" max="4099" width="9.140625" style="498"/>
    <col min="4100" max="4100" width="5" style="498" customWidth="1"/>
    <col min="4101" max="4101" width="30.42578125" style="498" bestFit="1" customWidth="1"/>
    <col min="4102" max="4102" width="8.7109375" style="498" customWidth="1"/>
    <col min="4103" max="4103" width="3.140625" style="498" customWidth="1"/>
    <col min="4104" max="4104" width="8.5703125" style="498" bestFit="1" customWidth="1"/>
    <col min="4105" max="4105" width="11.140625" style="498" customWidth="1"/>
    <col min="4106" max="4106" width="10.140625" style="498" customWidth="1"/>
    <col min="4107" max="4107" width="15.85546875" style="498" customWidth="1"/>
    <col min="4108" max="4108" width="9.42578125" style="498" customWidth="1"/>
    <col min="4109" max="4109" width="14.28515625" style="498" customWidth="1"/>
    <col min="4110" max="4110" width="8.85546875" style="498" customWidth="1"/>
    <col min="4111" max="4111" width="4.7109375" style="498" customWidth="1"/>
    <col min="4112" max="4112" width="7.28515625" style="498" customWidth="1"/>
    <col min="4113" max="4113" width="6.85546875" style="498" customWidth="1"/>
    <col min="4114" max="4117" width="5.5703125" style="498" customWidth="1"/>
    <col min="4118" max="4355" width="9.140625" style="498"/>
    <col min="4356" max="4356" width="5" style="498" customWidth="1"/>
    <col min="4357" max="4357" width="30.42578125" style="498" bestFit="1" customWidth="1"/>
    <col min="4358" max="4358" width="8.7109375" style="498" customWidth="1"/>
    <col min="4359" max="4359" width="3.140625" style="498" customWidth="1"/>
    <col min="4360" max="4360" width="8.5703125" style="498" bestFit="1" customWidth="1"/>
    <col min="4361" max="4361" width="11.140625" style="498" customWidth="1"/>
    <col min="4362" max="4362" width="10.140625" style="498" customWidth="1"/>
    <col min="4363" max="4363" width="15.85546875" style="498" customWidth="1"/>
    <col min="4364" max="4364" width="9.42578125" style="498" customWidth="1"/>
    <col min="4365" max="4365" width="14.28515625" style="498" customWidth="1"/>
    <col min="4366" max="4366" width="8.85546875" style="498" customWidth="1"/>
    <col min="4367" max="4367" width="4.7109375" style="498" customWidth="1"/>
    <col min="4368" max="4368" width="7.28515625" style="498" customWidth="1"/>
    <col min="4369" max="4369" width="6.85546875" style="498" customWidth="1"/>
    <col min="4370" max="4373" width="5.5703125" style="498" customWidth="1"/>
    <col min="4374" max="4611" width="9.140625" style="498"/>
    <col min="4612" max="4612" width="5" style="498" customWidth="1"/>
    <col min="4613" max="4613" width="30.42578125" style="498" bestFit="1" customWidth="1"/>
    <col min="4614" max="4614" width="8.7109375" style="498" customWidth="1"/>
    <col min="4615" max="4615" width="3.140625" style="498" customWidth="1"/>
    <col min="4616" max="4616" width="8.5703125" style="498" bestFit="1" customWidth="1"/>
    <col min="4617" max="4617" width="11.140625" style="498" customWidth="1"/>
    <col min="4618" max="4618" width="10.140625" style="498" customWidth="1"/>
    <col min="4619" max="4619" width="15.85546875" style="498" customWidth="1"/>
    <col min="4620" max="4620" width="9.42578125" style="498" customWidth="1"/>
    <col min="4621" max="4621" width="14.28515625" style="498" customWidth="1"/>
    <col min="4622" max="4622" width="8.85546875" style="498" customWidth="1"/>
    <col min="4623" max="4623" width="4.7109375" style="498" customWidth="1"/>
    <col min="4624" max="4624" width="7.28515625" style="498" customWidth="1"/>
    <col min="4625" max="4625" width="6.85546875" style="498" customWidth="1"/>
    <col min="4626" max="4629" width="5.5703125" style="498" customWidth="1"/>
    <col min="4630" max="4867" width="9.140625" style="498"/>
    <col min="4868" max="4868" width="5" style="498" customWidth="1"/>
    <col min="4869" max="4869" width="30.42578125" style="498" bestFit="1" customWidth="1"/>
    <col min="4870" max="4870" width="8.7109375" style="498" customWidth="1"/>
    <col min="4871" max="4871" width="3.140625" style="498" customWidth="1"/>
    <col min="4872" max="4872" width="8.5703125" style="498" bestFit="1" customWidth="1"/>
    <col min="4873" max="4873" width="11.140625" style="498" customWidth="1"/>
    <col min="4874" max="4874" width="10.140625" style="498" customWidth="1"/>
    <col min="4875" max="4875" width="15.85546875" style="498" customWidth="1"/>
    <col min="4876" max="4876" width="9.42578125" style="498" customWidth="1"/>
    <col min="4877" max="4877" width="14.28515625" style="498" customWidth="1"/>
    <col min="4878" max="4878" width="8.85546875" style="498" customWidth="1"/>
    <col min="4879" max="4879" width="4.7109375" style="498" customWidth="1"/>
    <col min="4880" max="4880" width="7.28515625" style="498" customWidth="1"/>
    <col min="4881" max="4881" width="6.85546875" style="498" customWidth="1"/>
    <col min="4882" max="4885" width="5.5703125" style="498" customWidth="1"/>
    <col min="4886" max="5123" width="9.140625" style="498"/>
    <col min="5124" max="5124" width="5" style="498" customWidth="1"/>
    <col min="5125" max="5125" width="30.42578125" style="498" bestFit="1" customWidth="1"/>
    <col min="5126" max="5126" width="8.7109375" style="498" customWidth="1"/>
    <col min="5127" max="5127" width="3.140625" style="498" customWidth="1"/>
    <col min="5128" max="5128" width="8.5703125" style="498" bestFit="1" customWidth="1"/>
    <col min="5129" max="5129" width="11.140625" style="498" customWidth="1"/>
    <col min="5130" max="5130" width="10.140625" style="498" customWidth="1"/>
    <col min="5131" max="5131" width="15.85546875" style="498" customWidth="1"/>
    <col min="5132" max="5132" width="9.42578125" style="498" customWidth="1"/>
    <col min="5133" max="5133" width="14.28515625" style="498" customWidth="1"/>
    <col min="5134" max="5134" width="8.85546875" style="498" customWidth="1"/>
    <col min="5135" max="5135" width="4.7109375" style="498" customWidth="1"/>
    <col min="5136" max="5136" width="7.28515625" style="498" customWidth="1"/>
    <col min="5137" max="5137" width="6.85546875" style="498" customWidth="1"/>
    <col min="5138" max="5141" width="5.5703125" style="498" customWidth="1"/>
    <col min="5142" max="5379" width="9.140625" style="498"/>
    <col min="5380" max="5380" width="5" style="498" customWidth="1"/>
    <col min="5381" max="5381" width="30.42578125" style="498" bestFit="1" customWidth="1"/>
    <col min="5382" max="5382" width="8.7109375" style="498" customWidth="1"/>
    <col min="5383" max="5383" width="3.140625" style="498" customWidth="1"/>
    <col min="5384" max="5384" width="8.5703125" style="498" bestFit="1" customWidth="1"/>
    <col min="5385" max="5385" width="11.140625" style="498" customWidth="1"/>
    <col min="5386" max="5386" width="10.140625" style="498" customWidth="1"/>
    <col min="5387" max="5387" width="15.85546875" style="498" customWidth="1"/>
    <col min="5388" max="5388" width="9.42578125" style="498" customWidth="1"/>
    <col min="5389" max="5389" width="14.28515625" style="498" customWidth="1"/>
    <col min="5390" max="5390" width="8.85546875" style="498" customWidth="1"/>
    <col min="5391" max="5391" width="4.7109375" style="498" customWidth="1"/>
    <col min="5392" max="5392" width="7.28515625" style="498" customWidth="1"/>
    <col min="5393" max="5393" width="6.85546875" style="498" customWidth="1"/>
    <col min="5394" max="5397" width="5.5703125" style="498" customWidth="1"/>
    <col min="5398" max="5635" width="9.140625" style="498"/>
    <col min="5636" max="5636" width="5" style="498" customWidth="1"/>
    <col min="5637" max="5637" width="30.42578125" style="498" bestFit="1" customWidth="1"/>
    <col min="5638" max="5638" width="8.7109375" style="498" customWidth="1"/>
    <col min="5639" max="5639" width="3.140625" style="498" customWidth="1"/>
    <col min="5640" max="5640" width="8.5703125" style="498" bestFit="1" customWidth="1"/>
    <col min="5641" max="5641" width="11.140625" style="498" customWidth="1"/>
    <col min="5642" max="5642" width="10.140625" style="498" customWidth="1"/>
    <col min="5643" max="5643" width="15.85546875" style="498" customWidth="1"/>
    <col min="5644" max="5644" width="9.42578125" style="498" customWidth="1"/>
    <col min="5645" max="5645" width="14.28515625" style="498" customWidth="1"/>
    <col min="5646" max="5646" width="8.85546875" style="498" customWidth="1"/>
    <col min="5647" max="5647" width="4.7109375" style="498" customWidth="1"/>
    <col min="5648" max="5648" width="7.28515625" style="498" customWidth="1"/>
    <col min="5649" max="5649" width="6.85546875" style="498" customWidth="1"/>
    <col min="5650" max="5653" width="5.5703125" style="498" customWidth="1"/>
    <col min="5654" max="5891" width="9.140625" style="498"/>
    <col min="5892" max="5892" width="5" style="498" customWidth="1"/>
    <col min="5893" max="5893" width="30.42578125" style="498" bestFit="1" customWidth="1"/>
    <col min="5894" max="5894" width="8.7109375" style="498" customWidth="1"/>
    <col min="5895" max="5895" width="3.140625" style="498" customWidth="1"/>
    <col min="5896" max="5896" width="8.5703125" style="498" bestFit="1" customWidth="1"/>
    <col min="5897" max="5897" width="11.140625" style="498" customWidth="1"/>
    <col min="5898" max="5898" width="10.140625" style="498" customWidth="1"/>
    <col min="5899" max="5899" width="15.85546875" style="498" customWidth="1"/>
    <col min="5900" max="5900" width="9.42578125" style="498" customWidth="1"/>
    <col min="5901" max="5901" width="14.28515625" style="498" customWidth="1"/>
    <col min="5902" max="5902" width="8.85546875" style="498" customWidth="1"/>
    <col min="5903" max="5903" width="4.7109375" style="498" customWidth="1"/>
    <col min="5904" max="5904" width="7.28515625" style="498" customWidth="1"/>
    <col min="5905" max="5905" width="6.85546875" style="498" customWidth="1"/>
    <col min="5906" max="5909" width="5.5703125" style="498" customWidth="1"/>
    <col min="5910" max="6147" width="9.140625" style="498"/>
    <col min="6148" max="6148" width="5" style="498" customWidth="1"/>
    <col min="6149" max="6149" width="30.42578125" style="498" bestFit="1" customWidth="1"/>
    <col min="6150" max="6150" width="8.7109375" style="498" customWidth="1"/>
    <col min="6151" max="6151" width="3.140625" style="498" customWidth="1"/>
    <col min="6152" max="6152" width="8.5703125" style="498" bestFit="1" customWidth="1"/>
    <col min="6153" max="6153" width="11.140625" style="498" customWidth="1"/>
    <col min="6154" max="6154" width="10.140625" style="498" customWidth="1"/>
    <col min="6155" max="6155" width="15.85546875" style="498" customWidth="1"/>
    <col min="6156" max="6156" width="9.42578125" style="498" customWidth="1"/>
    <col min="6157" max="6157" width="14.28515625" style="498" customWidth="1"/>
    <col min="6158" max="6158" width="8.85546875" style="498" customWidth="1"/>
    <col min="6159" max="6159" width="4.7109375" style="498" customWidth="1"/>
    <col min="6160" max="6160" width="7.28515625" style="498" customWidth="1"/>
    <col min="6161" max="6161" width="6.85546875" style="498" customWidth="1"/>
    <col min="6162" max="6165" width="5.5703125" style="498" customWidth="1"/>
    <col min="6166" max="6403" width="9.140625" style="498"/>
    <col min="6404" max="6404" width="5" style="498" customWidth="1"/>
    <col min="6405" max="6405" width="30.42578125" style="498" bestFit="1" customWidth="1"/>
    <col min="6406" max="6406" width="8.7109375" style="498" customWidth="1"/>
    <col min="6407" max="6407" width="3.140625" style="498" customWidth="1"/>
    <col min="6408" max="6408" width="8.5703125" style="498" bestFit="1" customWidth="1"/>
    <col min="6409" max="6409" width="11.140625" style="498" customWidth="1"/>
    <col min="6410" max="6410" width="10.140625" style="498" customWidth="1"/>
    <col min="6411" max="6411" width="15.85546875" style="498" customWidth="1"/>
    <col min="6412" max="6412" width="9.42578125" style="498" customWidth="1"/>
    <col min="6413" max="6413" width="14.28515625" style="498" customWidth="1"/>
    <col min="6414" max="6414" width="8.85546875" style="498" customWidth="1"/>
    <col min="6415" max="6415" width="4.7109375" style="498" customWidth="1"/>
    <col min="6416" max="6416" width="7.28515625" style="498" customWidth="1"/>
    <col min="6417" max="6417" width="6.85546875" style="498" customWidth="1"/>
    <col min="6418" max="6421" width="5.5703125" style="498" customWidth="1"/>
    <col min="6422" max="6659" width="9.140625" style="498"/>
    <col min="6660" max="6660" width="5" style="498" customWidth="1"/>
    <col min="6661" max="6661" width="30.42578125" style="498" bestFit="1" customWidth="1"/>
    <col min="6662" max="6662" width="8.7109375" style="498" customWidth="1"/>
    <col min="6663" max="6663" width="3.140625" style="498" customWidth="1"/>
    <col min="6664" max="6664" width="8.5703125" style="498" bestFit="1" customWidth="1"/>
    <col min="6665" max="6665" width="11.140625" style="498" customWidth="1"/>
    <col min="6666" max="6666" width="10.140625" style="498" customWidth="1"/>
    <col min="6667" max="6667" width="15.85546875" style="498" customWidth="1"/>
    <col min="6668" max="6668" width="9.42578125" style="498" customWidth="1"/>
    <col min="6669" max="6669" width="14.28515625" style="498" customWidth="1"/>
    <col min="6670" max="6670" width="8.85546875" style="498" customWidth="1"/>
    <col min="6671" max="6671" width="4.7109375" style="498" customWidth="1"/>
    <col min="6672" max="6672" width="7.28515625" style="498" customWidth="1"/>
    <col min="6673" max="6673" width="6.85546875" style="498" customWidth="1"/>
    <col min="6674" max="6677" width="5.5703125" style="498" customWidth="1"/>
    <col min="6678" max="6915" width="9.140625" style="498"/>
    <col min="6916" max="6916" width="5" style="498" customWidth="1"/>
    <col min="6917" max="6917" width="30.42578125" style="498" bestFit="1" customWidth="1"/>
    <col min="6918" max="6918" width="8.7109375" style="498" customWidth="1"/>
    <col min="6919" max="6919" width="3.140625" style="498" customWidth="1"/>
    <col min="6920" max="6920" width="8.5703125" style="498" bestFit="1" customWidth="1"/>
    <col min="6921" max="6921" width="11.140625" style="498" customWidth="1"/>
    <col min="6922" max="6922" width="10.140625" style="498" customWidth="1"/>
    <col min="6923" max="6923" width="15.85546875" style="498" customWidth="1"/>
    <col min="6924" max="6924" width="9.42578125" style="498" customWidth="1"/>
    <col min="6925" max="6925" width="14.28515625" style="498" customWidth="1"/>
    <col min="6926" max="6926" width="8.85546875" style="498" customWidth="1"/>
    <col min="6927" max="6927" width="4.7109375" style="498" customWidth="1"/>
    <col min="6928" max="6928" width="7.28515625" style="498" customWidth="1"/>
    <col min="6929" max="6929" width="6.85546875" style="498" customWidth="1"/>
    <col min="6930" max="6933" width="5.5703125" style="498" customWidth="1"/>
    <col min="6934" max="7171" width="9.140625" style="498"/>
    <col min="7172" max="7172" width="5" style="498" customWidth="1"/>
    <col min="7173" max="7173" width="30.42578125" style="498" bestFit="1" customWidth="1"/>
    <col min="7174" max="7174" width="8.7109375" style="498" customWidth="1"/>
    <col min="7175" max="7175" width="3.140625" style="498" customWidth="1"/>
    <col min="7176" max="7176" width="8.5703125" style="498" bestFit="1" customWidth="1"/>
    <col min="7177" max="7177" width="11.140625" style="498" customWidth="1"/>
    <col min="7178" max="7178" width="10.140625" style="498" customWidth="1"/>
    <col min="7179" max="7179" width="15.85546875" style="498" customWidth="1"/>
    <col min="7180" max="7180" width="9.42578125" style="498" customWidth="1"/>
    <col min="7181" max="7181" width="14.28515625" style="498" customWidth="1"/>
    <col min="7182" max="7182" width="8.85546875" style="498" customWidth="1"/>
    <col min="7183" max="7183" width="4.7109375" style="498" customWidth="1"/>
    <col min="7184" max="7184" width="7.28515625" style="498" customWidth="1"/>
    <col min="7185" max="7185" width="6.85546875" style="498" customWidth="1"/>
    <col min="7186" max="7189" width="5.5703125" style="498" customWidth="1"/>
    <col min="7190" max="7427" width="9.140625" style="498"/>
    <col min="7428" max="7428" width="5" style="498" customWidth="1"/>
    <col min="7429" max="7429" width="30.42578125" style="498" bestFit="1" customWidth="1"/>
    <col min="7430" max="7430" width="8.7109375" style="498" customWidth="1"/>
    <col min="7431" max="7431" width="3.140625" style="498" customWidth="1"/>
    <col min="7432" max="7432" width="8.5703125" style="498" bestFit="1" customWidth="1"/>
    <col min="7433" max="7433" width="11.140625" style="498" customWidth="1"/>
    <col min="7434" max="7434" width="10.140625" style="498" customWidth="1"/>
    <col min="7435" max="7435" width="15.85546875" style="498" customWidth="1"/>
    <col min="7436" max="7436" width="9.42578125" style="498" customWidth="1"/>
    <col min="7437" max="7437" width="14.28515625" style="498" customWidth="1"/>
    <col min="7438" max="7438" width="8.85546875" style="498" customWidth="1"/>
    <col min="7439" max="7439" width="4.7109375" style="498" customWidth="1"/>
    <col min="7440" max="7440" width="7.28515625" style="498" customWidth="1"/>
    <col min="7441" max="7441" width="6.85546875" style="498" customWidth="1"/>
    <col min="7442" max="7445" width="5.5703125" style="498" customWidth="1"/>
    <col min="7446" max="7683" width="9.140625" style="498"/>
    <col min="7684" max="7684" width="5" style="498" customWidth="1"/>
    <col min="7685" max="7685" width="30.42578125" style="498" bestFit="1" customWidth="1"/>
    <col min="7686" max="7686" width="8.7109375" style="498" customWidth="1"/>
    <col min="7687" max="7687" width="3.140625" style="498" customWidth="1"/>
    <col min="7688" max="7688" width="8.5703125" style="498" bestFit="1" customWidth="1"/>
    <col min="7689" max="7689" width="11.140625" style="498" customWidth="1"/>
    <col min="7690" max="7690" width="10.140625" style="498" customWidth="1"/>
    <col min="7691" max="7691" width="15.85546875" style="498" customWidth="1"/>
    <col min="7692" max="7692" width="9.42578125" style="498" customWidth="1"/>
    <col min="7693" max="7693" width="14.28515625" style="498" customWidth="1"/>
    <col min="7694" max="7694" width="8.85546875" style="498" customWidth="1"/>
    <col min="7695" max="7695" width="4.7109375" style="498" customWidth="1"/>
    <col min="7696" max="7696" width="7.28515625" style="498" customWidth="1"/>
    <col min="7697" max="7697" width="6.85546875" style="498" customWidth="1"/>
    <col min="7698" max="7701" width="5.5703125" style="498" customWidth="1"/>
    <col min="7702" max="7939" width="9.140625" style="498"/>
    <col min="7940" max="7940" width="5" style="498" customWidth="1"/>
    <col min="7941" max="7941" width="30.42578125" style="498" bestFit="1" customWidth="1"/>
    <col min="7942" max="7942" width="8.7109375" style="498" customWidth="1"/>
    <col min="7943" max="7943" width="3.140625" style="498" customWidth="1"/>
    <col min="7944" max="7944" width="8.5703125" style="498" bestFit="1" customWidth="1"/>
    <col min="7945" max="7945" width="11.140625" style="498" customWidth="1"/>
    <col min="7946" max="7946" width="10.140625" style="498" customWidth="1"/>
    <col min="7947" max="7947" width="15.85546875" style="498" customWidth="1"/>
    <col min="7948" max="7948" width="9.42578125" style="498" customWidth="1"/>
    <col min="7949" max="7949" width="14.28515625" style="498" customWidth="1"/>
    <col min="7950" max="7950" width="8.85546875" style="498" customWidth="1"/>
    <col min="7951" max="7951" width="4.7109375" style="498" customWidth="1"/>
    <col min="7952" max="7952" width="7.28515625" style="498" customWidth="1"/>
    <col min="7953" max="7953" width="6.85546875" style="498" customWidth="1"/>
    <col min="7954" max="7957" width="5.5703125" style="498" customWidth="1"/>
    <col min="7958" max="8195" width="9.140625" style="498"/>
    <col min="8196" max="8196" width="5" style="498" customWidth="1"/>
    <col min="8197" max="8197" width="30.42578125" style="498" bestFit="1" customWidth="1"/>
    <col min="8198" max="8198" width="8.7109375" style="498" customWidth="1"/>
    <col min="8199" max="8199" width="3.140625" style="498" customWidth="1"/>
    <col min="8200" max="8200" width="8.5703125" style="498" bestFit="1" customWidth="1"/>
    <col min="8201" max="8201" width="11.140625" style="498" customWidth="1"/>
    <col min="8202" max="8202" width="10.140625" style="498" customWidth="1"/>
    <col min="8203" max="8203" width="15.85546875" style="498" customWidth="1"/>
    <col min="8204" max="8204" width="9.42578125" style="498" customWidth="1"/>
    <col min="8205" max="8205" width="14.28515625" style="498" customWidth="1"/>
    <col min="8206" max="8206" width="8.85546875" style="498" customWidth="1"/>
    <col min="8207" max="8207" width="4.7109375" style="498" customWidth="1"/>
    <col min="8208" max="8208" width="7.28515625" style="498" customWidth="1"/>
    <col min="8209" max="8209" width="6.85546875" style="498" customWidth="1"/>
    <col min="8210" max="8213" width="5.5703125" style="498" customWidth="1"/>
    <col min="8214" max="8451" width="9.140625" style="498"/>
    <col min="8452" max="8452" width="5" style="498" customWidth="1"/>
    <col min="8453" max="8453" width="30.42578125" style="498" bestFit="1" customWidth="1"/>
    <col min="8454" max="8454" width="8.7109375" style="498" customWidth="1"/>
    <col min="8455" max="8455" width="3.140625" style="498" customWidth="1"/>
    <col min="8456" max="8456" width="8.5703125" style="498" bestFit="1" customWidth="1"/>
    <col min="8457" max="8457" width="11.140625" style="498" customWidth="1"/>
    <col min="8458" max="8458" width="10.140625" style="498" customWidth="1"/>
    <col min="8459" max="8459" width="15.85546875" style="498" customWidth="1"/>
    <col min="8460" max="8460" width="9.42578125" style="498" customWidth="1"/>
    <col min="8461" max="8461" width="14.28515625" style="498" customWidth="1"/>
    <col min="8462" max="8462" width="8.85546875" style="498" customWidth="1"/>
    <col min="8463" max="8463" width="4.7109375" style="498" customWidth="1"/>
    <col min="8464" max="8464" width="7.28515625" style="498" customWidth="1"/>
    <col min="8465" max="8465" width="6.85546875" style="498" customWidth="1"/>
    <col min="8466" max="8469" width="5.5703125" style="498" customWidth="1"/>
    <col min="8470" max="8707" width="9.140625" style="498"/>
    <col min="8708" max="8708" width="5" style="498" customWidth="1"/>
    <col min="8709" max="8709" width="30.42578125" style="498" bestFit="1" customWidth="1"/>
    <col min="8710" max="8710" width="8.7109375" style="498" customWidth="1"/>
    <col min="8711" max="8711" width="3.140625" style="498" customWidth="1"/>
    <col min="8712" max="8712" width="8.5703125" style="498" bestFit="1" customWidth="1"/>
    <col min="8713" max="8713" width="11.140625" style="498" customWidth="1"/>
    <col min="8714" max="8714" width="10.140625" style="498" customWidth="1"/>
    <col min="8715" max="8715" width="15.85546875" style="498" customWidth="1"/>
    <col min="8716" max="8716" width="9.42578125" style="498" customWidth="1"/>
    <col min="8717" max="8717" width="14.28515625" style="498" customWidth="1"/>
    <col min="8718" max="8718" width="8.85546875" style="498" customWidth="1"/>
    <col min="8719" max="8719" width="4.7109375" style="498" customWidth="1"/>
    <col min="8720" max="8720" width="7.28515625" style="498" customWidth="1"/>
    <col min="8721" max="8721" width="6.85546875" style="498" customWidth="1"/>
    <col min="8722" max="8725" width="5.5703125" style="498" customWidth="1"/>
    <col min="8726" max="8963" width="9.140625" style="498"/>
    <col min="8964" max="8964" width="5" style="498" customWidth="1"/>
    <col min="8965" max="8965" width="30.42578125" style="498" bestFit="1" customWidth="1"/>
    <col min="8966" max="8966" width="8.7109375" style="498" customWidth="1"/>
    <col min="8967" max="8967" width="3.140625" style="498" customWidth="1"/>
    <col min="8968" max="8968" width="8.5703125" style="498" bestFit="1" customWidth="1"/>
    <col min="8969" max="8969" width="11.140625" style="498" customWidth="1"/>
    <col min="8970" max="8970" width="10.140625" style="498" customWidth="1"/>
    <col min="8971" max="8971" width="15.85546875" style="498" customWidth="1"/>
    <col min="8972" max="8972" width="9.42578125" style="498" customWidth="1"/>
    <col min="8973" max="8973" width="14.28515625" style="498" customWidth="1"/>
    <col min="8974" max="8974" width="8.85546875" style="498" customWidth="1"/>
    <col min="8975" max="8975" width="4.7109375" style="498" customWidth="1"/>
    <col min="8976" max="8976" width="7.28515625" style="498" customWidth="1"/>
    <col min="8977" max="8977" width="6.85546875" style="498" customWidth="1"/>
    <col min="8978" max="8981" width="5.5703125" style="498" customWidth="1"/>
    <col min="8982" max="9219" width="9.140625" style="498"/>
    <col min="9220" max="9220" width="5" style="498" customWidth="1"/>
    <col min="9221" max="9221" width="30.42578125" style="498" bestFit="1" customWidth="1"/>
    <col min="9222" max="9222" width="8.7109375" style="498" customWidth="1"/>
    <col min="9223" max="9223" width="3.140625" style="498" customWidth="1"/>
    <col min="9224" max="9224" width="8.5703125" style="498" bestFit="1" customWidth="1"/>
    <col min="9225" max="9225" width="11.140625" style="498" customWidth="1"/>
    <col min="9226" max="9226" width="10.140625" style="498" customWidth="1"/>
    <col min="9227" max="9227" width="15.85546875" style="498" customWidth="1"/>
    <col min="9228" max="9228" width="9.42578125" style="498" customWidth="1"/>
    <col min="9229" max="9229" width="14.28515625" style="498" customWidth="1"/>
    <col min="9230" max="9230" width="8.85546875" style="498" customWidth="1"/>
    <col min="9231" max="9231" width="4.7109375" style="498" customWidth="1"/>
    <col min="9232" max="9232" width="7.28515625" style="498" customWidth="1"/>
    <col min="9233" max="9233" width="6.85546875" style="498" customWidth="1"/>
    <col min="9234" max="9237" width="5.5703125" style="498" customWidth="1"/>
    <col min="9238" max="9475" width="9.140625" style="498"/>
    <col min="9476" max="9476" width="5" style="498" customWidth="1"/>
    <col min="9477" max="9477" width="30.42578125" style="498" bestFit="1" customWidth="1"/>
    <col min="9478" max="9478" width="8.7109375" style="498" customWidth="1"/>
    <col min="9479" max="9479" width="3.140625" style="498" customWidth="1"/>
    <col min="9480" max="9480" width="8.5703125" style="498" bestFit="1" customWidth="1"/>
    <col min="9481" max="9481" width="11.140625" style="498" customWidth="1"/>
    <col min="9482" max="9482" width="10.140625" style="498" customWidth="1"/>
    <col min="9483" max="9483" width="15.85546875" style="498" customWidth="1"/>
    <col min="9484" max="9484" width="9.42578125" style="498" customWidth="1"/>
    <col min="9485" max="9485" width="14.28515625" style="498" customWidth="1"/>
    <col min="9486" max="9486" width="8.85546875" style="498" customWidth="1"/>
    <col min="9487" max="9487" width="4.7109375" style="498" customWidth="1"/>
    <col min="9488" max="9488" width="7.28515625" style="498" customWidth="1"/>
    <col min="9489" max="9489" width="6.85546875" style="498" customWidth="1"/>
    <col min="9490" max="9493" width="5.5703125" style="498" customWidth="1"/>
    <col min="9494" max="9731" width="9.140625" style="498"/>
    <col min="9732" max="9732" width="5" style="498" customWidth="1"/>
    <col min="9733" max="9733" width="30.42578125" style="498" bestFit="1" customWidth="1"/>
    <col min="9734" max="9734" width="8.7109375" style="498" customWidth="1"/>
    <col min="9735" max="9735" width="3.140625" style="498" customWidth="1"/>
    <col min="9736" max="9736" width="8.5703125" style="498" bestFit="1" customWidth="1"/>
    <col min="9737" max="9737" width="11.140625" style="498" customWidth="1"/>
    <col min="9738" max="9738" width="10.140625" style="498" customWidth="1"/>
    <col min="9739" max="9739" width="15.85546875" style="498" customWidth="1"/>
    <col min="9740" max="9740" width="9.42578125" style="498" customWidth="1"/>
    <col min="9741" max="9741" width="14.28515625" style="498" customWidth="1"/>
    <col min="9742" max="9742" width="8.85546875" style="498" customWidth="1"/>
    <col min="9743" max="9743" width="4.7109375" style="498" customWidth="1"/>
    <col min="9744" max="9744" width="7.28515625" style="498" customWidth="1"/>
    <col min="9745" max="9745" width="6.85546875" style="498" customWidth="1"/>
    <col min="9746" max="9749" width="5.5703125" style="498" customWidth="1"/>
    <col min="9750" max="9987" width="9.140625" style="498"/>
    <col min="9988" max="9988" width="5" style="498" customWidth="1"/>
    <col min="9989" max="9989" width="30.42578125" style="498" bestFit="1" customWidth="1"/>
    <col min="9990" max="9990" width="8.7109375" style="498" customWidth="1"/>
    <col min="9991" max="9991" width="3.140625" style="498" customWidth="1"/>
    <col min="9992" max="9992" width="8.5703125" style="498" bestFit="1" customWidth="1"/>
    <col min="9993" max="9993" width="11.140625" style="498" customWidth="1"/>
    <col min="9994" max="9994" width="10.140625" style="498" customWidth="1"/>
    <col min="9995" max="9995" width="15.85546875" style="498" customWidth="1"/>
    <col min="9996" max="9996" width="9.42578125" style="498" customWidth="1"/>
    <col min="9997" max="9997" width="14.28515625" style="498" customWidth="1"/>
    <col min="9998" max="9998" width="8.85546875" style="498" customWidth="1"/>
    <col min="9999" max="9999" width="4.7109375" style="498" customWidth="1"/>
    <col min="10000" max="10000" width="7.28515625" style="498" customWidth="1"/>
    <col min="10001" max="10001" width="6.85546875" style="498" customWidth="1"/>
    <col min="10002" max="10005" width="5.5703125" style="498" customWidth="1"/>
    <col min="10006" max="10243" width="9.140625" style="498"/>
    <col min="10244" max="10244" width="5" style="498" customWidth="1"/>
    <col min="10245" max="10245" width="30.42578125" style="498" bestFit="1" customWidth="1"/>
    <col min="10246" max="10246" width="8.7109375" style="498" customWidth="1"/>
    <col min="10247" max="10247" width="3.140625" style="498" customWidth="1"/>
    <col min="10248" max="10248" width="8.5703125" style="498" bestFit="1" customWidth="1"/>
    <col min="10249" max="10249" width="11.140625" style="498" customWidth="1"/>
    <col min="10250" max="10250" width="10.140625" style="498" customWidth="1"/>
    <col min="10251" max="10251" width="15.85546875" style="498" customWidth="1"/>
    <col min="10252" max="10252" width="9.42578125" style="498" customWidth="1"/>
    <col min="10253" max="10253" width="14.28515625" style="498" customWidth="1"/>
    <col min="10254" max="10254" width="8.85546875" style="498" customWidth="1"/>
    <col min="10255" max="10255" width="4.7109375" style="498" customWidth="1"/>
    <col min="10256" max="10256" width="7.28515625" style="498" customWidth="1"/>
    <col min="10257" max="10257" width="6.85546875" style="498" customWidth="1"/>
    <col min="10258" max="10261" width="5.5703125" style="498" customWidth="1"/>
    <col min="10262" max="10499" width="9.140625" style="498"/>
    <col min="10500" max="10500" width="5" style="498" customWidth="1"/>
    <col min="10501" max="10501" width="30.42578125" style="498" bestFit="1" customWidth="1"/>
    <col min="10502" max="10502" width="8.7109375" style="498" customWidth="1"/>
    <col min="10503" max="10503" width="3.140625" style="498" customWidth="1"/>
    <col min="10504" max="10504" width="8.5703125" style="498" bestFit="1" customWidth="1"/>
    <col min="10505" max="10505" width="11.140625" style="498" customWidth="1"/>
    <col min="10506" max="10506" width="10.140625" style="498" customWidth="1"/>
    <col min="10507" max="10507" width="15.85546875" style="498" customWidth="1"/>
    <col min="10508" max="10508" width="9.42578125" style="498" customWidth="1"/>
    <col min="10509" max="10509" width="14.28515625" style="498" customWidth="1"/>
    <col min="10510" max="10510" width="8.85546875" style="498" customWidth="1"/>
    <col min="10511" max="10511" width="4.7109375" style="498" customWidth="1"/>
    <col min="10512" max="10512" width="7.28515625" style="498" customWidth="1"/>
    <col min="10513" max="10513" width="6.85546875" style="498" customWidth="1"/>
    <col min="10514" max="10517" width="5.5703125" style="498" customWidth="1"/>
    <col min="10518" max="10755" width="9.140625" style="498"/>
    <col min="10756" max="10756" width="5" style="498" customWidth="1"/>
    <col min="10757" max="10757" width="30.42578125" style="498" bestFit="1" customWidth="1"/>
    <col min="10758" max="10758" width="8.7109375" style="498" customWidth="1"/>
    <col min="10759" max="10759" width="3.140625" style="498" customWidth="1"/>
    <col min="10760" max="10760" width="8.5703125" style="498" bestFit="1" customWidth="1"/>
    <col min="10761" max="10761" width="11.140625" style="498" customWidth="1"/>
    <col min="10762" max="10762" width="10.140625" style="498" customWidth="1"/>
    <col min="10763" max="10763" width="15.85546875" style="498" customWidth="1"/>
    <col min="10764" max="10764" width="9.42578125" style="498" customWidth="1"/>
    <col min="10765" max="10765" width="14.28515625" style="498" customWidth="1"/>
    <col min="10766" max="10766" width="8.85546875" style="498" customWidth="1"/>
    <col min="10767" max="10767" width="4.7109375" style="498" customWidth="1"/>
    <col min="10768" max="10768" width="7.28515625" style="498" customWidth="1"/>
    <col min="10769" max="10769" width="6.85546875" style="498" customWidth="1"/>
    <col min="10770" max="10773" width="5.5703125" style="498" customWidth="1"/>
    <col min="10774" max="11011" width="9.140625" style="498"/>
    <col min="11012" max="11012" width="5" style="498" customWidth="1"/>
    <col min="11013" max="11013" width="30.42578125" style="498" bestFit="1" customWidth="1"/>
    <col min="11014" max="11014" width="8.7109375" style="498" customWidth="1"/>
    <col min="11015" max="11015" width="3.140625" style="498" customWidth="1"/>
    <col min="11016" max="11016" width="8.5703125" style="498" bestFit="1" customWidth="1"/>
    <col min="11017" max="11017" width="11.140625" style="498" customWidth="1"/>
    <col min="11018" max="11018" width="10.140625" style="498" customWidth="1"/>
    <col min="11019" max="11019" width="15.85546875" style="498" customWidth="1"/>
    <col min="11020" max="11020" width="9.42578125" style="498" customWidth="1"/>
    <col min="11021" max="11021" width="14.28515625" style="498" customWidth="1"/>
    <col min="11022" max="11022" width="8.85546875" style="498" customWidth="1"/>
    <col min="11023" max="11023" width="4.7109375" style="498" customWidth="1"/>
    <col min="11024" max="11024" width="7.28515625" style="498" customWidth="1"/>
    <col min="11025" max="11025" width="6.85546875" style="498" customWidth="1"/>
    <col min="11026" max="11029" width="5.5703125" style="498" customWidth="1"/>
    <col min="11030" max="11267" width="9.140625" style="498"/>
    <col min="11268" max="11268" width="5" style="498" customWidth="1"/>
    <col min="11269" max="11269" width="30.42578125" style="498" bestFit="1" customWidth="1"/>
    <col min="11270" max="11270" width="8.7109375" style="498" customWidth="1"/>
    <col min="11271" max="11271" width="3.140625" style="498" customWidth="1"/>
    <col min="11272" max="11272" width="8.5703125" style="498" bestFit="1" customWidth="1"/>
    <col min="11273" max="11273" width="11.140625" style="498" customWidth="1"/>
    <col min="11274" max="11274" width="10.140625" style="498" customWidth="1"/>
    <col min="11275" max="11275" width="15.85546875" style="498" customWidth="1"/>
    <col min="11276" max="11276" width="9.42578125" style="498" customWidth="1"/>
    <col min="11277" max="11277" width="14.28515625" style="498" customWidth="1"/>
    <col min="11278" max="11278" width="8.85546875" style="498" customWidth="1"/>
    <col min="11279" max="11279" width="4.7109375" style="498" customWidth="1"/>
    <col min="11280" max="11280" width="7.28515625" style="498" customWidth="1"/>
    <col min="11281" max="11281" width="6.85546875" style="498" customWidth="1"/>
    <col min="11282" max="11285" width="5.5703125" style="498" customWidth="1"/>
    <col min="11286" max="11523" width="9.140625" style="498"/>
    <col min="11524" max="11524" width="5" style="498" customWidth="1"/>
    <col min="11525" max="11525" width="30.42578125" style="498" bestFit="1" customWidth="1"/>
    <col min="11526" max="11526" width="8.7109375" style="498" customWidth="1"/>
    <col min="11527" max="11527" width="3.140625" style="498" customWidth="1"/>
    <col min="11528" max="11528" width="8.5703125" style="498" bestFit="1" customWidth="1"/>
    <col min="11529" max="11529" width="11.140625" style="498" customWidth="1"/>
    <col min="11530" max="11530" width="10.140625" style="498" customWidth="1"/>
    <col min="11531" max="11531" width="15.85546875" style="498" customWidth="1"/>
    <col min="11532" max="11532" width="9.42578125" style="498" customWidth="1"/>
    <col min="11533" max="11533" width="14.28515625" style="498" customWidth="1"/>
    <col min="11534" max="11534" width="8.85546875" style="498" customWidth="1"/>
    <col min="11535" max="11535" width="4.7109375" style="498" customWidth="1"/>
    <col min="11536" max="11536" width="7.28515625" style="498" customWidth="1"/>
    <col min="11537" max="11537" width="6.85546875" style="498" customWidth="1"/>
    <col min="11538" max="11541" width="5.5703125" style="498" customWidth="1"/>
    <col min="11542" max="11779" width="9.140625" style="498"/>
    <col min="11780" max="11780" width="5" style="498" customWidth="1"/>
    <col min="11781" max="11781" width="30.42578125" style="498" bestFit="1" customWidth="1"/>
    <col min="11782" max="11782" width="8.7109375" style="498" customWidth="1"/>
    <col min="11783" max="11783" width="3.140625" style="498" customWidth="1"/>
    <col min="11784" max="11784" width="8.5703125" style="498" bestFit="1" customWidth="1"/>
    <col min="11785" max="11785" width="11.140625" style="498" customWidth="1"/>
    <col min="11786" max="11786" width="10.140625" style="498" customWidth="1"/>
    <col min="11787" max="11787" width="15.85546875" style="498" customWidth="1"/>
    <col min="11788" max="11788" width="9.42578125" style="498" customWidth="1"/>
    <col min="11789" max="11789" width="14.28515625" style="498" customWidth="1"/>
    <col min="11790" max="11790" width="8.85546875" style="498" customWidth="1"/>
    <col min="11791" max="11791" width="4.7109375" style="498" customWidth="1"/>
    <col min="11792" max="11792" width="7.28515625" style="498" customWidth="1"/>
    <col min="11793" max="11793" width="6.85546875" style="498" customWidth="1"/>
    <col min="11794" max="11797" width="5.5703125" style="498" customWidth="1"/>
    <col min="11798" max="12035" width="9.140625" style="498"/>
    <col min="12036" max="12036" width="5" style="498" customWidth="1"/>
    <col min="12037" max="12037" width="30.42578125" style="498" bestFit="1" customWidth="1"/>
    <col min="12038" max="12038" width="8.7109375" style="498" customWidth="1"/>
    <col min="12039" max="12039" width="3.140625" style="498" customWidth="1"/>
    <col min="12040" max="12040" width="8.5703125" style="498" bestFit="1" customWidth="1"/>
    <col min="12041" max="12041" width="11.140625" style="498" customWidth="1"/>
    <col min="12042" max="12042" width="10.140625" style="498" customWidth="1"/>
    <col min="12043" max="12043" width="15.85546875" style="498" customWidth="1"/>
    <col min="12044" max="12044" width="9.42578125" style="498" customWidth="1"/>
    <col min="12045" max="12045" width="14.28515625" style="498" customWidth="1"/>
    <col min="12046" max="12046" width="8.85546875" style="498" customWidth="1"/>
    <col min="12047" max="12047" width="4.7109375" style="498" customWidth="1"/>
    <col min="12048" max="12048" width="7.28515625" style="498" customWidth="1"/>
    <col min="12049" max="12049" width="6.85546875" style="498" customWidth="1"/>
    <col min="12050" max="12053" width="5.5703125" style="498" customWidth="1"/>
    <col min="12054" max="12291" width="9.140625" style="498"/>
    <col min="12292" max="12292" width="5" style="498" customWidth="1"/>
    <col min="12293" max="12293" width="30.42578125" style="498" bestFit="1" customWidth="1"/>
    <col min="12294" max="12294" width="8.7109375" style="498" customWidth="1"/>
    <col min="12295" max="12295" width="3.140625" style="498" customWidth="1"/>
    <col min="12296" max="12296" width="8.5703125" style="498" bestFit="1" customWidth="1"/>
    <col min="12297" max="12297" width="11.140625" style="498" customWidth="1"/>
    <col min="12298" max="12298" width="10.140625" style="498" customWidth="1"/>
    <col min="12299" max="12299" width="15.85546875" style="498" customWidth="1"/>
    <col min="12300" max="12300" width="9.42578125" style="498" customWidth="1"/>
    <col min="12301" max="12301" width="14.28515625" style="498" customWidth="1"/>
    <col min="12302" max="12302" width="8.85546875" style="498" customWidth="1"/>
    <col min="12303" max="12303" width="4.7109375" style="498" customWidth="1"/>
    <col min="12304" max="12304" width="7.28515625" style="498" customWidth="1"/>
    <col min="12305" max="12305" width="6.85546875" style="498" customWidth="1"/>
    <col min="12306" max="12309" width="5.5703125" style="498" customWidth="1"/>
    <col min="12310" max="12547" width="9.140625" style="498"/>
    <col min="12548" max="12548" width="5" style="498" customWidth="1"/>
    <col min="12549" max="12549" width="30.42578125" style="498" bestFit="1" customWidth="1"/>
    <col min="12550" max="12550" width="8.7109375" style="498" customWidth="1"/>
    <col min="12551" max="12551" width="3.140625" style="498" customWidth="1"/>
    <col min="12552" max="12552" width="8.5703125" style="498" bestFit="1" customWidth="1"/>
    <col min="12553" max="12553" width="11.140625" style="498" customWidth="1"/>
    <col min="12554" max="12554" width="10.140625" style="498" customWidth="1"/>
    <col min="12555" max="12555" width="15.85546875" style="498" customWidth="1"/>
    <col min="12556" max="12556" width="9.42578125" style="498" customWidth="1"/>
    <col min="12557" max="12557" width="14.28515625" style="498" customWidth="1"/>
    <col min="12558" max="12558" width="8.85546875" style="498" customWidth="1"/>
    <col min="12559" max="12559" width="4.7109375" style="498" customWidth="1"/>
    <col min="12560" max="12560" width="7.28515625" style="498" customWidth="1"/>
    <col min="12561" max="12561" width="6.85546875" style="498" customWidth="1"/>
    <col min="12562" max="12565" width="5.5703125" style="498" customWidth="1"/>
    <col min="12566" max="12803" width="9.140625" style="498"/>
    <col min="12804" max="12804" width="5" style="498" customWidth="1"/>
    <col min="12805" max="12805" width="30.42578125" style="498" bestFit="1" customWidth="1"/>
    <col min="12806" max="12806" width="8.7109375" style="498" customWidth="1"/>
    <col min="12807" max="12807" width="3.140625" style="498" customWidth="1"/>
    <col min="12808" max="12808" width="8.5703125" style="498" bestFit="1" customWidth="1"/>
    <col min="12809" max="12809" width="11.140625" style="498" customWidth="1"/>
    <col min="12810" max="12810" width="10.140625" style="498" customWidth="1"/>
    <col min="12811" max="12811" width="15.85546875" style="498" customWidth="1"/>
    <col min="12812" max="12812" width="9.42578125" style="498" customWidth="1"/>
    <col min="12813" max="12813" width="14.28515625" style="498" customWidth="1"/>
    <col min="12814" max="12814" width="8.85546875" style="498" customWidth="1"/>
    <col min="12815" max="12815" width="4.7109375" style="498" customWidth="1"/>
    <col min="12816" max="12816" width="7.28515625" style="498" customWidth="1"/>
    <col min="12817" max="12817" width="6.85546875" style="498" customWidth="1"/>
    <col min="12818" max="12821" width="5.5703125" style="498" customWidth="1"/>
    <col min="12822" max="13059" width="9.140625" style="498"/>
    <col min="13060" max="13060" width="5" style="498" customWidth="1"/>
    <col min="13061" max="13061" width="30.42578125" style="498" bestFit="1" customWidth="1"/>
    <col min="13062" max="13062" width="8.7109375" style="498" customWidth="1"/>
    <col min="13063" max="13063" width="3.140625" style="498" customWidth="1"/>
    <col min="13064" max="13064" width="8.5703125" style="498" bestFit="1" customWidth="1"/>
    <col min="13065" max="13065" width="11.140625" style="498" customWidth="1"/>
    <col min="13066" max="13066" width="10.140625" style="498" customWidth="1"/>
    <col min="13067" max="13067" width="15.85546875" style="498" customWidth="1"/>
    <col min="13068" max="13068" width="9.42578125" style="498" customWidth="1"/>
    <col min="13069" max="13069" width="14.28515625" style="498" customWidth="1"/>
    <col min="13070" max="13070" width="8.85546875" style="498" customWidth="1"/>
    <col min="13071" max="13071" width="4.7109375" style="498" customWidth="1"/>
    <col min="13072" max="13072" width="7.28515625" style="498" customWidth="1"/>
    <col min="13073" max="13073" width="6.85546875" style="498" customWidth="1"/>
    <col min="13074" max="13077" width="5.5703125" style="498" customWidth="1"/>
    <col min="13078" max="13315" width="9.140625" style="498"/>
    <col min="13316" max="13316" width="5" style="498" customWidth="1"/>
    <col min="13317" max="13317" width="30.42578125" style="498" bestFit="1" customWidth="1"/>
    <col min="13318" max="13318" width="8.7109375" style="498" customWidth="1"/>
    <col min="13319" max="13319" width="3.140625" style="498" customWidth="1"/>
    <col min="13320" max="13320" width="8.5703125" style="498" bestFit="1" customWidth="1"/>
    <col min="13321" max="13321" width="11.140625" style="498" customWidth="1"/>
    <col min="13322" max="13322" width="10.140625" style="498" customWidth="1"/>
    <col min="13323" max="13323" width="15.85546875" style="498" customWidth="1"/>
    <col min="13324" max="13324" width="9.42578125" style="498" customWidth="1"/>
    <col min="13325" max="13325" width="14.28515625" style="498" customWidth="1"/>
    <col min="13326" max="13326" width="8.85546875" style="498" customWidth="1"/>
    <col min="13327" max="13327" width="4.7109375" style="498" customWidth="1"/>
    <col min="13328" max="13328" width="7.28515625" style="498" customWidth="1"/>
    <col min="13329" max="13329" width="6.85546875" style="498" customWidth="1"/>
    <col min="13330" max="13333" width="5.5703125" style="498" customWidth="1"/>
    <col min="13334" max="13571" width="9.140625" style="498"/>
    <col min="13572" max="13572" width="5" style="498" customWidth="1"/>
    <col min="13573" max="13573" width="30.42578125" style="498" bestFit="1" customWidth="1"/>
    <col min="13574" max="13574" width="8.7109375" style="498" customWidth="1"/>
    <col min="13575" max="13575" width="3.140625" style="498" customWidth="1"/>
    <col min="13576" max="13576" width="8.5703125" style="498" bestFit="1" customWidth="1"/>
    <col min="13577" max="13577" width="11.140625" style="498" customWidth="1"/>
    <col min="13578" max="13578" width="10.140625" style="498" customWidth="1"/>
    <col min="13579" max="13579" width="15.85546875" style="498" customWidth="1"/>
    <col min="13580" max="13580" width="9.42578125" style="498" customWidth="1"/>
    <col min="13581" max="13581" width="14.28515625" style="498" customWidth="1"/>
    <col min="13582" max="13582" width="8.85546875" style="498" customWidth="1"/>
    <col min="13583" max="13583" width="4.7109375" style="498" customWidth="1"/>
    <col min="13584" max="13584" width="7.28515625" style="498" customWidth="1"/>
    <col min="13585" max="13585" width="6.85546875" style="498" customWidth="1"/>
    <col min="13586" max="13589" width="5.5703125" style="498" customWidth="1"/>
    <col min="13590" max="13827" width="9.140625" style="498"/>
    <col min="13828" max="13828" width="5" style="498" customWidth="1"/>
    <col min="13829" max="13829" width="30.42578125" style="498" bestFit="1" customWidth="1"/>
    <col min="13830" max="13830" width="8.7109375" style="498" customWidth="1"/>
    <col min="13831" max="13831" width="3.140625" style="498" customWidth="1"/>
    <col min="13832" max="13832" width="8.5703125" style="498" bestFit="1" customWidth="1"/>
    <col min="13833" max="13833" width="11.140625" style="498" customWidth="1"/>
    <col min="13834" max="13834" width="10.140625" style="498" customWidth="1"/>
    <col min="13835" max="13835" width="15.85546875" style="498" customWidth="1"/>
    <col min="13836" max="13836" width="9.42578125" style="498" customWidth="1"/>
    <col min="13837" max="13837" width="14.28515625" style="498" customWidth="1"/>
    <col min="13838" max="13838" width="8.85546875" style="498" customWidth="1"/>
    <col min="13839" max="13839" width="4.7109375" style="498" customWidth="1"/>
    <col min="13840" max="13840" width="7.28515625" style="498" customWidth="1"/>
    <col min="13841" max="13841" width="6.85546875" style="498" customWidth="1"/>
    <col min="13842" max="13845" width="5.5703125" style="498" customWidth="1"/>
    <col min="13846" max="14083" width="9.140625" style="498"/>
    <col min="14084" max="14084" width="5" style="498" customWidth="1"/>
    <col min="14085" max="14085" width="30.42578125" style="498" bestFit="1" customWidth="1"/>
    <col min="14086" max="14086" width="8.7109375" style="498" customWidth="1"/>
    <col min="14087" max="14087" width="3.140625" style="498" customWidth="1"/>
    <col min="14088" max="14088" width="8.5703125" style="498" bestFit="1" customWidth="1"/>
    <col min="14089" max="14089" width="11.140625" style="498" customWidth="1"/>
    <col min="14090" max="14090" width="10.140625" style="498" customWidth="1"/>
    <col min="14091" max="14091" width="15.85546875" style="498" customWidth="1"/>
    <col min="14092" max="14092" width="9.42578125" style="498" customWidth="1"/>
    <col min="14093" max="14093" width="14.28515625" style="498" customWidth="1"/>
    <col min="14094" max="14094" width="8.85546875" style="498" customWidth="1"/>
    <col min="14095" max="14095" width="4.7109375" style="498" customWidth="1"/>
    <col min="14096" max="14096" width="7.28515625" style="498" customWidth="1"/>
    <col min="14097" max="14097" width="6.85546875" style="498" customWidth="1"/>
    <col min="14098" max="14101" width="5.5703125" style="498" customWidth="1"/>
    <col min="14102" max="14339" width="9.140625" style="498"/>
    <col min="14340" max="14340" width="5" style="498" customWidth="1"/>
    <col min="14341" max="14341" width="30.42578125" style="498" bestFit="1" customWidth="1"/>
    <col min="14342" max="14342" width="8.7109375" style="498" customWidth="1"/>
    <col min="14343" max="14343" width="3.140625" style="498" customWidth="1"/>
    <col min="14344" max="14344" width="8.5703125" style="498" bestFit="1" customWidth="1"/>
    <col min="14345" max="14345" width="11.140625" style="498" customWidth="1"/>
    <col min="14346" max="14346" width="10.140625" style="498" customWidth="1"/>
    <col min="14347" max="14347" width="15.85546875" style="498" customWidth="1"/>
    <col min="14348" max="14348" width="9.42578125" style="498" customWidth="1"/>
    <col min="14349" max="14349" width="14.28515625" style="498" customWidth="1"/>
    <col min="14350" max="14350" width="8.85546875" style="498" customWidth="1"/>
    <col min="14351" max="14351" width="4.7109375" style="498" customWidth="1"/>
    <col min="14352" max="14352" width="7.28515625" style="498" customWidth="1"/>
    <col min="14353" max="14353" width="6.85546875" style="498" customWidth="1"/>
    <col min="14354" max="14357" width="5.5703125" style="498" customWidth="1"/>
    <col min="14358" max="14595" width="9.140625" style="498"/>
    <col min="14596" max="14596" width="5" style="498" customWidth="1"/>
    <col min="14597" max="14597" width="30.42578125" style="498" bestFit="1" customWidth="1"/>
    <col min="14598" max="14598" width="8.7109375" style="498" customWidth="1"/>
    <col min="14599" max="14599" width="3.140625" style="498" customWidth="1"/>
    <col min="14600" max="14600" width="8.5703125" style="498" bestFit="1" customWidth="1"/>
    <col min="14601" max="14601" width="11.140625" style="498" customWidth="1"/>
    <col min="14602" max="14602" width="10.140625" style="498" customWidth="1"/>
    <col min="14603" max="14603" width="15.85546875" style="498" customWidth="1"/>
    <col min="14604" max="14604" width="9.42578125" style="498" customWidth="1"/>
    <col min="14605" max="14605" width="14.28515625" style="498" customWidth="1"/>
    <col min="14606" max="14606" width="8.85546875" style="498" customWidth="1"/>
    <col min="14607" max="14607" width="4.7109375" style="498" customWidth="1"/>
    <col min="14608" max="14608" width="7.28515625" style="498" customWidth="1"/>
    <col min="14609" max="14609" width="6.85546875" style="498" customWidth="1"/>
    <col min="14610" max="14613" width="5.5703125" style="498" customWidth="1"/>
    <col min="14614" max="14851" width="9.140625" style="498"/>
    <col min="14852" max="14852" width="5" style="498" customWidth="1"/>
    <col min="14853" max="14853" width="30.42578125" style="498" bestFit="1" customWidth="1"/>
    <col min="14854" max="14854" width="8.7109375" style="498" customWidth="1"/>
    <col min="14855" max="14855" width="3.140625" style="498" customWidth="1"/>
    <col min="14856" max="14856" width="8.5703125" style="498" bestFit="1" customWidth="1"/>
    <col min="14857" max="14857" width="11.140625" style="498" customWidth="1"/>
    <col min="14858" max="14858" width="10.140625" style="498" customWidth="1"/>
    <col min="14859" max="14859" width="15.85546875" style="498" customWidth="1"/>
    <col min="14860" max="14860" width="9.42578125" style="498" customWidth="1"/>
    <col min="14861" max="14861" width="14.28515625" style="498" customWidth="1"/>
    <col min="14862" max="14862" width="8.85546875" style="498" customWidth="1"/>
    <col min="14863" max="14863" width="4.7109375" style="498" customWidth="1"/>
    <col min="14864" max="14864" width="7.28515625" style="498" customWidth="1"/>
    <col min="14865" max="14865" width="6.85546875" style="498" customWidth="1"/>
    <col min="14866" max="14869" width="5.5703125" style="498" customWidth="1"/>
    <col min="14870" max="15107" width="9.140625" style="498"/>
    <col min="15108" max="15108" width="5" style="498" customWidth="1"/>
    <col min="15109" max="15109" width="30.42578125" style="498" bestFit="1" customWidth="1"/>
    <col min="15110" max="15110" width="8.7109375" style="498" customWidth="1"/>
    <col min="15111" max="15111" width="3.140625" style="498" customWidth="1"/>
    <col min="15112" max="15112" width="8.5703125" style="498" bestFit="1" customWidth="1"/>
    <col min="15113" max="15113" width="11.140625" style="498" customWidth="1"/>
    <col min="15114" max="15114" width="10.140625" style="498" customWidth="1"/>
    <col min="15115" max="15115" width="15.85546875" style="498" customWidth="1"/>
    <col min="15116" max="15116" width="9.42578125" style="498" customWidth="1"/>
    <col min="15117" max="15117" width="14.28515625" style="498" customWidth="1"/>
    <col min="15118" max="15118" width="8.85546875" style="498" customWidth="1"/>
    <col min="15119" max="15119" width="4.7109375" style="498" customWidth="1"/>
    <col min="15120" max="15120" width="7.28515625" style="498" customWidth="1"/>
    <col min="15121" max="15121" width="6.85546875" style="498" customWidth="1"/>
    <col min="15122" max="15125" width="5.5703125" style="498" customWidth="1"/>
    <col min="15126" max="15363" width="9.140625" style="498"/>
    <col min="15364" max="15364" width="5" style="498" customWidth="1"/>
    <col min="15365" max="15365" width="30.42578125" style="498" bestFit="1" customWidth="1"/>
    <col min="15366" max="15366" width="8.7109375" style="498" customWidth="1"/>
    <col min="15367" max="15367" width="3.140625" style="498" customWidth="1"/>
    <col min="15368" max="15368" width="8.5703125" style="498" bestFit="1" customWidth="1"/>
    <col min="15369" max="15369" width="11.140625" style="498" customWidth="1"/>
    <col min="15370" max="15370" width="10.140625" style="498" customWidth="1"/>
    <col min="15371" max="15371" width="15.85546875" style="498" customWidth="1"/>
    <col min="15372" max="15372" width="9.42578125" style="498" customWidth="1"/>
    <col min="15373" max="15373" width="14.28515625" style="498" customWidth="1"/>
    <col min="15374" max="15374" width="8.85546875" style="498" customWidth="1"/>
    <col min="15375" max="15375" width="4.7109375" style="498" customWidth="1"/>
    <col min="15376" max="15376" width="7.28515625" style="498" customWidth="1"/>
    <col min="15377" max="15377" width="6.85546875" style="498" customWidth="1"/>
    <col min="15378" max="15381" width="5.5703125" style="498" customWidth="1"/>
    <col min="15382" max="15619" width="9.140625" style="498"/>
    <col min="15620" max="15620" width="5" style="498" customWidth="1"/>
    <col min="15621" max="15621" width="30.42578125" style="498" bestFit="1" customWidth="1"/>
    <col min="15622" max="15622" width="8.7109375" style="498" customWidth="1"/>
    <col min="15623" max="15623" width="3.140625" style="498" customWidth="1"/>
    <col min="15624" max="15624" width="8.5703125" style="498" bestFit="1" customWidth="1"/>
    <col min="15625" max="15625" width="11.140625" style="498" customWidth="1"/>
    <col min="15626" max="15626" width="10.140625" style="498" customWidth="1"/>
    <col min="15627" max="15627" width="15.85546875" style="498" customWidth="1"/>
    <col min="15628" max="15628" width="9.42578125" style="498" customWidth="1"/>
    <col min="15629" max="15629" width="14.28515625" style="498" customWidth="1"/>
    <col min="15630" max="15630" width="8.85546875" style="498" customWidth="1"/>
    <col min="15631" max="15631" width="4.7109375" style="498" customWidth="1"/>
    <col min="15632" max="15632" width="7.28515625" style="498" customWidth="1"/>
    <col min="15633" max="15633" width="6.85546875" style="498" customWidth="1"/>
    <col min="15634" max="15637" width="5.5703125" style="498" customWidth="1"/>
    <col min="15638" max="15875" width="9.140625" style="498"/>
    <col min="15876" max="15876" width="5" style="498" customWidth="1"/>
    <col min="15877" max="15877" width="30.42578125" style="498" bestFit="1" customWidth="1"/>
    <col min="15878" max="15878" width="8.7109375" style="498" customWidth="1"/>
    <col min="15879" max="15879" width="3.140625" style="498" customWidth="1"/>
    <col min="15880" max="15880" width="8.5703125" style="498" bestFit="1" customWidth="1"/>
    <col min="15881" max="15881" width="11.140625" style="498" customWidth="1"/>
    <col min="15882" max="15882" width="10.140625" style="498" customWidth="1"/>
    <col min="15883" max="15883" width="15.85546875" style="498" customWidth="1"/>
    <col min="15884" max="15884" width="9.42578125" style="498" customWidth="1"/>
    <col min="15885" max="15885" width="14.28515625" style="498" customWidth="1"/>
    <col min="15886" max="15886" width="8.85546875" style="498" customWidth="1"/>
    <col min="15887" max="15887" width="4.7109375" style="498" customWidth="1"/>
    <col min="15888" max="15888" width="7.28515625" style="498" customWidth="1"/>
    <col min="15889" max="15889" width="6.85546875" style="498" customWidth="1"/>
    <col min="15890" max="15893" width="5.5703125" style="498" customWidth="1"/>
    <col min="15894" max="16131" width="9.140625" style="498"/>
    <col min="16132" max="16132" width="5" style="498" customWidth="1"/>
    <col min="16133" max="16133" width="30.42578125" style="498" bestFit="1" customWidth="1"/>
    <col min="16134" max="16134" width="8.7109375" style="498" customWidth="1"/>
    <col min="16135" max="16135" width="3.140625" style="498" customWidth="1"/>
    <col min="16136" max="16136" width="8.5703125" style="498" bestFit="1" customWidth="1"/>
    <col min="16137" max="16137" width="11.140625" style="498" customWidth="1"/>
    <col min="16138" max="16138" width="10.140625" style="498" customWidth="1"/>
    <col min="16139" max="16139" width="15.85546875" style="498" customWidth="1"/>
    <col min="16140" max="16140" width="9.42578125" style="498" customWidth="1"/>
    <col min="16141" max="16141" width="14.28515625" style="498" customWidth="1"/>
    <col min="16142" max="16142" width="8.85546875" style="498" customWidth="1"/>
    <col min="16143" max="16143" width="4.7109375" style="498" customWidth="1"/>
    <col min="16144" max="16144" width="7.28515625" style="498" customWidth="1"/>
    <col min="16145" max="16145" width="6.85546875" style="498" customWidth="1"/>
    <col min="16146" max="16149" width="5.5703125" style="498" customWidth="1"/>
    <col min="16150" max="16384" width="9.140625" style="498"/>
  </cols>
  <sheetData>
    <row r="1" spans="1:22" ht="27" customHeight="1" thickBot="1" x14ac:dyDescent="0.25">
      <c r="A1" s="629" t="s">
        <v>1277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22" ht="15.75" customHeight="1" thickBot="1" x14ac:dyDescent="0.25">
      <c r="A2" s="630" t="s">
        <v>1242</v>
      </c>
      <c r="B2" s="630"/>
      <c r="C2" s="631"/>
      <c r="D2" s="630" t="s">
        <v>244</v>
      </c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499"/>
      <c r="P2" s="500"/>
      <c r="Q2" s="500"/>
    </row>
    <row r="3" spans="1:22" ht="15.75" customHeight="1" thickTop="1" thickBot="1" x14ac:dyDescent="0.25">
      <c r="A3" s="501"/>
      <c r="B3" s="501"/>
      <c r="C3" s="501" t="s">
        <v>245</v>
      </c>
      <c r="D3" s="632" t="s">
        <v>246</v>
      </c>
      <c r="E3" s="633"/>
      <c r="F3" s="633"/>
      <c r="G3" s="633"/>
      <c r="H3" s="634"/>
      <c r="I3" s="639" t="s">
        <v>1271</v>
      </c>
      <c r="J3" s="640"/>
      <c r="K3" s="632" t="s">
        <v>247</v>
      </c>
      <c r="L3" s="633"/>
      <c r="M3" s="633"/>
      <c r="N3" s="633"/>
      <c r="O3" s="499"/>
      <c r="P3" s="500"/>
      <c r="Q3" s="500"/>
    </row>
    <row r="4" spans="1:22" ht="13.5" customHeight="1" thickTop="1" x14ac:dyDescent="0.2">
      <c r="A4" s="501"/>
      <c r="B4" s="501"/>
      <c r="C4" s="502" t="s">
        <v>248</v>
      </c>
      <c r="D4" s="627" t="s">
        <v>249</v>
      </c>
      <c r="E4" s="628"/>
      <c r="F4" s="503" t="s">
        <v>250</v>
      </c>
      <c r="G4" s="503" t="s">
        <v>251</v>
      </c>
      <c r="H4" s="504" t="s">
        <v>1243</v>
      </c>
      <c r="I4" s="637" t="s">
        <v>1272</v>
      </c>
      <c r="J4" s="638"/>
      <c r="K4" s="627" t="s">
        <v>252</v>
      </c>
      <c r="L4" s="628"/>
      <c r="M4" s="503" t="s">
        <v>250</v>
      </c>
      <c r="N4" s="503" t="s">
        <v>251</v>
      </c>
      <c r="O4" s="505"/>
      <c r="P4" s="499"/>
      <c r="R4" s="506"/>
      <c r="S4" s="507"/>
      <c r="T4" s="506"/>
      <c r="U4" s="506"/>
    </row>
    <row r="5" spans="1:22" ht="12.95" customHeight="1" x14ac:dyDescent="0.2">
      <c r="A5" s="508" t="s">
        <v>253</v>
      </c>
      <c r="B5" s="508" t="s">
        <v>254</v>
      </c>
      <c r="C5" s="509" t="s">
        <v>255</v>
      </c>
      <c r="D5" s="510" t="s">
        <v>256</v>
      </c>
      <c r="E5" s="511" t="s">
        <v>257</v>
      </c>
      <c r="F5" s="511" t="s">
        <v>258</v>
      </c>
      <c r="G5" s="512" t="s">
        <v>259</v>
      </c>
      <c r="H5" s="513" t="s">
        <v>1244</v>
      </c>
      <c r="I5" s="514" t="s">
        <v>256</v>
      </c>
      <c r="J5" s="511" t="s">
        <v>257</v>
      </c>
      <c r="K5" s="510" t="s">
        <v>256</v>
      </c>
      <c r="L5" s="511" t="s">
        <v>257</v>
      </c>
      <c r="M5" s="511" t="s">
        <v>258</v>
      </c>
      <c r="N5" s="512" t="s">
        <v>259</v>
      </c>
      <c r="O5" s="515"/>
      <c r="P5" s="516"/>
      <c r="Q5" s="516"/>
      <c r="R5" s="517"/>
      <c r="S5" s="518"/>
      <c r="U5" s="517"/>
    </row>
    <row r="6" spans="1:22" ht="12.95" customHeight="1" x14ac:dyDescent="0.2">
      <c r="A6" s="232" t="s">
        <v>1078</v>
      </c>
      <c r="B6" s="233" t="s">
        <v>1143</v>
      </c>
      <c r="C6" s="234">
        <v>61.2</v>
      </c>
      <c r="D6" s="235">
        <v>48.5</v>
      </c>
      <c r="E6" s="236">
        <v>51.2</v>
      </c>
      <c r="F6" s="236" t="s">
        <v>1246</v>
      </c>
      <c r="G6" s="236" t="s">
        <v>1245</v>
      </c>
      <c r="H6" s="236" t="s">
        <v>1253</v>
      </c>
      <c r="I6" s="235">
        <v>33.055329940826702</v>
      </c>
      <c r="J6" s="234">
        <v>30.969506108714899</v>
      </c>
      <c r="K6" s="235">
        <v>52.2</v>
      </c>
      <c r="L6" s="236">
        <v>42.1</v>
      </c>
      <c r="M6" s="236" t="s">
        <v>1245</v>
      </c>
      <c r="N6" s="236" t="s">
        <v>1245</v>
      </c>
      <c r="O6" s="519"/>
      <c r="P6" s="520"/>
      <c r="Q6" s="521"/>
      <c r="R6" s="231"/>
      <c r="S6" s="517"/>
      <c r="T6" s="517"/>
      <c r="U6" s="231"/>
      <c r="V6" s="231"/>
    </row>
    <row r="7" spans="1:22" ht="12.95" customHeight="1" x14ac:dyDescent="0.2">
      <c r="A7" s="237" t="s">
        <v>1081</v>
      </c>
      <c r="B7" s="238" t="s">
        <v>1144</v>
      </c>
      <c r="C7" s="239">
        <v>60.6</v>
      </c>
      <c r="D7" s="240">
        <v>50.2</v>
      </c>
      <c r="E7" s="241">
        <v>44.8</v>
      </c>
      <c r="F7" s="241" t="s">
        <v>1246</v>
      </c>
      <c r="G7" s="241" t="s">
        <v>1245</v>
      </c>
      <c r="H7" s="241" t="s">
        <v>1247</v>
      </c>
      <c r="I7" s="240">
        <v>35.359534594776498</v>
      </c>
      <c r="J7" s="239">
        <v>31.865663515977701</v>
      </c>
      <c r="K7" s="240">
        <v>53.3</v>
      </c>
      <c r="L7" s="241">
        <v>48.4</v>
      </c>
      <c r="M7" s="241" t="s">
        <v>1245</v>
      </c>
      <c r="N7" s="241" t="s">
        <v>1245</v>
      </c>
      <c r="O7" s="519"/>
      <c r="P7" s="520"/>
      <c r="Q7" s="521"/>
      <c r="R7" s="231"/>
      <c r="S7" s="517"/>
      <c r="T7" s="517"/>
      <c r="U7" s="231"/>
      <c r="V7" s="231"/>
    </row>
    <row r="8" spans="1:22" ht="12.95" customHeight="1" x14ac:dyDescent="0.2">
      <c r="A8" s="232" t="s">
        <v>1081</v>
      </c>
      <c r="B8" s="233" t="s">
        <v>1145</v>
      </c>
      <c r="C8" s="234">
        <v>60.3</v>
      </c>
      <c r="D8" s="235">
        <v>48.7</v>
      </c>
      <c r="E8" s="236">
        <v>45.7</v>
      </c>
      <c r="F8" s="236" t="s">
        <v>1245</v>
      </c>
      <c r="G8" s="236" t="s">
        <v>1246</v>
      </c>
      <c r="H8" s="236" t="s">
        <v>1253</v>
      </c>
      <c r="I8" s="235">
        <v>36.215787621578201</v>
      </c>
      <c r="J8" s="234">
        <v>33.708593347329497</v>
      </c>
      <c r="K8" s="235">
        <v>56.3</v>
      </c>
      <c r="L8" s="236">
        <v>45.2</v>
      </c>
      <c r="M8" s="236" t="s">
        <v>1245</v>
      </c>
      <c r="N8" s="236" t="s">
        <v>1245</v>
      </c>
      <c r="O8" s="519"/>
      <c r="P8" s="520"/>
      <c r="Q8" s="521"/>
      <c r="R8" s="231"/>
      <c r="S8" s="517"/>
      <c r="T8" s="517"/>
      <c r="U8" s="231"/>
      <c r="V8" s="231"/>
    </row>
    <row r="9" spans="1:22" ht="12.95" customHeight="1" x14ac:dyDescent="0.2">
      <c r="A9" s="237" t="s">
        <v>1083</v>
      </c>
      <c r="B9" s="238" t="s">
        <v>1146</v>
      </c>
      <c r="C9" s="239">
        <v>59.9</v>
      </c>
      <c r="D9" s="240">
        <v>51.7</v>
      </c>
      <c r="E9" s="241">
        <v>50.4</v>
      </c>
      <c r="F9" s="241" t="s">
        <v>1245</v>
      </c>
      <c r="G9" s="241" t="s">
        <v>1245</v>
      </c>
      <c r="H9" s="241" t="s">
        <v>1247</v>
      </c>
      <c r="I9" s="240">
        <v>36.439003758318705</v>
      </c>
      <c r="J9" s="239">
        <v>33.987323945385796</v>
      </c>
      <c r="K9" s="240">
        <v>52.5</v>
      </c>
      <c r="L9" s="241">
        <v>44.9</v>
      </c>
      <c r="M9" s="241" t="s">
        <v>1245</v>
      </c>
      <c r="N9" s="241" t="s">
        <v>1245</v>
      </c>
      <c r="O9" s="519"/>
      <c r="P9" s="520"/>
      <c r="Q9" s="521"/>
      <c r="R9" s="231"/>
      <c r="S9" s="517"/>
      <c r="T9" s="517"/>
      <c r="U9" s="231"/>
      <c r="V9" s="231"/>
    </row>
    <row r="10" spans="1:22" ht="12.95" customHeight="1" x14ac:dyDescent="0.2">
      <c r="A10" s="232" t="s">
        <v>1083</v>
      </c>
      <c r="B10" s="233" t="s">
        <v>1147</v>
      </c>
      <c r="C10" s="234">
        <v>59.5</v>
      </c>
      <c r="D10" s="235">
        <v>57.1</v>
      </c>
      <c r="E10" s="236">
        <v>54.7</v>
      </c>
      <c r="F10" s="236" t="s">
        <v>1249</v>
      </c>
      <c r="G10" s="236" t="s">
        <v>1245</v>
      </c>
      <c r="H10" s="236" t="s">
        <v>1253</v>
      </c>
      <c r="I10" s="235">
        <v>33.530772138120696</v>
      </c>
      <c r="J10" s="234">
        <v>30.9068789069613</v>
      </c>
      <c r="K10" s="235">
        <v>53.4</v>
      </c>
      <c r="L10" s="236">
        <v>45.6</v>
      </c>
      <c r="M10" s="236" t="s">
        <v>1246</v>
      </c>
      <c r="N10" s="236" t="s">
        <v>1245</v>
      </c>
      <c r="O10" s="519"/>
      <c r="P10" s="520"/>
      <c r="Q10" s="521"/>
      <c r="R10" s="231"/>
      <c r="S10" s="517"/>
      <c r="T10" s="517"/>
      <c r="U10" s="231"/>
      <c r="V10" s="231"/>
    </row>
    <row r="11" spans="1:22" ht="12.95" customHeight="1" x14ac:dyDescent="0.2">
      <c r="A11" s="237" t="s">
        <v>1083</v>
      </c>
      <c r="B11" s="238" t="s">
        <v>1148</v>
      </c>
      <c r="C11" s="239">
        <v>59.3</v>
      </c>
      <c r="D11" s="240">
        <v>49.7</v>
      </c>
      <c r="E11" s="241">
        <v>49</v>
      </c>
      <c r="F11" s="241" t="s">
        <v>1245</v>
      </c>
      <c r="G11" s="241" t="s">
        <v>1246</v>
      </c>
      <c r="H11" s="241" t="s">
        <v>1247</v>
      </c>
      <c r="I11" s="240">
        <v>34.3315355743296</v>
      </c>
      <c r="J11" s="239">
        <v>32.086782639266097</v>
      </c>
      <c r="K11" s="240">
        <v>44</v>
      </c>
      <c r="L11" s="241">
        <v>44.4</v>
      </c>
      <c r="M11" s="241" t="s">
        <v>1245</v>
      </c>
      <c r="N11" s="241" t="s">
        <v>1246</v>
      </c>
      <c r="O11" s="519"/>
      <c r="P11" s="520"/>
      <c r="Q11" s="521"/>
      <c r="R11" s="231"/>
      <c r="S11" s="517"/>
      <c r="T11" s="517"/>
      <c r="U11" s="231"/>
      <c r="V11" s="231"/>
    </row>
    <row r="12" spans="1:22" ht="12.95" customHeight="1" x14ac:dyDescent="0.2">
      <c r="A12" s="232" t="s">
        <v>1083</v>
      </c>
      <c r="B12" s="233" t="s">
        <v>1163</v>
      </c>
      <c r="C12" s="234">
        <v>58.8</v>
      </c>
      <c r="D12" s="235">
        <v>34.4</v>
      </c>
      <c r="E12" s="236">
        <v>32.6</v>
      </c>
      <c r="F12" s="236" t="s">
        <v>1245</v>
      </c>
      <c r="G12" s="236" t="s">
        <v>1246</v>
      </c>
      <c r="H12" s="236" t="s">
        <v>1273</v>
      </c>
      <c r="I12" s="235">
        <v>41.042158379509601</v>
      </c>
      <c r="J12" s="234">
        <v>38.518691454221504</v>
      </c>
      <c r="K12" s="235">
        <v>43.6</v>
      </c>
      <c r="L12" s="236">
        <v>36</v>
      </c>
      <c r="M12" s="236" t="s">
        <v>1245</v>
      </c>
      <c r="N12" s="236" t="s">
        <v>1246</v>
      </c>
      <c r="O12" s="519"/>
      <c r="P12" s="520"/>
      <c r="Q12" s="521"/>
      <c r="R12" s="231"/>
      <c r="S12" s="517"/>
      <c r="T12" s="517"/>
      <c r="U12" s="231"/>
      <c r="V12" s="231"/>
    </row>
    <row r="13" spans="1:22" ht="12.95" customHeight="1" x14ac:dyDescent="0.2">
      <c r="A13" s="237" t="s">
        <v>1115</v>
      </c>
      <c r="B13" s="238" t="s">
        <v>1150</v>
      </c>
      <c r="C13" s="239">
        <v>58.7</v>
      </c>
      <c r="D13" s="240">
        <v>54.9</v>
      </c>
      <c r="E13" s="241">
        <v>50.1</v>
      </c>
      <c r="F13" s="241" t="s">
        <v>1245</v>
      </c>
      <c r="G13" s="241" t="s">
        <v>1246</v>
      </c>
      <c r="H13" s="241" t="s">
        <v>1247</v>
      </c>
      <c r="I13" s="240">
        <v>32.385992038598602</v>
      </c>
      <c r="J13" s="239">
        <v>30.225231333111097</v>
      </c>
      <c r="K13" s="240">
        <v>51.1</v>
      </c>
      <c r="L13" s="241">
        <v>42.1</v>
      </c>
      <c r="M13" s="241" t="s">
        <v>1245</v>
      </c>
      <c r="N13" s="241" t="s">
        <v>1246</v>
      </c>
      <c r="Q13" s="522"/>
      <c r="R13" s="523"/>
    </row>
    <row r="14" spans="1:22" ht="12.95" customHeight="1" x14ac:dyDescent="0.2">
      <c r="A14" s="232" t="s">
        <v>1115</v>
      </c>
      <c r="B14" s="233" t="s">
        <v>1151</v>
      </c>
      <c r="C14" s="234">
        <v>58.5</v>
      </c>
      <c r="D14" s="235">
        <v>54.6</v>
      </c>
      <c r="E14" s="236">
        <v>52.6</v>
      </c>
      <c r="F14" s="236" t="s">
        <v>1246</v>
      </c>
      <c r="G14" s="236" t="s">
        <v>1245</v>
      </c>
      <c r="H14" s="236" t="s">
        <v>1247</v>
      </c>
      <c r="I14" s="235">
        <v>39.354058515930497</v>
      </c>
      <c r="J14" s="234">
        <v>34.150189441561203</v>
      </c>
      <c r="K14" s="235">
        <v>53.2</v>
      </c>
      <c r="L14" s="236">
        <v>45.1</v>
      </c>
      <c r="M14" s="236" t="s">
        <v>1246</v>
      </c>
      <c r="N14" s="236" t="s">
        <v>1245</v>
      </c>
      <c r="O14" s="519"/>
      <c r="P14" s="520"/>
      <c r="Q14" s="521"/>
      <c r="R14" s="231"/>
      <c r="S14" s="517"/>
      <c r="T14" s="517"/>
      <c r="U14" s="231"/>
      <c r="V14" s="231"/>
    </row>
    <row r="15" spans="1:22" ht="12.95" customHeight="1" x14ac:dyDescent="0.2">
      <c r="A15" s="237" t="s">
        <v>1152</v>
      </c>
      <c r="B15" s="238" t="s">
        <v>1153</v>
      </c>
      <c r="C15" s="239">
        <v>58.2</v>
      </c>
      <c r="D15" s="240">
        <v>54.1</v>
      </c>
      <c r="E15" s="241">
        <v>50.8</v>
      </c>
      <c r="F15" s="241" t="s">
        <v>1246</v>
      </c>
      <c r="G15" s="241" t="s">
        <v>1245</v>
      </c>
      <c r="H15" s="241" t="s">
        <v>1247</v>
      </c>
      <c r="I15" s="240">
        <v>32.291745059459593</v>
      </c>
      <c r="J15" s="239">
        <v>27.9077502731277</v>
      </c>
      <c r="K15" s="240">
        <v>53.1</v>
      </c>
      <c r="L15" s="241">
        <v>47.5</v>
      </c>
      <c r="M15" s="241" t="s">
        <v>1245</v>
      </c>
      <c r="N15" s="241" t="s">
        <v>1245</v>
      </c>
      <c r="O15" s="519"/>
      <c r="P15" s="520"/>
      <c r="Q15" s="521"/>
      <c r="R15" s="231"/>
      <c r="S15" s="517"/>
      <c r="T15" s="517"/>
      <c r="U15" s="231"/>
      <c r="V15" s="231"/>
    </row>
    <row r="16" spans="1:22" ht="12.95" customHeight="1" x14ac:dyDescent="0.2">
      <c r="A16" s="232" t="s">
        <v>1154</v>
      </c>
      <c r="B16" s="233" t="s">
        <v>1155</v>
      </c>
      <c r="C16" s="234">
        <v>57.7</v>
      </c>
      <c r="D16" s="235">
        <v>52.3</v>
      </c>
      <c r="E16" s="236">
        <v>49.8</v>
      </c>
      <c r="F16" s="236" t="s">
        <v>1245</v>
      </c>
      <c r="G16" s="236" t="s">
        <v>1249</v>
      </c>
      <c r="H16" s="236" t="s">
        <v>1250</v>
      </c>
      <c r="I16" s="235">
        <v>34.664590242929101</v>
      </c>
      <c r="J16" s="234">
        <v>32.009941083346703</v>
      </c>
      <c r="K16" s="235">
        <v>43.8</v>
      </c>
      <c r="L16" s="236">
        <v>37.5</v>
      </c>
      <c r="M16" s="236" t="s">
        <v>1245</v>
      </c>
      <c r="N16" s="236" t="s">
        <v>1246</v>
      </c>
      <c r="O16" s="519"/>
      <c r="P16" s="520"/>
      <c r="Q16" s="521"/>
      <c r="R16" s="231"/>
      <c r="S16" s="517"/>
      <c r="T16" s="517"/>
      <c r="U16" s="231"/>
      <c r="V16" s="231"/>
    </row>
    <row r="17" spans="1:22" ht="12.95" customHeight="1" x14ac:dyDescent="0.2">
      <c r="A17" s="237" t="s">
        <v>1154</v>
      </c>
      <c r="B17" s="238" t="s">
        <v>1157</v>
      </c>
      <c r="C17" s="239">
        <v>57.6</v>
      </c>
      <c r="D17" s="240">
        <v>49.2</v>
      </c>
      <c r="E17" s="241">
        <v>46.6</v>
      </c>
      <c r="F17" s="241" t="s">
        <v>1245</v>
      </c>
      <c r="G17" s="241" t="s">
        <v>1245</v>
      </c>
      <c r="H17" s="241" t="s">
        <v>1247</v>
      </c>
      <c r="I17" s="240">
        <v>34.6253964884216</v>
      </c>
      <c r="J17" s="239">
        <v>33.098536340441399</v>
      </c>
      <c r="K17" s="240">
        <v>49.4</v>
      </c>
      <c r="L17" s="241">
        <v>45.2</v>
      </c>
      <c r="M17" s="241" t="s">
        <v>1245</v>
      </c>
      <c r="N17" s="241" t="s">
        <v>1245</v>
      </c>
      <c r="O17" s="519"/>
      <c r="P17" s="520"/>
      <c r="Q17" s="521"/>
      <c r="R17" s="231"/>
      <c r="S17" s="517"/>
      <c r="T17" s="517"/>
      <c r="U17" s="231"/>
      <c r="V17" s="231"/>
    </row>
    <row r="18" spans="1:22" ht="12.95" customHeight="1" x14ac:dyDescent="0.2">
      <c r="A18" s="232" t="s">
        <v>1154</v>
      </c>
      <c r="B18" s="233" t="s">
        <v>1156</v>
      </c>
      <c r="C18" s="234">
        <v>57.6</v>
      </c>
      <c r="D18" s="235" t="s">
        <v>855</v>
      </c>
      <c r="E18" s="236" t="s">
        <v>855</v>
      </c>
      <c r="F18" s="236" t="s">
        <v>855</v>
      </c>
      <c r="G18" s="236" t="s">
        <v>855</v>
      </c>
      <c r="H18" s="236" t="s">
        <v>1247</v>
      </c>
      <c r="I18" s="235">
        <v>38.830083522485296</v>
      </c>
      <c r="J18" s="234">
        <v>33.1806978541589</v>
      </c>
      <c r="K18" s="235">
        <v>46.6</v>
      </c>
      <c r="L18" s="236">
        <v>36.5</v>
      </c>
      <c r="M18" s="236" t="s">
        <v>1245</v>
      </c>
      <c r="N18" s="236" t="s">
        <v>1245</v>
      </c>
      <c r="O18" s="519"/>
      <c r="P18" s="520"/>
      <c r="Q18" s="521"/>
      <c r="R18" s="231"/>
      <c r="S18" s="517"/>
      <c r="T18" s="517"/>
      <c r="U18" s="231"/>
      <c r="V18" s="231"/>
    </row>
    <row r="19" spans="1:22" ht="12.95" customHeight="1" x14ac:dyDescent="0.2">
      <c r="A19" s="237" t="s">
        <v>1154</v>
      </c>
      <c r="B19" s="238" t="s">
        <v>1158</v>
      </c>
      <c r="C19" s="239">
        <v>57.6</v>
      </c>
      <c r="D19" s="240" t="s">
        <v>855</v>
      </c>
      <c r="E19" s="241" t="s">
        <v>855</v>
      </c>
      <c r="F19" s="241" t="s">
        <v>855</v>
      </c>
      <c r="G19" s="241" t="s">
        <v>855</v>
      </c>
      <c r="H19" s="241" t="s">
        <v>1247</v>
      </c>
      <c r="I19" s="240">
        <v>36.362983448624306</v>
      </c>
      <c r="J19" s="239">
        <v>33.401172733327101</v>
      </c>
      <c r="K19" s="240">
        <v>54.8</v>
      </c>
      <c r="L19" s="241">
        <v>45.7</v>
      </c>
      <c r="M19" s="241" t="s">
        <v>1246</v>
      </c>
      <c r="N19" s="241" t="s">
        <v>1245</v>
      </c>
      <c r="O19" s="519"/>
      <c r="P19" s="520"/>
      <c r="Q19" s="521"/>
      <c r="R19" s="231"/>
      <c r="S19" s="517"/>
      <c r="T19" s="517"/>
      <c r="U19" s="231"/>
      <c r="V19" s="231"/>
    </row>
    <row r="20" spans="1:22" ht="12.95" customHeight="1" x14ac:dyDescent="0.2">
      <c r="A20" s="232" t="s">
        <v>1154</v>
      </c>
      <c r="B20" s="233" t="s">
        <v>1160</v>
      </c>
      <c r="C20" s="234">
        <v>56.5</v>
      </c>
      <c r="D20" s="235">
        <v>48.1</v>
      </c>
      <c r="E20" s="236">
        <v>44.8</v>
      </c>
      <c r="F20" s="236" t="s">
        <v>1245</v>
      </c>
      <c r="G20" s="236" t="s">
        <v>1246</v>
      </c>
      <c r="H20" s="236" t="s">
        <v>1253</v>
      </c>
      <c r="I20" s="235">
        <v>39.456637406967197</v>
      </c>
      <c r="J20" s="234">
        <v>35.118707672233796</v>
      </c>
      <c r="K20" s="235">
        <v>46.7</v>
      </c>
      <c r="L20" s="236">
        <v>41.8</v>
      </c>
      <c r="M20" s="236" t="s">
        <v>1245</v>
      </c>
      <c r="N20" s="236" t="s">
        <v>1245</v>
      </c>
      <c r="O20" s="519"/>
      <c r="P20" s="520"/>
      <c r="Q20" s="521"/>
      <c r="R20" s="231"/>
      <c r="S20" s="517"/>
      <c r="T20" s="517"/>
      <c r="U20" s="231"/>
      <c r="V20" s="231"/>
    </row>
    <row r="21" spans="1:22" ht="12.95" customHeight="1" x14ac:dyDescent="0.2">
      <c r="A21" s="237" t="s">
        <v>1154</v>
      </c>
      <c r="B21" s="238" t="s">
        <v>1159</v>
      </c>
      <c r="C21" s="239">
        <v>56.5</v>
      </c>
      <c r="D21" s="240">
        <v>44.5</v>
      </c>
      <c r="E21" s="241">
        <v>46.5</v>
      </c>
      <c r="F21" s="241" t="s">
        <v>1245</v>
      </c>
      <c r="G21" s="241" t="s">
        <v>1245</v>
      </c>
      <c r="H21" s="241" t="s">
        <v>1253</v>
      </c>
      <c r="I21" s="240">
        <v>33.616690279315598</v>
      </c>
      <c r="J21" s="239">
        <v>31.209723304501299</v>
      </c>
      <c r="K21" s="240">
        <v>39.200000000000003</v>
      </c>
      <c r="L21" s="241">
        <v>38.799999999999997</v>
      </c>
      <c r="M21" s="241" t="s">
        <v>1245</v>
      </c>
      <c r="N21" s="241" t="s">
        <v>1245</v>
      </c>
      <c r="Q21" s="522"/>
      <c r="R21" s="523"/>
    </row>
    <row r="22" spans="1:22" ht="12.95" customHeight="1" x14ac:dyDescent="0.2">
      <c r="A22" s="232" t="s">
        <v>1154</v>
      </c>
      <c r="B22" s="233" t="s">
        <v>1161</v>
      </c>
      <c r="C22" s="234">
        <v>56.5</v>
      </c>
      <c r="D22" s="235">
        <v>44.5</v>
      </c>
      <c r="E22" s="236">
        <v>43.6</v>
      </c>
      <c r="F22" s="236" t="s">
        <v>1245</v>
      </c>
      <c r="G22" s="236" t="s">
        <v>1245</v>
      </c>
      <c r="H22" s="236" t="s">
        <v>1247</v>
      </c>
      <c r="I22" s="235">
        <v>36.031438266672801</v>
      </c>
      <c r="J22" s="234">
        <v>28.780527061581797</v>
      </c>
      <c r="K22" s="235">
        <v>47.6</v>
      </c>
      <c r="L22" s="236">
        <v>42.3</v>
      </c>
      <c r="M22" s="236" t="s">
        <v>1245</v>
      </c>
      <c r="N22" s="236" t="s">
        <v>1245</v>
      </c>
      <c r="O22" s="519"/>
      <c r="P22" s="520"/>
      <c r="Q22" s="521"/>
      <c r="R22" s="231"/>
      <c r="S22" s="517"/>
      <c r="T22" s="517"/>
      <c r="U22" s="231"/>
      <c r="V22" s="231"/>
    </row>
    <row r="23" spans="1:22" ht="12.95" customHeight="1" x14ac:dyDescent="0.2">
      <c r="A23" s="237" t="s">
        <v>1162</v>
      </c>
      <c r="B23" s="238" t="s">
        <v>1164</v>
      </c>
      <c r="C23" s="239">
        <v>56.3</v>
      </c>
      <c r="D23" s="240">
        <v>50.7</v>
      </c>
      <c r="E23" s="241">
        <v>51.8</v>
      </c>
      <c r="F23" s="241" t="s">
        <v>1245</v>
      </c>
      <c r="G23" s="241" t="s">
        <v>1245</v>
      </c>
      <c r="H23" s="241" t="s">
        <v>1247</v>
      </c>
      <c r="I23" s="240">
        <v>39.920513036756702</v>
      </c>
      <c r="J23" s="239">
        <v>34.973652744423603</v>
      </c>
      <c r="K23" s="240">
        <v>48.2</v>
      </c>
      <c r="L23" s="241">
        <v>45.6</v>
      </c>
      <c r="M23" s="241" t="s">
        <v>1245</v>
      </c>
      <c r="N23" s="241" t="s">
        <v>1245</v>
      </c>
      <c r="O23" s="519"/>
      <c r="P23" s="520"/>
      <c r="Q23" s="521"/>
      <c r="R23" s="231"/>
      <c r="S23" s="517"/>
      <c r="T23" s="517"/>
      <c r="U23" s="231"/>
      <c r="V23" s="231"/>
    </row>
    <row r="24" spans="1:22" ht="12.95" customHeight="1" x14ac:dyDescent="0.2">
      <c r="A24" s="232" t="s">
        <v>1162</v>
      </c>
      <c r="B24" s="233" t="s">
        <v>1170</v>
      </c>
      <c r="C24" s="234">
        <v>56.3</v>
      </c>
      <c r="D24" s="235">
        <v>51.9</v>
      </c>
      <c r="E24" s="236">
        <v>51.7</v>
      </c>
      <c r="F24" s="236" t="s">
        <v>1245</v>
      </c>
      <c r="G24" s="236" t="s">
        <v>1249</v>
      </c>
      <c r="H24" s="236" t="s">
        <v>1274</v>
      </c>
      <c r="I24" s="235">
        <v>38.5823823601323</v>
      </c>
      <c r="J24" s="234">
        <v>34.369315910011096</v>
      </c>
      <c r="K24" s="235">
        <v>39.700000000000003</v>
      </c>
      <c r="L24" s="236">
        <v>35.4</v>
      </c>
      <c r="M24" s="236" t="s">
        <v>1245</v>
      </c>
      <c r="N24" s="236" t="s">
        <v>1249</v>
      </c>
      <c r="O24" s="519"/>
      <c r="P24" s="520"/>
      <c r="Q24" s="521"/>
      <c r="R24" s="231"/>
      <c r="S24" s="517"/>
      <c r="T24" s="517"/>
      <c r="U24" s="231"/>
      <c r="V24" s="231"/>
    </row>
    <row r="25" spans="1:22" ht="12.95" customHeight="1" x14ac:dyDescent="0.2">
      <c r="A25" s="237" t="s">
        <v>1162</v>
      </c>
      <c r="B25" s="238" t="s">
        <v>1166</v>
      </c>
      <c r="C25" s="239">
        <v>56.2</v>
      </c>
      <c r="D25" s="240">
        <v>45.6</v>
      </c>
      <c r="E25" s="241">
        <v>42.6</v>
      </c>
      <c r="F25" s="241" t="s">
        <v>1245</v>
      </c>
      <c r="G25" s="241" t="s">
        <v>1246</v>
      </c>
      <c r="H25" s="241" t="s">
        <v>1250</v>
      </c>
      <c r="I25" s="240">
        <v>33.461531252035002</v>
      </c>
      <c r="J25" s="239">
        <v>29.5464981358259</v>
      </c>
      <c r="K25" s="240">
        <v>38.200000000000003</v>
      </c>
      <c r="L25" s="241">
        <v>38.5</v>
      </c>
      <c r="M25" s="241" t="s">
        <v>1245</v>
      </c>
      <c r="N25" s="241" t="s">
        <v>1249</v>
      </c>
      <c r="O25" s="519"/>
      <c r="P25" s="520"/>
      <c r="Q25" s="521"/>
      <c r="R25" s="231"/>
      <c r="S25" s="517"/>
      <c r="T25" s="517"/>
      <c r="U25" s="231"/>
      <c r="V25" s="231"/>
    </row>
    <row r="26" spans="1:22" ht="12.95" customHeight="1" x14ac:dyDescent="0.2">
      <c r="A26" s="232" t="s">
        <v>1154</v>
      </c>
      <c r="B26" s="233" t="s">
        <v>1165</v>
      </c>
      <c r="C26" s="234">
        <v>56.2</v>
      </c>
      <c r="D26" s="235" t="s">
        <v>855</v>
      </c>
      <c r="E26" s="236" t="s">
        <v>855</v>
      </c>
      <c r="F26" s="236" t="s">
        <v>855</v>
      </c>
      <c r="G26" s="236" t="s">
        <v>855</v>
      </c>
      <c r="H26" s="236" t="s">
        <v>1253</v>
      </c>
      <c r="I26" s="235">
        <v>33.691089058520298</v>
      </c>
      <c r="J26" s="234">
        <v>31.7615346067413</v>
      </c>
      <c r="K26" s="235">
        <v>51</v>
      </c>
      <c r="L26" s="236">
        <v>41.6</v>
      </c>
      <c r="M26" s="236" t="s">
        <v>1245</v>
      </c>
      <c r="N26" s="236" t="s">
        <v>1245</v>
      </c>
      <c r="O26" s="519"/>
      <c r="P26" s="520"/>
      <c r="Q26" s="521"/>
      <c r="R26" s="231"/>
      <c r="S26" s="517"/>
      <c r="T26" s="517"/>
      <c r="U26" s="231"/>
      <c r="V26" s="231"/>
    </row>
    <row r="27" spans="1:22" ht="12.95" customHeight="1" x14ac:dyDescent="0.2">
      <c r="A27" s="237" t="s">
        <v>1162</v>
      </c>
      <c r="B27" s="238" t="s">
        <v>1167</v>
      </c>
      <c r="C27" s="239">
        <v>56.1</v>
      </c>
      <c r="D27" s="240">
        <v>56.2</v>
      </c>
      <c r="E27" s="241">
        <v>50.3</v>
      </c>
      <c r="F27" s="241" t="s">
        <v>1245</v>
      </c>
      <c r="G27" s="241" t="s">
        <v>1249</v>
      </c>
      <c r="H27" s="241" t="s">
        <v>1262</v>
      </c>
      <c r="I27" s="240">
        <v>38.315833827816498</v>
      </c>
      <c r="J27" s="239">
        <v>35.815250452814098</v>
      </c>
      <c r="K27" s="240">
        <v>45</v>
      </c>
      <c r="L27" s="241">
        <v>38.1</v>
      </c>
      <c r="M27" s="241" t="s">
        <v>1245</v>
      </c>
      <c r="N27" s="241" t="s">
        <v>1249</v>
      </c>
      <c r="O27" s="519"/>
      <c r="P27" s="520"/>
      <c r="Q27" s="521"/>
      <c r="R27" s="231"/>
      <c r="S27" s="517"/>
      <c r="T27" s="517"/>
      <c r="U27" s="231"/>
      <c r="V27" s="231"/>
    </row>
    <row r="28" spans="1:22" ht="12.95" customHeight="1" x14ac:dyDescent="0.2">
      <c r="A28" s="232" t="s">
        <v>1168</v>
      </c>
      <c r="B28" s="233" t="s">
        <v>1169</v>
      </c>
      <c r="C28" s="234">
        <v>55.3</v>
      </c>
      <c r="D28" s="235">
        <v>51.5</v>
      </c>
      <c r="E28" s="236">
        <v>45.2</v>
      </c>
      <c r="F28" s="236" t="s">
        <v>1249</v>
      </c>
      <c r="G28" s="236" t="s">
        <v>1245</v>
      </c>
      <c r="H28" s="236" t="s">
        <v>1247</v>
      </c>
      <c r="I28" s="235">
        <v>34.537579519639799</v>
      </c>
      <c r="J28" s="234">
        <v>32.082840031812999</v>
      </c>
      <c r="K28" s="235">
        <v>51.4</v>
      </c>
      <c r="L28" s="236">
        <v>44.1</v>
      </c>
      <c r="M28" s="236" t="s">
        <v>1249</v>
      </c>
      <c r="N28" s="236" t="s">
        <v>1245</v>
      </c>
      <c r="O28" s="519"/>
      <c r="P28" s="520"/>
      <c r="Q28" s="521"/>
      <c r="R28" s="231"/>
      <c r="S28" s="517"/>
      <c r="T28" s="517"/>
      <c r="U28" s="231"/>
      <c r="V28" s="231"/>
    </row>
    <row r="29" spans="1:22" ht="12.95" customHeight="1" x14ac:dyDescent="0.2">
      <c r="A29" s="237" t="s">
        <v>1168</v>
      </c>
      <c r="B29" s="238" t="s">
        <v>1275</v>
      </c>
      <c r="C29" s="239">
        <v>55.1</v>
      </c>
      <c r="D29" s="240">
        <v>53.1</v>
      </c>
      <c r="E29" s="241">
        <v>52.6</v>
      </c>
      <c r="F29" s="241" t="s">
        <v>1246</v>
      </c>
      <c r="G29" s="241" t="s">
        <v>1245</v>
      </c>
      <c r="H29" s="241" t="s">
        <v>1247</v>
      </c>
      <c r="I29" s="240">
        <v>37.526602105600801</v>
      </c>
      <c r="J29" s="239">
        <v>35.902036013732499</v>
      </c>
      <c r="K29" s="240">
        <v>53.6</v>
      </c>
      <c r="L29" s="241">
        <v>47.7</v>
      </c>
      <c r="M29" s="241" t="s">
        <v>1245</v>
      </c>
      <c r="N29" s="241" t="s">
        <v>1245</v>
      </c>
      <c r="O29" s="519"/>
      <c r="P29" s="520"/>
      <c r="Q29" s="521"/>
      <c r="R29" s="231"/>
      <c r="S29" s="517"/>
      <c r="T29" s="517"/>
      <c r="U29" s="231"/>
      <c r="V29" s="231"/>
    </row>
    <row r="30" spans="1:22" ht="12.95" customHeight="1" x14ac:dyDescent="0.2">
      <c r="A30" s="232" t="s">
        <v>1171</v>
      </c>
      <c r="B30" s="233" t="s">
        <v>1172</v>
      </c>
      <c r="C30" s="234">
        <v>53.9</v>
      </c>
      <c r="D30" s="235">
        <v>51.2</v>
      </c>
      <c r="E30" s="236">
        <v>52.6</v>
      </c>
      <c r="F30" s="236" t="s">
        <v>1245</v>
      </c>
      <c r="G30" s="236" t="s">
        <v>1249</v>
      </c>
      <c r="H30" s="236" t="s">
        <v>1274</v>
      </c>
      <c r="I30" s="235">
        <v>38.757881146375901</v>
      </c>
      <c r="J30" s="234">
        <v>33.334233545187594</v>
      </c>
      <c r="K30" s="235">
        <v>39.4</v>
      </c>
      <c r="L30" s="236">
        <v>30.2</v>
      </c>
      <c r="M30" s="236" t="s">
        <v>1245</v>
      </c>
      <c r="N30" s="236" t="s">
        <v>1246</v>
      </c>
      <c r="O30" s="519"/>
      <c r="P30" s="520"/>
      <c r="Q30" s="521"/>
      <c r="R30" s="231"/>
      <c r="S30" s="517"/>
      <c r="T30" s="517"/>
      <c r="U30" s="231"/>
      <c r="V30" s="231"/>
    </row>
    <row r="31" spans="1:22" ht="12.95" customHeight="1" x14ac:dyDescent="0.2">
      <c r="A31" s="237" t="s">
        <v>1173</v>
      </c>
      <c r="B31" s="238" t="s">
        <v>1174</v>
      </c>
      <c r="C31" s="239">
        <v>53.4</v>
      </c>
      <c r="D31" s="240">
        <v>45.6</v>
      </c>
      <c r="E31" s="241">
        <v>44.2</v>
      </c>
      <c r="F31" s="241" t="s">
        <v>1245</v>
      </c>
      <c r="G31" s="241" t="s">
        <v>1246</v>
      </c>
      <c r="H31" s="241" t="s">
        <v>1250</v>
      </c>
      <c r="I31" s="240">
        <v>36.199742285365105</v>
      </c>
      <c r="J31" s="239">
        <v>31.742521447401998</v>
      </c>
      <c r="K31" s="240">
        <v>38.200000000000003</v>
      </c>
      <c r="L31" s="241">
        <v>35</v>
      </c>
      <c r="M31" s="241" t="s">
        <v>1245</v>
      </c>
      <c r="N31" s="241" t="s">
        <v>1246</v>
      </c>
      <c r="O31" s="519"/>
      <c r="P31" s="520"/>
      <c r="Q31" s="521"/>
      <c r="R31" s="231"/>
      <c r="S31" s="517"/>
      <c r="T31" s="517"/>
      <c r="U31" s="231"/>
      <c r="V31" s="231"/>
    </row>
    <row r="32" spans="1:22" ht="12.95" customHeight="1" x14ac:dyDescent="0.2">
      <c r="A32" s="232" t="s">
        <v>339</v>
      </c>
      <c r="B32" s="233" t="s">
        <v>1177</v>
      </c>
      <c r="C32" s="234">
        <v>51.1</v>
      </c>
      <c r="D32" s="235">
        <v>48.4</v>
      </c>
      <c r="E32" s="236">
        <v>47.5</v>
      </c>
      <c r="F32" s="236" t="s">
        <v>1245</v>
      </c>
      <c r="G32" s="236" t="s">
        <v>1246</v>
      </c>
      <c r="H32" s="236" t="s">
        <v>1276</v>
      </c>
      <c r="I32" s="235">
        <v>30.889869879574796</v>
      </c>
      <c r="J32" s="234">
        <v>29.574417536264903</v>
      </c>
      <c r="K32" s="235">
        <v>36.799999999999997</v>
      </c>
      <c r="L32" s="236">
        <v>35.799999999999997</v>
      </c>
      <c r="M32" s="236" t="s">
        <v>1245</v>
      </c>
      <c r="N32" s="236" t="s">
        <v>1249</v>
      </c>
      <c r="O32" s="519"/>
      <c r="P32" s="520"/>
      <c r="Q32" s="521"/>
      <c r="R32" s="231"/>
      <c r="S32" s="517"/>
      <c r="T32" s="517"/>
      <c r="U32" s="231"/>
      <c r="V32" s="231"/>
    </row>
    <row r="33" spans="1:17" s="528" customFormat="1" ht="11.85" customHeight="1" thickBot="1" x14ac:dyDescent="0.25">
      <c r="A33" s="524"/>
      <c r="B33" s="524" t="s">
        <v>12</v>
      </c>
      <c r="C33" s="525">
        <f>AVERAGE(C6:C32)</f>
        <v>57.218518518518522</v>
      </c>
      <c r="D33" s="526">
        <f>AVERAGE(D6:D32)</f>
        <v>49.862500000000011</v>
      </c>
      <c r="E33" s="525">
        <f>AVERAGE(E6:E32)</f>
        <v>47.987500000000004</v>
      </c>
      <c r="F33" s="525"/>
      <c r="G33" s="525"/>
      <c r="H33" s="527"/>
      <c r="I33" s="525">
        <f>AVERAGE(I6:I32)</f>
        <v>35.906546731432655</v>
      </c>
      <c r="J33" s="525">
        <f>AVERAGE(J6:J32)</f>
        <v>32.60104509035051</v>
      </c>
      <c r="K33" s="525">
        <f>AVERAGE(K6:K32)</f>
        <v>47.492592592592601</v>
      </c>
      <c r="L33" s="525">
        <f>AVERAGE(L6:L32)</f>
        <v>41.522222222222219</v>
      </c>
      <c r="M33" s="525"/>
      <c r="N33" s="525"/>
    </row>
    <row r="34" spans="1:17" s="528" customFormat="1" ht="11.85" customHeight="1" x14ac:dyDescent="0.2">
      <c r="A34" s="529"/>
      <c r="B34" s="530"/>
      <c r="C34" s="242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</row>
    <row r="35" spans="1:17" s="528" customFormat="1" ht="11.85" customHeight="1" x14ac:dyDescent="0.2">
      <c r="B35" s="244"/>
      <c r="H35" s="245"/>
    </row>
    <row r="36" spans="1:17" ht="11.85" customHeight="1" x14ac:dyDescent="0.2">
      <c r="A36" s="528"/>
      <c r="B36" s="244"/>
      <c r="C36" s="528"/>
      <c r="D36" s="528"/>
      <c r="E36" s="528"/>
      <c r="F36" s="528"/>
      <c r="G36" s="528"/>
      <c r="H36" s="245"/>
      <c r="I36" s="528"/>
      <c r="J36" s="528"/>
      <c r="K36" s="528"/>
      <c r="L36" s="528"/>
      <c r="M36" s="528"/>
      <c r="N36" s="528"/>
      <c r="O36" s="528"/>
      <c r="Q36" s="498" t="s">
        <v>35</v>
      </c>
    </row>
    <row r="37" spans="1:17" x14ac:dyDescent="0.2">
      <c r="A37" s="528"/>
      <c r="B37" s="244"/>
      <c r="C37" s="528"/>
      <c r="H37" s="245"/>
      <c r="I37" s="528"/>
      <c r="J37" s="528"/>
      <c r="K37" s="528"/>
      <c r="L37" s="528"/>
      <c r="M37" s="528"/>
      <c r="N37" s="528"/>
      <c r="O37" s="528"/>
    </row>
    <row r="38" spans="1:17" x14ac:dyDescent="0.2">
      <c r="A38" s="528"/>
      <c r="B38" s="531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</row>
  </sheetData>
  <mergeCells count="9">
    <mergeCell ref="D4:E4"/>
    <mergeCell ref="I4:J4"/>
    <mergeCell ref="K4:L4"/>
    <mergeCell ref="A1:N1"/>
    <mergeCell ref="A2:C2"/>
    <mergeCell ref="D2:N2"/>
    <mergeCell ref="D3:H3"/>
    <mergeCell ref="I3:J3"/>
    <mergeCell ref="K3:N3"/>
  </mergeCells>
  <pageMargins left="0.5" right="0.5" top="0.5" bottom="0.5" header="0.3" footer="0.3"/>
  <pageSetup paperSize="5" scale="8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zoomScale="92" zoomScaleNormal="100" workbookViewId="0">
      <selection activeCell="C33" sqref="C33"/>
    </sheetView>
  </sheetViews>
  <sheetFormatPr defaultRowHeight="12.75" x14ac:dyDescent="0.2"/>
  <cols>
    <col min="1" max="1" width="9.85546875" style="498" customWidth="1"/>
    <col min="2" max="2" width="22.85546875" style="498" bestFit="1" customWidth="1"/>
    <col min="3" max="3" width="7.28515625" style="498" bestFit="1" customWidth="1"/>
    <col min="4" max="4" width="9.85546875" style="498" customWidth="1"/>
    <col min="5" max="5" width="10.5703125" style="498" bestFit="1" customWidth="1"/>
    <col min="6" max="6" width="10.5703125" style="498" customWidth="1"/>
    <col min="7" max="7" width="9.85546875" style="498" customWidth="1"/>
    <col min="8" max="8" width="9.5703125" style="498" bestFit="1" customWidth="1"/>
    <col min="9" max="9" width="16.5703125" style="498" customWidth="1"/>
    <col min="10" max="10" width="18.85546875" style="498" customWidth="1"/>
    <col min="11" max="14" width="10.85546875" style="498" customWidth="1"/>
    <col min="15" max="15" width="4.7109375" style="498" customWidth="1"/>
    <col min="16" max="16" width="7.28515625" style="498" customWidth="1"/>
    <col min="17" max="17" width="20.85546875" style="498" customWidth="1"/>
    <col min="18" max="21" width="5.5703125" style="498" customWidth="1"/>
    <col min="22" max="259" width="9.140625" style="498"/>
    <col min="260" max="260" width="5" style="498" customWidth="1"/>
    <col min="261" max="261" width="30.42578125" style="498" bestFit="1" customWidth="1"/>
    <col min="262" max="262" width="8.7109375" style="498" customWidth="1"/>
    <col min="263" max="263" width="3.140625" style="498" customWidth="1"/>
    <col min="264" max="264" width="8.5703125" style="498" bestFit="1" customWidth="1"/>
    <col min="265" max="265" width="11.140625" style="498" customWidth="1"/>
    <col min="266" max="266" width="10.140625" style="498" customWidth="1"/>
    <col min="267" max="267" width="15.85546875" style="498" customWidth="1"/>
    <col min="268" max="268" width="9.42578125" style="498" customWidth="1"/>
    <col min="269" max="269" width="14.28515625" style="498" customWidth="1"/>
    <col min="270" max="270" width="8.85546875" style="498" customWidth="1"/>
    <col min="271" max="271" width="4.7109375" style="498" customWidth="1"/>
    <col min="272" max="272" width="7.28515625" style="498" customWidth="1"/>
    <col min="273" max="273" width="6.85546875" style="498" customWidth="1"/>
    <col min="274" max="277" width="5.5703125" style="498" customWidth="1"/>
    <col min="278" max="515" width="9.140625" style="498"/>
    <col min="516" max="516" width="5" style="498" customWidth="1"/>
    <col min="517" max="517" width="30.42578125" style="498" bestFit="1" customWidth="1"/>
    <col min="518" max="518" width="8.7109375" style="498" customWidth="1"/>
    <col min="519" max="519" width="3.140625" style="498" customWidth="1"/>
    <col min="520" max="520" width="8.5703125" style="498" bestFit="1" customWidth="1"/>
    <col min="521" max="521" width="11.140625" style="498" customWidth="1"/>
    <col min="522" max="522" width="10.140625" style="498" customWidth="1"/>
    <col min="523" max="523" width="15.85546875" style="498" customWidth="1"/>
    <col min="524" max="524" width="9.42578125" style="498" customWidth="1"/>
    <col min="525" max="525" width="14.28515625" style="498" customWidth="1"/>
    <col min="526" max="526" width="8.85546875" style="498" customWidth="1"/>
    <col min="527" max="527" width="4.7109375" style="498" customWidth="1"/>
    <col min="528" max="528" width="7.28515625" style="498" customWidth="1"/>
    <col min="529" max="529" width="6.85546875" style="498" customWidth="1"/>
    <col min="530" max="533" width="5.5703125" style="498" customWidth="1"/>
    <col min="534" max="771" width="9.140625" style="498"/>
    <col min="772" max="772" width="5" style="498" customWidth="1"/>
    <col min="773" max="773" width="30.42578125" style="498" bestFit="1" customWidth="1"/>
    <col min="774" max="774" width="8.7109375" style="498" customWidth="1"/>
    <col min="775" max="775" width="3.140625" style="498" customWidth="1"/>
    <col min="776" max="776" width="8.5703125" style="498" bestFit="1" customWidth="1"/>
    <col min="777" max="777" width="11.140625" style="498" customWidth="1"/>
    <col min="778" max="778" width="10.140625" style="498" customWidth="1"/>
    <col min="779" max="779" width="15.85546875" style="498" customWidth="1"/>
    <col min="780" max="780" width="9.42578125" style="498" customWidth="1"/>
    <col min="781" max="781" width="14.28515625" style="498" customWidth="1"/>
    <col min="782" max="782" width="8.85546875" style="498" customWidth="1"/>
    <col min="783" max="783" width="4.7109375" style="498" customWidth="1"/>
    <col min="784" max="784" width="7.28515625" style="498" customWidth="1"/>
    <col min="785" max="785" width="6.85546875" style="498" customWidth="1"/>
    <col min="786" max="789" width="5.5703125" style="498" customWidth="1"/>
    <col min="790" max="1027" width="9.140625" style="498"/>
    <col min="1028" max="1028" width="5" style="498" customWidth="1"/>
    <col min="1029" max="1029" width="30.42578125" style="498" bestFit="1" customWidth="1"/>
    <col min="1030" max="1030" width="8.7109375" style="498" customWidth="1"/>
    <col min="1031" max="1031" width="3.140625" style="498" customWidth="1"/>
    <col min="1032" max="1032" width="8.5703125" style="498" bestFit="1" customWidth="1"/>
    <col min="1033" max="1033" width="11.140625" style="498" customWidth="1"/>
    <col min="1034" max="1034" width="10.140625" style="498" customWidth="1"/>
    <col min="1035" max="1035" width="15.85546875" style="498" customWidth="1"/>
    <col min="1036" max="1036" width="9.42578125" style="498" customWidth="1"/>
    <col min="1037" max="1037" width="14.28515625" style="498" customWidth="1"/>
    <col min="1038" max="1038" width="8.85546875" style="498" customWidth="1"/>
    <col min="1039" max="1039" width="4.7109375" style="498" customWidth="1"/>
    <col min="1040" max="1040" width="7.28515625" style="498" customWidth="1"/>
    <col min="1041" max="1041" width="6.85546875" style="498" customWidth="1"/>
    <col min="1042" max="1045" width="5.5703125" style="498" customWidth="1"/>
    <col min="1046" max="1283" width="9.140625" style="498"/>
    <col min="1284" max="1284" width="5" style="498" customWidth="1"/>
    <col min="1285" max="1285" width="30.42578125" style="498" bestFit="1" customWidth="1"/>
    <col min="1286" max="1286" width="8.7109375" style="498" customWidth="1"/>
    <col min="1287" max="1287" width="3.140625" style="498" customWidth="1"/>
    <col min="1288" max="1288" width="8.5703125" style="498" bestFit="1" customWidth="1"/>
    <col min="1289" max="1289" width="11.140625" style="498" customWidth="1"/>
    <col min="1290" max="1290" width="10.140625" style="498" customWidth="1"/>
    <col min="1291" max="1291" width="15.85546875" style="498" customWidth="1"/>
    <col min="1292" max="1292" width="9.42578125" style="498" customWidth="1"/>
    <col min="1293" max="1293" width="14.28515625" style="498" customWidth="1"/>
    <col min="1294" max="1294" width="8.85546875" style="498" customWidth="1"/>
    <col min="1295" max="1295" width="4.7109375" style="498" customWidth="1"/>
    <col min="1296" max="1296" width="7.28515625" style="498" customWidth="1"/>
    <col min="1297" max="1297" width="6.85546875" style="498" customWidth="1"/>
    <col min="1298" max="1301" width="5.5703125" style="498" customWidth="1"/>
    <col min="1302" max="1539" width="9.140625" style="498"/>
    <col min="1540" max="1540" width="5" style="498" customWidth="1"/>
    <col min="1541" max="1541" width="30.42578125" style="498" bestFit="1" customWidth="1"/>
    <col min="1542" max="1542" width="8.7109375" style="498" customWidth="1"/>
    <col min="1543" max="1543" width="3.140625" style="498" customWidth="1"/>
    <col min="1544" max="1544" width="8.5703125" style="498" bestFit="1" customWidth="1"/>
    <col min="1545" max="1545" width="11.140625" style="498" customWidth="1"/>
    <col min="1546" max="1546" width="10.140625" style="498" customWidth="1"/>
    <col min="1547" max="1547" width="15.85546875" style="498" customWidth="1"/>
    <col min="1548" max="1548" width="9.42578125" style="498" customWidth="1"/>
    <col min="1549" max="1549" width="14.28515625" style="498" customWidth="1"/>
    <col min="1550" max="1550" width="8.85546875" style="498" customWidth="1"/>
    <col min="1551" max="1551" width="4.7109375" style="498" customWidth="1"/>
    <col min="1552" max="1552" width="7.28515625" style="498" customWidth="1"/>
    <col min="1553" max="1553" width="6.85546875" style="498" customWidth="1"/>
    <col min="1554" max="1557" width="5.5703125" style="498" customWidth="1"/>
    <col min="1558" max="1795" width="9.140625" style="498"/>
    <col min="1796" max="1796" width="5" style="498" customWidth="1"/>
    <col min="1797" max="1797" width="30.42578125" style="498" bestFit="1" customWidth="1"/>
    <col min="1798" max="1798" width="8.7109375" style="498" customWidth="1"/>
    <col min="1799" max="1799" width="3.140625" style="498" customWidth="1"/>
    <col min="1800" max="1800" width="8.5703125" style="498" bestFit="1" customWidth="1"/>
    <col min="1801" max="1801" width="11.140625" style="498" customWidth="1"/>
    <col min="1802" max="1802" width="10.140625" style="498" customWidth="1"/>
    <col min="1803" max="1803" width="15.85546875" style="498" customWidth="1"/>
    <col min="1804" max="1804" width="9.42578125" style="498" customWidth="1"/>
    <col min="1805" max="1805" width="14.28515625" style="498" customWidth="1"/>
    <col min="1806" max="1806" width="8.85546875" style="498" customWidth="1"/>
    <col min="1807" max="1807" width="4.7109375" style="498" customWidth="1"/>
    <col min="1808" max="1808" width="7.28515625" style="498" customWidth="1"/>
    <col min="1809" max="1809" width="6.85546875" style="498" customWidth="1"/>
    <col min="1810" max="1813" width="5.5703125" style="498" customWidth="1"/>
    <col min="1814" max="2051" width="9.140625" style="498"/>
    <col min="2052" max="2052" width="5" style="498" customWidth="1"/>
    <col min="2053" max="2053" width="30.42578125" style="498" bestFit="1" customWidth="1"/>
    <col min="2054" max="2054" width="8.7109375" style="498" customWidth="1"/>
    <col min="2055" max="2055" width="3.140625" style="498" customWidth="1"/>
    <col min="2056" max="2056" width="8.5703125" style="498" bestFit="1" customWidth="1"/>
    <col min="2057" max="2057" width="11.140625" style="498" customWidth="1"/>
    <col min="2058" max="2058" width="10.140625" style="498" customWidth="1"/>
    <col min="2059" max="2059" width="15.85546875" style="498" customWidth="1"/>
    <col min="2060" max="2060" width="9.42578125" style="498" customWidth="1"/>
    <col min="2061" max="2061" width="14.28515625" style="498" customWidth="1"/>
    <col min="2062" max="2062" width="8.85546875" style="498" customWidth="1"/>
    <col min="2063" max="2063" width="4.7109375" style="498" customWidth="1"/>
    <col min="2064" max="2064" width="7.28515625" style="498" customWidth="1"/>
    <col min="2065" max="2065" width="6.85546875" style="498" customWidth="1"/>
    <col min="2066" max="2069" width="5.5703125" style="498" customWidth="1"/>
    <col min="2070" max="2307" width="9.140625" style="498"/>
    <col min="2308" max="2308" width="5" style="498" customWidth="1"/>
    <col min="2309" max="2309" width="30.42578125" style="498" bestFit="1" customWidth="1"/>
    <col min="2310" max="2310" width="8.7109375" style="498" customWidth="1"/>
    <col min="2311" max="2311" width="3.140625" style="498" customWidth="1"/>
    <col min="2312" max="2312" width="8.5703125" style="498" bestFit="1" customWidth="1"/>
    <col min="2313" max="2313" width="11.140625" style="498" customWidth="1"/>
    <col min="2314" max="2314" width="10.140625" style="498" customWidth="1"/>
    <col min="2315" max="2315" width="15.85546875" style="498" customWidth="1"/>
    <col min="2316" max="2316" width="9.42578125" style="498" customWidth="1"/>
    <col min="2317" max="2317" width="14.28515625" style="498" customWidth="1"/>
    <col min="2318" max="2318" width="8.85546875" style="498" customWidth="1"/>
    <col min="2319" max="2319" width="4.7109375" style="498" customWidth="1"/>
    <col min="2320" max="2320" width="7.28515625" style="498" customWidth="1"/>
    <col min="2321" max="2321" width="6.85546875" style="498" customWidth="1"/>
    <col min="2322" max="2325" width="5.5703125" style="498" customWidth="1"/>
    <col min="2326" max="2563" width="9.140625" style="498"/>
    <col min="2564" max="2564" width="5" style="498" customWidth="1"/>
    <col min="2565" max="2565" width="30.42578125" style="498" bestFit="1" customWidth="1"/>
    <col min="2566" max="2566" width="8.7109375" style="498" customWidth="1"/>
    <col min="2567" max="2567" width="3.140625" style="498" customWidth="1"/>
    <col min="2568" max="2568" width="8.5703125" style="498" bestFit="1" customWidth="1"/>
    <col min="2569" max="2569" width="11.140625" style="498" customWidth="1"/>
    <col min="2570" max="2570" width="10.140625" style="498" customWidth="1"/>
    <col min="2571" max="2571" width="15.85546875" style="498" customWidth="1"/>
    <col min="2572" max="2572" width="9.42578125" style="498" customWidth="1"/>
    <col min="2573" max="2573" width="14.28515625" style="498" customWidth="1"/>
    <col min="2574" max="2574" width="8.85546875" style="498" customWidth="1"/>
    <col min="2575" max="2575" width="4.7109375" style="498" customWidth="1"/>
    <col min="2576" max="2576" width="7.28515625" style="498" customWidth="1"/>
    <col min="2577" max="2577" width="6.85546875" style="498" customWidth="1"/>
    <col min="2578" max="2581" width="5.5703125" style="498" customWidth="1"/>
    <col min="2582" max="2819" width="9.140625" style="498"/>
    <col min="2820" max="2820" width="5" style="498" customWidth="1"/>
    <col min="2821" max="2821" width="30.42578125" style="498" bestFit="1" customWidth="1"/>
    <col min="2822" max="2822" width="8.7109375" style="498" customWidth="1"/>
    <col min="2823" max="2823" width="3.140625" style="498" customWidth="1"/>
    <col min="2824" max="2824" width="8.5703125" style="498" bestFit="1" customWidth="1"/>
    <col min="2825" max="2825" width="11.140625" style="498" customWidth="1"/>
    <col min="2826" max="2826" width="10.140625" style="498" customWidth="1"/>
    <col min="2827" max="2827" width="15.85546875" style="498" customWidth="1"/>
    <col min="2828" max="2828" width="9.42578125" style="498" customWidth="1"/>
    <col min="2829" max="2829" width="14.28515625" style="498" customWidth="1"/>
    <col min="2830" max="2830" width="8.85546875" style="498" customWidth="1"/>
    <col min="2831" max="2831" width="4.7109375" style="498" customWidth="1"/>
    <col min="2832" max="2832" width="7.28515625" style="498" customWidth="1"/>
    <col min="2833" max="2833" width="6.85546875" style="498" customWidth="1"/>
    <col min="2834" max="2837" width="5.5703125" style="498" customWidth="1"/>
    <col min="2838" max="3075" width="9.140625" style="498"/>
    <col min="3076" max="3076" width="5" style="498" customWidth="1"/>
    <col min="3077" max="3077" width="30.42578125" style="498" bestFit="1" customWidth="1"/>
    <col min="3078" max="3078" width="8.7109375" style="498" customWidth="1"/>
    <col min="3079" max="3079" width="3.140625" style="498" customWidth="1"/>
    <col min="3080" max="3080" width="8.5703125" style="498" bestFit="1" customWidth="1"/>
    <col min="3081" max="3081" width="11.140625" style="498" customWidth="1"/>
    <col min="3082" max="3082" width="10.140625" style="498" customWidth="1"/>
    <col min="3083" max="3083" width="15.85546875" style="498" customWidth="1"/>
    <col min="3084" max="3084" width="9.42578125" style="498" customWidth="1"/>
    <col min="3085" max="3085" width="14.28515625" style="498" customWidth="1"/>
    <col min="3086" max="3086" width="8.85546875" style="498" customWidth="1"/>
    <col min="3087" max="3087" width="4.7109375" style="498" customWidth="1"/>
    <col min="3088" max="3088" width="7.28515625" style="498" customWidth="1"/>
    <col min="3089" max="3089" width="6.85546875" style="498" customWidth="1"/>
    <col min="3090" max="3093" width="5.5703125" style="498" customWidth="1"/>
    <col min="3094" max="3331" width="9.140625" style="498"/>
    <col min="3332" max="3332" width="5" style="498" customWidth="1"/>
    <col min="3333" max="3333" width="30.42578125" style="498" bestFit="1" customWidth="1"/>
    <col min="3334" max="3334" width="8.7109375" style="498" customWidth="1"/>
    <col min="3335" max="3335" width="3.140625" style="498" customWidth="1"/>
    <col min="3336" max="3336" width="8.5703125" style="498" bestFit="1" customWidth="1"/>
    <col min="3337" max="3337" width="11.140625" style="498" customWidth="1"/>
    <col min="3338" max="3338" width="10.140625" style="498" customWidth="1"/>
    <col min="3339" max="3339" width="15.85546875" style="498" customWidth="1"/>
    <col min="3340" max="3340" width="9.42578125" style="498" customWidth="1"/>
    <col min="3341" max="3341" width="14.28515625" style="498" customWidth="1"/>
    <col min="3342" max="3342" width="8.85546875" style="498" customWidth="1"/>
    <col min="3343" max="3343" width="4.7109375" style="498" customWidth="1"/>
    <col min="3344" max="3344" width="7.28515625" style="498" customWidth="1"/>
    <col min="3345" max="3345" width="6.85546875" style="498" customWidth="1"/>
    <col min="3346" max="3349" width="5.5703125" style="498" customWidth="1"/>
    <col min="3350" max="3587" width="9.140625" style="498"/>
    <col min="3588" max="3588" width="5" style="498" customWidth="1"/>
    <col min="3589" max="3589" width="30.42578125" style="498" bestFit="1" customWidth="1"/>
    <col min="3590" max="3590" width="8.7109375" style="498" customWidth="1"/>
    <col min="3591" max="3591" width="3.140625" style="498" customWidth="1"/>
    <col min="3592" max="3592" width="8.5703125" style="498" bestFit="1" customWidth="1"/>
    <col min="3593" max="3593" width="11.140625" style="498" customWidth="1"/>
    <col min="3594" max="3594" width="10.140625" style="498" customWidth="1"/>
    <col min="3595" max="3595" width="15.85546875" style="498" customWidth="1"/>
    <col min="3596" max="3596" width="9.42578125" style="498" customWidth="1"/>
    <col min="3597" max="3597" width="14.28515625" style="498" customWidth="1"/>
    <col min="3598" max="3598" width="8.85546875" style="498" customWidth="1"/>
    <col min="3599" max="3599" width="4.7109375" style="498" customWidth="1"/>
    <col min="3600" max="3600" width="7.28515625" style="498" customWidth="1"/>
    <col min="3601" max="3601" width="6.85546875" style="498" customWidth="1"/>
    <col min="3602" max="3605" width="5.5703125" style="498" customWidth="1"/>
    <col min="3606" max="3843" width="9.140625" style="498"/>
    <col min="3844" max="3844" width="5" style="498" customWidth="1"/>
    <col min="3845" max="3845" width="30.42578125" style="498" bestFit="1" customWidth="1"/>
    <col min="3846" max="3846" width="8.7109375" style="498" customWidth="1"/>
    <col min="3847" max="3847" width="3.140625" style="498" customWidth="1"/>
    <col min="3848" max="3848" width="8.5703125" style="498" bestFit="1" customWidth="1"/>
    <col min="3849" max="3849" width="11.140625" style="498" customWidth="1"/>
    <col min="3850" max="3850" width="10.140625" style="498" customWidth="1"/>
    <col min="3851" max="3851" width="15.85546875" style="498" customWidth="1"/>
    <col min="3852" max="3852" width="9.42578125" style="498" customWidth="1"/>
    <col min="3853" max="3853" width="14.28515625" style="498" customWidth="1"/>
    <col min="3854" max="3854" width="8.85546875" style="498" customWidth="1"/>
    <col min="3855" max="3855" width="4.7109375" style="498" customWidth="1"/>
    <col min="3856" max="3856" width="7.28515625" style="498" customWidth="1"/>
    <col min="3857" max="3857" width="6.85546875" style="498" customWidth="1"/>
    <col min="3858" max="3861" width="5.5703125" style="498" customWidth="1"/>
    <col min="3862" max="4099" width="9.140625" style="498"/>
    <col min="4100" max="4100" width="5" style="498" customWidth="1"/>
    <col min="4101" max="4101" width="30.42578125" style="498" bestFit="1" customWidth="1"/>
    <col min="4102" max="4102" width="8.7109375" style="498" customWidth="1"/>
    <col min="4103" max="4103" width="3.140625" style="498" customWidth="1"/>
    <col min="4104" max="4104" width="8.5703125" style="498" bestFit="1" customWidth="1"/>
    <col min="4105" max="4105" width="11.140625" style="498" customWidth="1"/>
    <col min="4106" max="4106" width="10.140625" style="498" customWidth="1"/>
    <col min="4107" max="4107" width="15.85546875" style="498" customWidth="1"/>
    <col min="4108" max="4108" width="9.42578125" style="498" customWidth="1"/>
    <col min="4109" max="4109" width="14.28515625" style="498" customWidth="1"/>
    <col min="4110" max="4110" width="8.85546875" style="498" customWidth="1"/>
    <col min="4111" max="4111" width="4.7109375" style="498" customWidth="1"/>
    <col min="4112" max="4112" width="7.28515625" style="498" customWidth="1"/>
    <col min="4113" max="4113" width="6.85546875" style="498" customWidth="1"/>
    <col min="4114" max="4117" width="5.5703125" style="498" customWidth="1"/>
    <col min="4118" max="4355" width="9.140625" style="498"/>
    <col min="4356" max="4356" width="5" style="498" customWidth="1"/>
    <col min="4357" max="4357" width="30.42578125" style="498" bestFit="1" customWidth="1"/>
    <col min="4358" max="4358" width="8.7109375" style="498" customWidth="1"/>
    <col min="4359" max="4359" width="3.140625" style="498" customWidth="1"/>
    <col min="4360" max="4360" width="8.5703125" style="498" bestFit="1" customWidth="1"/>
    <col min="4361" max="4361" width="11.140625" style="498" customWidth="1"/>
    <col min="4362" max="4362" width="10.140625" style="498" customWidth="1"/>
    <col min="4363" max="4363" width="15.85546875" style="498" customWidth="1"/>
    <col min="4364" max="4364" width="9.42578125" style="498" customWidth="1"/>
    <col min="4365" max="4365" width="14.28515625" style="498" customWidth="1"/>
    <col min="4366" max="4366" width="8.85546875" style="498" customWidth="1"/>
    <col min="4367" max="4367" width="4.7109375" style="498" customWidth="1"/>
    <col min="4368" max="4368" width="7.28515625" style="498" customWidth="1"/>
    <col min="4369" max="4369" width="6.85546875" style="498" customWidth="1"/>
    <col min="4370" max="4373" width="5.5703125" style="498" customWidth="1"/>
    <col min="4374" max="4611" width="9.140625" style="498"/>
    <col min="4612" max="4612" width="5" style="498" customWidth="1"/>
    <col min="4613" max="4613" width="30.42578125" style="498" bestFit="1" customWidth="1"/>
    <col min="4614" max="4614" width="8.7109375" style="498" customWidth="1"/>
    <col min="4615" max="4615" width="3.140625" style="498" customWidth="1"/>
    <col min="4616" max="4616" width="8.5703125" style="498" bestFit="1" customWidth="1"/>
    <col min="4617" max="4617" width="11.140625" style="498" customWidth="1"/>
    <col min="4618" max="4618" width="10.140625" style="498" customWidth="1"/>
    <col min="4619" max="4619" width="15.85546875" style="498" customWidth="1"/>
    <col min="4620" max="4620" width="9.42578125" style="498" customWidth="1"/>
    <col min="4621" max="4621" width="14.28515625" style="498" customWidth="1"/>
    <col min="4622" max="4622" width="8.85546875" style="498" customWidth="1"/>
    <col min="4623" max="4623" width="4.7109375" style="498" customWidth="1"/>
    <col min="4624" max="4624" width="7.28515625" style="498" customWidth="1"/>
    <col min="4625" max="4625" width="6.85546875" style="498" customWidth="1"/>
    <col min="4626" max="4629" width="5.5703125" style="498" customWidth="1"/>
    <col min="4630" max="4867" width="9.140625" style="498"/>
    <col min="4868" max="4868" width="5" style="498" customWidth="1"/>
    <col min="4869" max="4869" width="30.42578125" style="498" bestFit="1" customWidth="1"/>
    <col min="4870" max="4870" width="8.7109375" style="498" customWidth="1"/>
    <col min="4871" max="4871" width="3.140625" style="498" customWidth="1"/>
    <col min="4872" max="4872" width="8.5703125" style="498" bestFit="1" customWidth="1"/>
    <col min="4873" max="4873" width="11.140625" style="498" customWidth="1"/>
    <col min="4874" max="4874" width="10.140625" style="498" customWidth="1"/>
    <col min="4875" max="4875" width="15.85546875" style="498" customWidth="1"/>
    <col min="4876" max="4876" width="9.42578125" style="498" customWidth="1"/>
    <col min="4877" max="4877" width="14.28515625" style="498" customWidth="1"/>
    <col min="4878" max="4878" width="8.85546875" style="498" customWidth="1"/>
    <col min="4879" max="4879" width="4.7109375" style="498" customWidth="1"/>
    <col min="4880" max="4880" width="7.28515625" style="498" customWidth="1"/>
    <col min="4881" max="4881" width="6.85546875" style="498" customWidth="1"/>
    <col min="4882" max="4885" width="5.5703125" style="498" customWidth="1"/>
    <col min="4886" max="5123" width="9.140625" style="498"/>
    <col min="5124" max="5124" width="5" style="498" customWidth="1"/>
    <col min="5125" max="5125" width="30.42578125" style="498" bestFit="1" customWidth="1"/>
    <col min="5126" max="5126" width="8.7109375" style="498" customWidth="1"/>
    <col min="5127" max="5127" width="3.140625" style="498" customWidth="1"/>
    <col min="5128" max="5128" width="8.5703125" style="498" bestFit="1" customWidth="1"/>
    <col min="5129" max="5129" width="11.140625" style="498" customWidth="1"/>
    <col min="5130" max="5130" width="10.140625" style="498" customWidth="1"/>
    <col min="5131" max="5131" width="15.85546875" style="498" customWidth="1"/>
    <col min="5132" max="5132" width="9.42578125" style="498" customWidth="1"/>
    <col min="5133" max="5133" width="14.28515625" style="498" customWidth="1"/>
    <col min="5134" max="5134" width="8.85546875" style="498" customWidth="1"/>
    <col min="5135" max="5135" width="4.7109375" style="498" customWidth="1"/>
    <col min="5136" max="5136" width="7.28515625" style="498" customWidth="1"/>
    <col min="5137" max="5137" width="6.85546875" style="498" customWidth="1"/>
    <col min="5138" max="5141" width="5.5703125" style="498" customWidth="1"/>
    <col min="5142" max="5379" width="9.140625" style="498"/>
    <col min="5380" max="5380" width="5" style="498" customWidth="1"/>
    <col min="5381" max="5381" width="30.42578125" style="498" bestFit="1" customWidth="1"/>
    <col min="5382" max="5382" width="8.7109375" style="498" customWidth="1"/>
    <col min="5383" max="5383" width="3.140625" style="498" customWidth="1"/>
    <col min="5384" max="5384" width="8.5703125" style="498" bestFit="1" customWidth="1"/>
    <col min="5385" max="5385" width="11.140625" style="498" customWidth="1"/>
    <col min="5386" max="5386" width="10.140625" style="498" customWidth="1"/>
    <col min="5387" max="5387" width="15.85546875" style="498" customWidth="1"/>
    <col min="5388" max="5388" width="9.42578125" style="498" customWidth="1"/>
    <col min="5389" max="5389" width="14.28515625" style="498" customWidth="1"/>
    <col min="5390" max="5390" width="8.85546875" style="498" customWidth="1"/>
    <col min="5391" max="5391" width="4.7109375" style="498" customWidth="1"/>
    <col min="5392" max="5392" width="7.28515625" style="498" customWidth="1"/>
    <col min="5393" max="5393" width="6.85546875" style="498" customWidth="1"/>
    <col min="5394" max="5397" width="5.5703125" style="498" customWidth="1"/>
    <col min="5398" max="5635" width="9.140625" style="498"/>
    <col min="5636" max="5636" width="5" style="498" customWidth="1"/>
    <col min="5637" max="5637" width="30.42578125" style="498" bestFit="1" customWidth="1"/>
    <col min="5638" max="5638" width="8.7109375" style="498" customWidth="1"/>
    <col min="5639" max="5639" width="3.140625" style="498" customWidth="1"/>
    <col min="5640" max="5640" width="8.5703125" style="498" bestFit="1" customWidth="1"/>
    <col min="5641" max="5641" width="11.140625" style="498" customWidth="1"/>
    <col min="5642" max="5642" width="10.140625" style="498" customWidth="1"/>
    <col min="5643" max="5643" width="15.85546875" style="498" customWidth="1"/>
    <col min="5644" max="5644" width="9.42578125" style="498" customWidth="1"/>
    <col min="5645" max="5645" width="14.28515625" style="498" customWidth="1"/>
    <col min="5646" max="5646" width="8.85546875" style="498" customWidth="1"/>
    <col min="5647" max="5647" width="4.7109375" style="498" customWidth="1"/>
    <col min="5648" max="5648" width="7.28515625" style="498" customWidth="1"/>
    <col min="5649" max="5649" width="6.85546875" style="498" customWidth="1"/>
    <col min="5650" max="5653" width="5.5703125" style="498" customWidth="1"/>
    <col min="5654" max="5891" width="9.140625" style="498"/>
    <col min="5892" max="5892" width="5" style="498" customWidth="1"/>
    <col min="5893" max="5893" width="30.42578125" style="498" bestFit="1" customWidth="1"/>
    <col min="5894" max="5894" width="8.7109375" style="498" customWidth="1"/>
    <col min="5895" max="5895" width="3.140625" style="498" customWidth="1"/>
    <col min="5896" max="5896" width="8.5703125" style="498" bestFit="1" customWidth="1"/>
    <col min="5897" max="5897" width="11.140625" style="498" customWidth="1"/>
    <col min="5898" max="5898" width="10.140625" style="498" customWidth="1"/>
    <col min="5899" max="5899" width="15.85546875" style="498" customWidth="1"/>
    <col min="5900" max="5900" width="9.42578125" style="498" customWidth="1"/>
    <col min="5901" max="5901" width="14.28515625" style="498" customWidth="1"/>
    <col min="5902" max="5902" width="8.85546875" style="498" customWidth="1"/>
    <col min="5903" max="5903" width="4.7109375" style="498" customWidth="1"/>
    <col min="5904" max="5904" width="7.28515625" style="498" customWidth="1"/>
    <col min="5905" max="5905" width="6.85546875" style="498" customWidth="1"/>
    <col min="5906" max="5909" width="5.5703125" style="498" customWidth="1"/>
    <col min="5910" max="6147" width="9.140625" style="498"/>
    <col min="6148" max="6148" width="5" style="498" customWidth="1"/>
    <col min="6149" max="6149" width="30.42578125" style="498" bestFit="1" customWidth="1"/>
    <col min="6150" max="6150" width="8.7109375" style="498" customWidth="1"/>
    <col min="6151" max="6151" width="3.140625" style="498" customWidth="1"/>
    <col min="6152" max="6152" width="8.5703125" style="498" bestFit="1" customWidth="1"/>
    <col min="6153" max="6153" width="11.140625" style="498" customWidth="1"/>
    <col min="6154" max="6154" width="10.140625" style="498" customWidth="1"/>
    <col min="6155" max="6155" width="15.85546875" style="498" customWidth="1"/>
    <col min="6156" max="6156" width="9.42578125" style="498" customWidth="1"/>
    <col min="6157" max="6157" width="14.28515625" style="498" customWidth="1"/>
    <col min="6158" max="6158" width="8.85546875" style="498" customWidth="1"/>
    <col min="6159" max="6159" width="4.7109375" style="498" customWidth="1"/>
    <col min="6160" max="6160" width="7.28515625" style="498" customWidth="1"/>
    <col min="6161" max="6161" width="6.85546875" style="498" customWidth="1"/>
    <col min="6162" max="6165" width="5.5703125" style="498" customWidth="1"/>
    <col min="6166" max="6403" width="9.140625" style="498"/>
    <col min="6404" max="6404" width="5" style="498" customWidth="1"/>
    <col min="6405" max="6405" width="30.42578125" style="498" bestFit="1" customWidth="1"/>
    <col min="6406" max="6406" width="8.7109375" style="498" customWidth="1"/>
    <col min="6407" max="6407" width="3.140625" style="498" customWidth="1"/>
    <col min="6408" max="6408" width="8.5703125" style="498" bestFit="1" customWidth="1"/>
    <col min="6409" max="6409" width="11.140625" style="498" customWidth="1"/>
    <col min="6410" max="6410" width="10.140625" style="498" customWidth="1"/>
    <col min="6411" max="6411" width="15.85546875" style="498" customWidth="1"/>
    <col min="6412" max="6412" width="9.42578125" style="498" customWidth="1"/>
    <col min="6413" max="6413" width="14.28515625" style="498" customWidth="1"/>
    <col min="6414" max="6414" width="8.85546875" style="498" customWidth="1"/>
    <col min="6415" max="6415" width="4.7109375" style="498" customWidth="1"/>
    <col min="6416" max="6416" width="7.28515625" style="498" customWidth="1"/>
    <col min="6417" max="6417" width="6.85546875" style="498" customWidth="1"/>
    <col min="6418" max="6421" width="5.5703125" style="498" customWidth="1"/>
    <col min="6422" max="6659" width="9.140625" style="498"/>
    <col min="6660" max="6660" width="5" style="498" customWidth="1"/>
    <col min="6661" max="6661" width="30.42578125" style="498" bestFit="1" customWidth="1"/>
    <col min="6662" max="6662" width="8.7109375" style="498" customWidth="1"/>
    <col min="6663" max="6663" width="3.140625" style="498" customWidth="1"/>
    <col min="6664" max="6664" width="8.5703125" style="498" bestFit="1" customWidth="1"/>
    <col min="6665" max="6665" width="11.140625" style="498" customWidth="1"/>
    <col min="6666" max="6666" width="10.140625" style="498" customWidth="1"/>
    <col min="6667" max="6667" width="15.85546875" style="498" customWidth="1"/>
    <col min="6668" max="6668" width="9.42578125" style="498" customWidth="1"/>
    <col min="6669" max="6669" width="14.28515625" style="498" customWidth="1"/>
    <col min="6670" max="6670" width="8.85546875" style="498" customWidth="1"/>
    <col min="6671" max="6671" width="4.7109375" style="498" customWidth="1"/>
    <col min="6672" max="6672" width="7.28515625" style="498" customWidth="1"/>
    <col min="6673" max="6673" width="6.85546875" style="498" customWidth="1"/>
    <col min="6674" max="6677" width="5.5703125" style="498" customWidth="1"/>
    <col min="6678" max="6915" width="9.140625" style="498"/>
    <col min="6916" max="6916" width="5" style="498" customWidth="1"/>
    <col min="6917" max="6917" width="30.42578125" style="498" bestFit="1" customWidth="1"/>
    <col min="6918" max="6918" width="8.7109375" style="498" customWidth="1"/>
    <col min="6919" max="6919" width="3.140625" style="498" customWidth="1"/>
    <col min="6920" max="6920" width="8.5703125" style="498" bestFit="1" customWidth="1"/>
    <col min="6921" max="6921" width="11.140625" style="498" customWidth="1"/>
    <col min="6922" max="6922" width="10.140625" style="498" customWidth="1"/>
    <col min="6923" max="6923" width="15.85546875" style="498" customWidth="1"/>
    <col min="6924" max="6924" width="9.42578125" style="498" customWidth="1"/>
    <col min="6925" max="6925" width="14.28515625" style="498" customWidth="1"/>
    <col min="6926" max="6926" width="8.85546875" style="498" customWidth="1"/>
    <col min="6927" max="6927" width="4.7109375" style="498" customWidth="1"/>
    <col min="6928" max="6928" width="7.28515625" style="498" customWidth="1"/>
    <col min="6929" max="6929" width="6.85546875" style="498" customWidth="1"/>
    <col min="6930" max="6933" width="5.5703125" style="498" customWidth="1"/>
    <col min="6934" max="7171" width="9.140625" style="498"/>
    <col min="7172" max="7172" width="5" style="498" customWidth="1"/>
    <col min="7173" max="7173" width="30.42578125" style="498" bestFit="1" customWidth="1"/>
    <col min="7174" max="7174" width="8.7109375" style="498" customWidth="1"/>
    <col min="7175" max="7175" width="3.140625" style="498" customWidth="1"/>
    <col min="7176" max="7176" width="8.5703125" style="498" bestFit="1" customWidth="1"/>
    <col min="7177" max="7177" width="11.140625" style="498" customWidth="1"/>
    <col min="7178" max="7178" width="10.140625" style="498" customWidth="1"/>
    <col min="7179" max="7179" width="15.85546875" style="498" customWidth="1"/>
    <col min="7180" max="7180" width="9.42578125" style="498" customWidth="1"/>
    <col min="7181" max="7181" width="14.28515625" style="498" customWidth="1"/>
    <col min="7182" max="7182" width="8.85546875" style="498" customWidth="1"/>
    <col min="7183" max="7183" width="4.7109375" style="498" customWidth="1"/>
    <col min="7184" max="7184" width="7.28515625" style="498" customWidth="1"/>
    <col min="7185" max="7185" width="6.85546875" style="498" customWidth="1"/>
    <col min="7186" max="7189" width="5.5703125" style="498" customWidth="1"/>
    <col min="7190" max="7427" width="9.140625" style="498"/>
    <col min="7428" max="7428" width="5" style="498" customWidth="1"/>
    <col min="7429" max="7429" width="30.42578125" style="498" bestFit="1" customWidth="1"/>
    <col min="7430" max="7430" width="8.7109375" style="498" customWidth="1"/>
    <col min="7431" max="7431" width="3.140625" style="498" customWidth="1"/>
    <col min="7432" max="7432" width="8.5703125" style="498" bestFit="1" customWidth="1"/>
    <col min="7433" max="7433" width="11.140625" style="498" customWidth="1"/>
    <col min="7434" max="7434" width="10.140625" style="498" customWidth="1"/>
    <col min="7435" max="7435" width="15.85546875" style="498" customWidth="1"/>
    <col min="7436" max="7436" width="9.42578125" style="498" customWidth="1"/>
    <col min="7437" max="7437" width="14.28515625" style="498" customWidth="1"/>
    <col min="7438" max="7438" width="8.85546875" style="498" customWidth="1"/>
    <col min="7439" max="7439" width="4.7109375" style="498" customWidth="1"/>
    <col min="7440" max="7440" width="7.28515625" style="498" customWidth="1"/>
    <col min="7441" max="7441" width="6.85546875" style="498" customWidth="1"/>
    <col min="7442" max="7445" width="5.5703125" style="498" customWidth="1"/>
    <col min="7446" max="7683" width="9.140625" style="498"/>
    <col min="7684" max="7684" width="5" style="498" customWidth="1"/>
    <col min="7685" max="7685" width="30.42578125" style="498" bestFit="1" customWidth="1"/>
    <col min="7686" max="7686" width="8.7109375" style="498" customWidth="1"/>
    <col min="7687" max="7687" width="3.140625" style="498" customWidth="1"/>
    <col min="7688" max="7688" width="8.5703125" style="498" bestFit="1" customWidth="1"/>
    <col min="7689" max="7689" width="11.140625" style="498" customWidth="1"/>
    <col min="7690" max="7690" width="10.140625" style="498" customWidth="1"/>
    <col min="7691" max="7691" width="15.85546875" style="498" customWidth="1"/>
    <col min="7692" max="7692" width="9.42578125" style="498" customWidth="1"/>
    <col min="7693" max="7693" width="14.28515625" style="498" customWidth="1"/>
    <col min="7694" max="7694" width="8.85546875" style="498" customWidth="1"/>
    <col min="7695" max="7695" width="4.7109375" style="498" customWidth="1"/>
    <col min="7696" max="7696" width="7.28515625" style="498" customWidth="1"/>
    <col min="7697" max="7697" width="6.85546875" style="498" customWidth="1"/>
    <col min="7698" max="7701" width="5.5703125" style="498" customWidth="1"/>
    <col min="7702" max="7939" width="9.140625" style="498"/>
    <col min="7940" max="7940" width="5" style="498" customWidth="1"/>
    <col min="7941" max="7941" width="30.42578125" style="498" bestFit="1" customWidth="1"/>
    <col min="7942" max="7942" width="8.7109375" style="498" customWidth="1"/>
    <col min="7943" max="7943" width="3.140625" style="498" customWidth="1"/>
    <col min="7944" max="7944" width="8.5703125" style="498" bestFit="1" customWidth="1"/>
    <col min="7945" max="7945" width="11.140625" style="498" customWidth="1"/>
    <col min="7946" max="7946" width="10.140625" style="498" customWidth="1"/>
    <col min="7947" max="7947" width="15.85546875" style="498" customWidth="1"/>
    <col min="7948" max="7948" width="9.42578125" style="498" customWidth="1"/>
    <col min="7949" max="7949" width="14.28515625" style="498" customWidth="1"/>
    <col min="7950" max="7950" width="8.85546875" style="498" customWidth="1"/>
    <col min="7951" max="7951" width="4.7109375" style="498" customWidth="1"/>
    <col min="7952" max="7952" width="7.28515625" style="498" customWidth="1"/>
    <col min="7953" max="7953" width="6.85546875" style="498" customWidth="1"/>
    <col min="7954" max="7957" width="5.5703125" style="498" customWidth="1"/>
    <col min="7958" max="8195" width="9.140625" style="498"/>
    <col min="8196" max="8196" width="5" style="498" customWidth="1"/>
    <col min="8197" max="8197" width="30.42578125" style="498" bestFit="1" customWidth="1"/>
    <col min="8198" max="8198" width="8.7109375" style="498" customWidth="1"/>
    <col min="8199" max="8199" width="3.140625" style="498" customWidth="1"/>
    <col min="8200" max="8200" width="8.5703125" style="498" bestFit="1" customWidth="1"/>
    <col min="8201" max="8201" width="11.140625" style="498" customWidth="1"/>
    <col min="8202" max="8202" width="10.140625" style="498" customWidth="1"/>
    <col min="8203" max="8203" width="15.85546875" style="498" customWidth="1"/>
    <col min="8204" max="8204" width="9.42578125" style="498" customWidth="1"/>
    <col min="8205" max="8205" width="14.28515625" style="498" customWidth="1"/>
    <col min="8206" max="8206" width="8.85546875" style="498" customWidth="1"/>
    <col min="8207" max="8207" width="4.7109375" style="498" customWidth="1"/>
    <col min="8208" max="8208" width="7.28515625" style="498" customWidth="1"/>
    <col min="8209" max="8209" width="6.85546875" style="498" customWidth="1"/>
    <col min="8210" max="8213" width="5.5703125" style="498" customWidth="1"/>
    <col min="8214" max="8451" width="9.140625" style="498"/>
    <col min="8452" max="8452" width="5" style="498" customWidth="1"/>
    <col min="8453" max="8453" width="30.42578125" style="498" bestFit="1" customWidth="1"/>
    <col min="8454" max="8454" width="8.7109375" style="498" customWidth="1"/>
    <col min="8455" max="8455" width="3.140625" style="498" customWidth="1"/>
    <col min="8456" max="8456" width="8.5703125" style="498" bestFit="1" customWidth="1"/>
    <col min="8457" max="8457" width="11.140625" style="498" customWidth="1"/>
    <col min="8458" max="8458" width="10.140625" style="498" customWidth="1"/>
    <col min="8459" max="8459" width="15.85546875" style="498" customWidth="1"/>
    <col min="8460" max="8460" width="9.42578125" style="498" customWidth="1"/>
    <col min="8461" max="8461" width="14.28515625" style="498" customWidth="1"/>
    <col min="8462" max="8462" width="8.85546875" style="498" customWidth="1"/>
    <col min="8463" max="8463" width="4.7109375" style="498" customWidth="1"/>
    <col min="8464" max="8464" width="7.28515625" style="498" customWidth="1"/>
    <col min="8465" max="8465" width="6.85546875" style="498" customWidth="1"/>
    <col min="8466" max="8469" width="5.5703125" style="498" customWidth="1"/>
    <col min="8470" max="8707" width="9.140625" style="498"/>
    <col min="8708" max="8708" width="5" style="498" customWidth="1"/>
    <col min="8709" max="8709" width="30.42578125" style="498" bestFit="1" customWidth="1"/>
    <col min="8710" max="8710" width="8.7109375" style="498" customWidth="1"/>
    <col min="8711" max="8711" width="3.140625" style="498" customWidth="1"/>
    <col min="8712" max="8712" width="8.5703125" style="498" bestFit="1" customWidth="1"/>
    <col min="8713" max="8713" width="11.140625" style="498" customWidth="1"/>
    <col min="8714" max="8714" width="10.140625" style="498" customWidth="1"/>
    <col min="8715" max="8715" width="15.85546875" style="498" customWidth="1"/>
    <col min="8716" max="8716" width="9.42578125" style="498" customWidth="1"/>
    <col min="8717" max="8717" width="14.28515625" style="498" customWidth="1"/>
    <col min="8718" max="8718" width="8.85546875" style="498" customWidth="1"/>
    <col min="8719" max="8719" width="4.7109375" style="498" customWidth="1"/>
    <col min="8720" max="8720" width="7.28515625" style="498" customWidth="1"/>
    <col min="8721" max="8721" width="6.85546875" style="498" customWidth="1"/>
    <col min="8722" max="8725" width="5.5703125" style="498" customWidth="1"/>
    <col min="8726" max="8963" width="9.140625" style="498"/>
    <col min="8964" max="8964" width="5" style="498" customWidth="1"/>
    <col min="8965" max="8965" width="30.42578125" style="498" bestFit="1" customWidth="1"/>
    <col min="8966" max="8966" width="8.7109375" style="498" customWidth="1"/>
    <col min="8967" max="8967" width="3.140625" style="498" customWidth="1"/>
    <col min="8968" max="8968" width="8.5703125" style="498" bestFit="1" customWidth="1"/>
    <col min="8969" max="8969" width="11.140625" style="498" customWidth="1"/>
    <col min="8970" max="8970" width="10.140625" style="498" customWidth="1"/>
    <col min="8971" max="8971" width="15.85546875" style="498" customWidth="1"/>
    <col min="8972" max="8972" width="9.42578125" style="498" customWidth="1"/>
    <col min="8973" max="8973" width="14.28515625" style="498" customWidth="1"/>
    <col min="8974" max="8974" width="8.85546875" style="498" customWidth="1"/>
    <col min="8975" max="8975" width="4.7109375" style="498" customWidth="1"/>
    <col min="8976" max="8976" width="7.28515625" style="498" customWidth="1"/>
    <col min="8977" max="8977" width="6.85546875" style="498" customWidth="1"/>
    <col min="8978" max="8981" width="5.5703125" style="498" customWidth="1"/>
    <col min="8982" max="9219" width="9.140625" style="498"/>
    <col min="9220" max="9220" width="5" style="498" customWidth="1"/>
    <col min="9221" max="9221" width="30.42578125" style="498" bestFit="1" customWidth="1"/>
    <col min="9222" max="9222" width="8.7109375" style="498" customWidth="1"/>
    <col min="9223" max="9223" width="3.140625" style="498" customWidth="1"/>
    <col min="9224" max="9224" width="8.5703125" style="498" bestFit="1" customWidth="1"/>
    <col min="9225" max="9225" width="11.140625" style="498" customWidth="1"/>
    <col min="9226" max="9226" width="10.140625" style="498" customWidth="1"/>
    <col min="9227" max="9227" width="15.85546875" style="498" customWidth="1"/>
    <col min="9228" max="9228" width="9.42578125" style="498" customWidth="1"/>
    <col min="9229" max="9229" width="14.28515625" style="498" customWidth="1"/>
    <col min="9230" max="9230" width="8.85546875" style="498" customWidth="1"/>
    <col min="9231" max="9231" width="4.7109375" style="498" customWidth="1"/>
    <col min="9232" max="9232" width="7.28515625" style="498" customWidth="1"/>
    <col min="9233" max="9233" width="6.85546875" style="498" customWidth="1"/>
    <col min="9234" max="9237" width="5.5703125" style="498" customWidth="1"/>
    <col min="9238" max="9475" width="9.140625" style="498"/>
    <col min="9476" max="9476" width="5" style="498" customWidth="1"/>
    <col min="9477" max="9477" width="30.42578125" style="498" bestFit="1" customWidth="1"/>
    <col min="9478" max="9478" width="8.7109375" style="498" customWidth="1"/>
    <col min="9479" max="9479" width="3.140625" style="498" customWidth="1"/>
    <col min="9480" max="9480" width="8.5703125" style="498" bestFit="1" customWidth="1"/>
    <col min="9481" max="9481" width="11.140625" style="498" customWidth="1"/>
    <col min="9482" max="9482" width="10.140625" style="498" customWidth="1"/>
    <col min="9483" max="9483" width="15.85546875" style="498" customWidth="1"/>
    <col min="9484" max="9484" width="9.42578125" style="498" customWidth="1"/>
    <col min="9485" max="9485" width="14.28515625" style="498" customWidth="1"/>
    <col min="9486" max="9486" width="8.85546875" style="498" customWidth="1"/>
    <col min="9487" max="9487" width="4.7109375" style="498" customWidth="1"/>
    <col min="9488" max="9488" width="7.28515625" style="498" customWidth="1"/>
    <col min="9489" max="9489" width="6.85546875" style="498" customWidth="1"/>
    <col min="9490" max="9493" width="5.5703125" style="498" customWidth="1"/>
    <col min="9494" max="9731" width="9.140625" style="498"/>
    <col min="9732" max="9732" width="5" style="498" customWidth="1"/>
    <col min="9733" max="9733" width="30.42578125" style="498" bestFit="1" customWidth="1"/>
    <col min="9734" max="9734" width="8.7109375" style="498" customWidth="1"/>
    <col min="9735" max="9735" width="3.140625" style="498" customWidth="1"/>
    <col min="9736" max="9736" width="8.5703125" style="498" bestFit="1" customWidth="1"/>
    <col min="9737" max="9737" width="11.140625" style="498" customWidth="1"/>
    <col min="9738" max="9738" width="10.140625" style="498" customWidth="1"/>
    <col min="9739" max="9739" width="15.85546875" style="498" customWidth="1"/>
    <col min="9740" max="9740" width="9.42578125" style="498" customWidth="1"/>
    <col min="9741" max="9741" width="14.28515625" style="498" customWidth="1"/>
    <col min="9742" max="9742" width="8.85546875" style="498" customWidth="1"/>
    <col min="9743" max="9743" width="4.7109375" style="498" customWidth="1"/>
    <col min="9744" max="9744" width="7.28515625" style="498" customWidth="1"/>
    <col min="9745" max="9745" width="6.85546875" style="498" customWidth="1"/>
    <col min="9746" max="9749" width="5.5703125" style="498" customWidth="1"/>
    <col min="9750" max="9987" width="9.140625" style="498"/>
    <col min="9988" max="9988" width="5" style="498" customWidth="1"/>
    <col min="9989" max="9989" width="30.42578125" style="498" bestFit="1" customWidth="1"/>
    <col min="9990" max="9990" width="8.7109375" style="498" customWidth="1"/>
    <col min="9991" max="9991" width="3.140625" style="498" customWidth="1"/>
    <col min="9992" max="9992" width="8.5703125" style="498" bestFit="1" customWidth="1"/>
    <col min="9993" max="9993" width="11.140625" style="498" customWidth="1"/>
    <col min="9994" max="9994" width="10.140625" style="498" customWidth="1"/>
    <col min="9995" max="9995" width="15.85546875" style="498" customWidth="1"/>
    <col min="9996" max="9996" width="9.42578125" style="498" customWidth="1"/>
    <col min="9997" max="9997" width="14.28515625" style="498" customWidth="1"/>
    <col min="9998" max="9998" width="8.85546875" style="498" customWidth="1"/>
    <col min="9999" max="9999" width="4.7109375" style="498" customWidth="1"/>
    <col min="10000" max="10000" width="7.28515625" style="498" customWidth="1"/>
    <col min="10001" max="10001" width="6.85546875" style="498" customWidth="1"/>
    <col min="10002" max="10005" width="5.5703125" style="498" customWidth="1"/>
    <col min="10006" max="10243" width="9.140625" style="498"/>
    <col min="10244" max="10244" width="5" style="498" customWidth="1"/>
    <col min="10245" max="10245" width="30.42578125" style="498" bestFit="1" customWidth="1"/>
    <col min="10246" max="10246" width="8.7109375" style="498" customWidth="1"/>
    <col min="10247" max="10247" width="3.140625" style="498" customWidth="1"/>
    <col min="10248" max="10248" width="8.5703125" style="498" bestFit="1" customWidth="1"/>
    <col min="10249" max="10249" width="11.140625" style="498" customWidth="1"/>
    <col min="10250" max="10250" width="10.140625" style="498" customWidth="1"/>
    <col min="10251" max="10251" width="15.85546875" style="498" customWidth="1"/>
    <col min="10252" max="10252" width="9.42578125" style="498" customWidth="1"/>
    <col min="10253" max="10253" width="14.28515625" style="498" customWidth="1"/>
    <col min="10254" max="10254" width="8.85546875" style="498" customWidth="1"/>
    <col min="10255" max="10255" width="4.7109375" style="498" customWidth="1"/>
    <col min="10256" max="10256" width="7.28515625" style="498" customWidth="1"/>
    <col min="10257" max="10257" width="6.85546875" style="498" customWidth="1"/>
    <col min="10258" max="10261" width="5.5703125" style="498" customWidth="1"/>
    <col min="10262" max="10499" width="9.140625" style="498"/>
    <col min="10500" max="10500" width="5" style="498" customWidth="1"/>
    <col min="10501" max="10501" width="30.42578125" style="498" bestFit="1" customWidth="1"/>
    <col min="10502" max="10502" width="8.7109375" style="498" customWidth="1"/>
    <col min="10503" max="10503" width="3.140625" style="498" customWidth="1"/>
    <col min="10504" max="10504" width="8.5703125" style="498" bestFit="1" customWidth="1"/>
    <col min="10505" max="10505" width="11.140625" style="498" customWidth="1"/>
    <col min="10506" max="10506" width="10.140625" style="498" customWidth="1"/>
    <col min="10507" max="10507" width="15.85546875" style="498" customWidth="1"/>
    <col min="10508" max="10508" width="9.42578125" style="498" customWidth="1"/>
    <col min="10509" max="10509" width="14.28515625" style="498" customWidth="1"/>
    <col min="10510" max="10510" width="8.85546875" style="498" customWidth="1"/>
    <col min="10511" max="10511" width="4.7109375" style="498" customWidth="1"/>
    <col min="10512" max="10512" width="7.28515625" style="498" customWidth="1"/>
    <col min="10513" max="10513" width="6.85546875" style="498" customWidth="1"/>
    <col min="10514" max="10517" width="5.5703125" style="498" customWidth="1"/>
    <col min="10518" max="10755" width="9.140625" style="498"/>
    <col min="10756" max="10756" width="5" style="498" customWidth="1"/>
    <col min="10757" max="10757" width="30.42578125" style="498" bestFit="1" customWidth="1"/>
    <col min="10758" max="10758" width="8.7109375" style="498" customWidth="1"/>
    <col min="10759" max="10759" width="3.140625" style="498" customWidth="1"/>
    <col min="10760" max="10760" width="8.5703125" style="498" bestFit="1" customWidth="1"/>
    <col min="10761" max="10761" width="11.140625" style="498" customWidth="1"/>
    <col min="10762" max="10762" width="10.140625" style="498" customWidth="1"/>
    <col min="10763" max="10763" width="15.85546875" style="498" customWidth="1"/>
    <col min="10764" max="10764" width="9.42578125" style="498" customWidth="1"/>
    <col min="10765" max="10765" width="14.28515625" style="498" customWidth="1"/>
    <col min="10766" max="10766" width="8.85546875" style="498" customWidth="1"/>
    <col min="10767" max="10767" width="4.7109375" style="498" customWidth="1"/>
    <col min="10768" max="10768" width="7.28515625" style="498" customWidth="1"/>
    <col min="10769" max="10769" width="6.85546875" style="498" customWidth="1"/>
    <col min="10770" max="10773" width="5.5703125" style="498" customWidth="1"/>
    <col min="10774" max="11011" width="9.140625" style="498"/>
    <col min="11012" max="11012" width="5" style="498" customWidth="1"/>
    <col min="11013" max="11013" width="30.42578125" style="498" bestFit="1" customWidth="1"/>
    <col min="11014" max="11014" width="8.7109375" style="498" customWidth="1"/>
    <col min="11015" max="11015" width="3.140625" style="498" customWidth="1"/>
    <col min="11016" max="11016" width="8.5703125" style="498" bestFit="1" customWidth="1"/>
    <col min="11017" max="11017" width="11.140625" style="498" customWidth="1"/>
    <col min="11018" max="11018" width="10.140625" style="498" customWidth="1"/>
    <col min="11019" max="11019" width="15.85546875" style="498" customWidth="1"/>
    <col min="11020" max="11020" width="9.42578125" style="498" customWidth="1"/>
    <col min="11021" max="11021" width="14.28515625" style="498" customWidth="1"/>
    <col min="11022" max="11022" width="8.85546875" style="498" customWidth="1"/>
    <col min="11023" max="11023" width="4.7109375" style="498" customWidth="1"/>
    <col min="11024" max="11024" width="7.28515625" style="498" customWidth="1"/>
    <col min="11025" max="11025" width="6.85546875" style="498" customWidth="1"/>
    <col min="11026" max="11029" width="5.5703125" style="498" customWidth="1"/>
    <col min="11030" max="11267" width="9.140625" style="498"/>
    <col min="11268" max="11268" width="5" style="498" customWidth="1"/>
    <col min="11269" max="11269" width="30.42578125" style="498" bestFit="1" customWidth="1"/>
    <col min="11270" max="11270" width="8.7109375" style="498" customWidth="1"/>
    <col min="11271" max="11271" width="3.140625" style="498" customWidth="1"/>
    <col min="11272" max="11272" width="8.5703125" style="498" bestFit="1" customWidth="1"/>
    <col min="11273" max="11273" width="11.140625" style="498" customWidth="1"/>
    <col min="11274" max="11274" width="10.140625" style="498" customWidth="1"/>
    <col min="11275" max="11275" width="15.85546875" style="498" customWidth="1"/>
    <col min="11276" max="11276" width="9.42578125" style="498" customWidth="1"/>
    <col min="11277" max="11277" width="14.28515625" style="498" customWidth="1"/>
    <col min="11278" max="11278" width="8.85546875" style="498" customWidth="1"/>
    <col min="11279" max="11279" width="4.7109375" style="498" customWidth="1"/>
    <col min="11280" max="11280" width="7.28515625" style="498" customWidth="1"/>
    <col min="11281" max="11281" width="6.85546875" style="498" customWidth="1"/>
    <col min="11282" max="11285" width="5.5703125" style="498" customWidth="1"/>
    <col min="11286" max="11523" width="9.140625" style="498"/>
    <col min="11524" max="11524" width="5" style="498" customWidth="1"/>
    <col min="11525" max="11525" width="30.42578125" style="498" bestFit="1" customWidth="1"/>
    <col min="11526" max="11526" width="8.7109375" style="498" customWidth="1"/>
    <col min="11527" max="11527" width="3.140625" style="498" customWidth="1"/>
    <col min="11528" max="11528" width="8.5703125" style="498" bestFit="1" customWidth="1"/>
    <col min="11529" max="11529" width="11.140625" style="498" customWidth="1"/>
    <col min="11530" max="11530" width="10.140625" style="498" customWidth="1"/>
    <col min="11531" max="11531" width="15.85546875" style="498" customWidth="1"/>
    <col min="11532" max="11532" width="9.42578125" style="498" customWidth="1"/>
    <col min="11533" max="11533" width="14.28515625" style="498" customWidth="1"/>
    <col min="11534" max="11534" width="8.85546875" style="498" customWidth="1"/>
    <col min="11535" max="11535" width="4.7109375" style="498" customWidth="1"/>
    <col min="11536" max="11536" width="7.28515625" style="498" customWidth="1"/>
    <col min="11537" max="11537" width="6.85546875" style="498" customWidth="1"/>
    <col min="11538" max="11541" width="5.5703125" style="498" customWidth="1"/>
    <col min="11542" max="11779" width="9.140625" style="498"/>
    <col min="11780" max="11780" width="5" style="498" customWidth="1"/>
    <col min="11781" max="11781" width="30.42578125" style="498" bestFit="1" customWidth="1"/>
    <col min="11782" max="11782" width="8.7109375" style="498" customWidth="1"/>
    <col min="11783" max="11783" width="3.140625" style="498" customWidth="1"/>
    <col min="11784" max="11784" width="8.5703125" style="498" bestFit="1" customWidth="1"/>
    <col min="11785" max="11785" width="11.140625" style="498" customWidth="1"/>
    <col min="11786" max="11786" width="10.140625" style="498" customWidth="1"/>
    <col min="11787" max="11787" width="15.85546875" style="498" customWidth="1"/>
    <col min="11788" max="11788" width="9.42578125" style="498" customWidth="1"/>
    <col min="11789" max="11789" width="14.28515625" style="498" customWidth="1"/>
    <col min="11790" max="11790" width="8.85546875" style="498" customWidth="1"/>
    <col min="11791" max="11791" width="4.7109375" style="498" customWidth="1"/>
    <col min="11792" max="11792" width="7.28515625" style="498" customWidth="1"/>
    <col min="11793" max="11793" width="6.85546875" style="498" customWidth="1"/>
    <col min="11794" max="11797" width="5.5703125" style="498" customWidth="1"/>
    <col min="11798" max="12035" width="9.140625" style="498"/>
    <col min="12036" max="12036" width="5" style="498" customWidth="1"/>
    <col min="12037" max="12037" width="30.42578125" style="498" bestFit="1" customWidth="1"/>
    <col min="12038" max="12038" width="8.7109375" style="498" customWidth="1"/>
    <col min="12039" max="12039" width="3.140625" style="498" customWidth="1"/>
    <col min="12040" max="12040" width="8.5703125" style="498" bestFit="1" customWidth="1"/>
    <col min="12041" max="12041" width="11.140625" style="498" customWidth="1"/>
    <col min="12042" max="12042" width="10.140625" style="498" customWidth="1"/>
    <col min="12043" max="12043" width="15.85546875" style="498" customWidth="1"/>
    <col min="12044" max="12044" width="9.42578125" style="498" customWidth="1"/>
    <col min="12045" max="12045" width="14.28515625" style="498" customWidth="1"/>
    <col min="12046" max="12046" width="8.85546875" style="498" customWidth="1"/>
    <col min="12047" max="12047" width="4.7109375" style="498" customWidth="1"/>
    <col min="12048" max="12048" width="7.28515625" style="498" customWidth="1"/>
    <col min="12049" max="12049" width="6.85546875" style="498" customWidth="1"/>
    <col min="12050" max="12053" width="5.5703125" style="498" customWidth="1"/>
    <col min="12054" max="12291" width="9.140625" style="498"/>
    <col min="12292" max="12292" width="5" style="498" customWidth="1"/>
    <col min="12293" max="12293" width="30.42578125" style="498" bestFit="1" customWidth="1"/>
    <col min="12294" max="12294" width="8.7109375" style="498" customWidth="1"/>
    <col min="12295" max="12295" width="3.140625" style="498" customWidth="1"/>
    <col min="12296" max="12296" width="8.5703125" style="498" bestFit="1" customWidth="1"/>
    <col min="12297" max="12297" width="11.140625" style="498" customWidth="1"/>
    <col min="12298" max="12298" width="10.140625" style="498" customWidth="1"/>
    <col min="12299" max="12299" width="15.85546875" style="498" customWidth="1"/>
    <col min="12300" max="12300" width="9.42578125" style="498" customWidth="1"/>
    <col min="12301" max="12301" width="14.28515625" style="498" customWidth="1"/>
    <col min="12302" max="12302" width="8.85546875" style="498" customWidth="1"/>
    <col min="12303" max="12303" width="4.7109375" style="498" customWidth="1"/>
    <col min="12304" max="12304" width="7.28515625" style="498" customWidth="1"/>
    <col min="12305" max="12305" width="6.85546875" style="498" customWidth="1"/>
    <col min="12306" max="12309" width="5.5703125" style="498" customWidth="1"/>
    <col min="12310" max="12547" width="9.140625" style="498"/>
    <col min="12548" max="12548" width="5" style="498" customWidth="1"/>
    <col min="12549" max="12549" width="30.42578125" style="498" bestFit="1" customWidth="1"/>
    <col min="12550" max="12550" width="8.7109375" style="498" customWidth="1"/>
    <col min="12551" max="12551" width="3.140625" style="498" customWidth="1"/>
    <col min="12552" max="12552" width="8.5703125" style="498" bestFit="1" customWidth="1"/>
    <col min="12553" max="12553" width="11.140625" style="498" customWidth="1"/>
    <col min="12554" max="12554" width="10.140625" style="498" customWidth="1"/>
    <col min="12555" max="12555" width="15.85546875" style="498" customWidth="1"/>
    <col min="12556" max="12556" width="9.42578125" style="498" customWidth="1"/>
    <col min="12557" max="12557" width="14.28515625" style="498" customWidth="1"/>
    <col min="12558" max="12558" width="8.85546875" style="498" customWidth="1"/>
    <col min="12559" max="12559" width="4.7109375" style="498" customWidth="1"/>
    <col min="12560" max="12560" width="7.28515625" style="498" customWidth="1"/>
    <col min="12561" max="12561" width="6.85546875" style="498" customWidth="1"/>
    <col min="12562" max="12565" width="5.5703125" style="498" customWidth="1"/>
    <col min="12566" max="12803" width="9.140625" style="498"/>
    <col min="12804" max="12804" width="5" style="498" customWidth="1"/>
    <col min="12805" max="12805" width="30.42578125" style="498" bestFit="1" customWidth="1"/>
    <col min="12806" max="12806" width="8.7109375" style="498" customWidth="1"/>
    <col min="12807" max="12807" width="3.140625" style="498" customWidth="1"/>
    <col min="12808" max="12808" width="8.5703125" style="498" bestFit="1" customWidth="1"/>
    <col min="12809" max="12809" width="11.140625" style="498" customWidth="1"/>
    <col min="12810" max="12810" width="10.140625" style="498" customWidth="1"/>
    <col min="12811" max="12811" width="15.85546875" style="498" customWidth="1"/>
    <col min="12812" max="12812" width="9.42578125" style="498" customWidth="1"/>
    <col min="12813" max="12813" width="14.28515625" style="498" customWidth="1"/>
    <col min="12814" max="12814" width="8.85546875" style="498" customWidth="1"/>
    <col min="12815" max="12815" width="4.7109375" style="498" customWidth="1"/>
    <col min="12816" max="12816" width="7.28515625" style="498" customWidth="1"/>
    <col min="12817" max="12817" width="6.85546875" style="498" customWidth="1"/>
    <col min="12818" max="12821" width="5.5703125" style="498" customWidth="1"/>
    <col min="12822" max="13059" width="9.140625" style="498"/>
    <col min="13060" max="13060" width="5" style="498" customWidth="1"/>
    <col min="13061" max="13061" width="30.42578125" style="498" bestFit="1" customWidth="1"/>
    <col min="13062" max="13062" width="8.7109375" style="498" customWidth="1"/>
    <col min="13063" max="13063" width="3.140625" style="498" customWidth="1"/>
    <col min="13064" max="13064" width="8.5703125" style="498" bestFit="1" customWidth="1"/>
    <col min="13065" max="13065" width="11.140625" style="498" customWidth="1"/>
    <col min="13066" max="13066" width="10.140625" style="498" customWidth="1"/>
    <col min="13067" max="13067" width="15.85546875" style="498" customWidth="1"/>
    <col min="13068" max="13068" width="9.42578125" style="498" customWidth="1"/>
    <col min="13069" max="13069" width="14.28515625" style="498" customWidth="1"/>
    <col min="13070" max="13070" width="8.85546875" style="498" customWidth="1"/>
    <col min="13071" max="13071" width="4.7109375" style="498" customWidth="1"/>
    <col min="13072" max="13072" width="7.28515625" style="498" customWidth="1"/>
    <col min="13073" max="13073" width="6.85546875" style="498" customWidth="1"/>
    <col min="13074" max="13077" width="5.5703125" style="498" customWidth="1"/>
    <col min="13078" max="13315" width="9.140625" style="498"/>
    <col min="13316" max="13316" width="5" style="498" customWidth="1"/>
    <col min="13317" max="13317" width="30.42578125" style="498" bestFit="1" customWidth="1"/>
    <col min="13318" max="13318" width="8.7109375" style="498" customWidth="1"/>
    <col min="13319" max="13319" width="3.140625" style="498" customWidth="1"/>
    <col min="13320" max="13320" width="8.5703125" style="498" bestFit="1" customWidth="1"/>
    <col min="13321" max="13321" width="11.140625" style="498" customWidth="1"/>
    <col min="13322" max="13322" width="10.140625" style="498" customWidth="1"/>
    <col min="13323" max="13323" width="15.85546875" style="498" customWidth="1"/>
    <col min="13324" max="13324" width="9.42578125" style="498" customWidth="1"/>
    <col min="13325" max="13325" width="14.28515625" style="498" customWidth="1"/>
    <col min="13326" max="13326" width="8.85546875" style="498" customWidth="1"/>
    <col min="13327" max="13327" width="4.7109375" style="498" customWidth="1"/>
    <col min="13328" max="13328" width="7.28515625" style="498" customWidth="1"/>
    <col min="13329" max="13329" width="6.85546875" style="498" customWidth="1"/>
    <col min="13330" max="13333" width="5.5703125" style="498" customWidth="1"/>
    <col min="13334" max="13571" width="9.140625" style="498"/>
    <col min="13572" max="13572" width="5" style="498" customWidth="1"/>
    <col min="13573" max="13573" width="30.42578125" style="498" bestFit="1" customWidth="1"/>
    <col min="13574" max="13574" width="8.7109375" style="498" customWidth="1"/>
    <col min="13575" max="13575" width="3.140625" style="498" customWidth="1"/>
    <col min="13576" max="13576" width="8.5703125" style="498" bestFit="1" customWidth="1"/>
    <col min="13577" max="13577" width="11.140625" style="498" customWidth="1"/>
    <col min="13578" max="13578" width="10.140625" style="498" customWidth="1"/>
    <col min="13579" max="13579" width="15.85546875" style="498" customWidth="1"/>
    <col min="13580" max="13580" width="9.42578125" style="498" customWidth="1"/>
    <col min="13581" max="13581" width="14.28515625" style="498" customWidth="1"/>
    <col min="13582" max="13582" width="8.85546875" style="498" customWidth="1"/>
    <col min="13583" max="13583" width="4.7109375" style="498" customWidth="1"/>
    <col min="13584" max="13584" width="7.28515625" style="498" customWidth="1"/>
    <col min="13585" max="13585" width="6.85546875" style="498" customWidth="1"/>
    <col min="13586" max="13589" width="5.5703125" style="498" customWidth="1"/>
    <col min="13590" max="13827" width="9.140625" style="498"/>
    <col min="13828" max="13828" width="5" style="498" customWidth="1"/>
    <col min="13829" max="13829" width="30.42578125" style="498" bestFit="1" customWidth="1"/>
    <col min="13830" max="13830" width="8.7109375" style="498" customWidth="1"/>
    <col min="13831" max="13831" width="3.140625" style="498" customWidth="1"/>
    <col min="13832" max="13832" width="8.5703125" style="498" bestFit="1" customWidth="1"/>
    <col min="13833" max="13833" width="11.140625" style="498" customWidth="1"/>
    <col min="13834" max="13834" width="10.140625" style="498" customWidth="1"/>
    <col min="13835" max="13835" width="15.85546875" style="498" customWidth="1"/>
    <col min="13836" max="13836" width="9.42578125" style="498" customWidth="1"/>
    <col min="13837" max="13837" width="14.28515625" style="498" customWidth="1"/>
    <col min="13838" max="13838" width="8.85546875" style="498" customWidth="1"/>
    <col min="13839" max="13839" width="4.7109375" style="498" customWidth="1"/>
    <col min="13840" max="13840" width="7.28515625" style="498" customWidth="1"/>
    <col min="13841" max="13841" width="6.85546875" style="498" customWidth="1"/>
    <col min="13842" max="13845" width="5.5703125" style="498" customWidth="1"/>
    <col min="13846" max="14083" width="9.140625" style="498"/>
    <col min="14084" max="14084" width="5" style="498" customWidth="1"/>
    <col min="14085" max="14085" width="30.42578125" style="498" bestFit="1" customWidth="1"/>
    <col min="14086" max="14086" width="8.7109375" style="498" customWidth="1"/>
    <col min="14087" max="14087" width="3.140625" style="498" customWidth="1"/>
    <col min="14088" max="14088" width="8.5703125" style="498" bestFit="1" customWidth="1"/>
    <col min="14089" max="14089" width="11.140625" style="498" customWidth="1"/>
    <col min="14090" max="14090" width="10.140625" style="498" customWidth="1"/>
    <col min="14091" max="14091" width="15.85546875" style="498" customWidth="1"/>
    <col min="14092" max="14092" width="9.42578125" style="498" customWidth="1"/>
    <col min="14093" max="14093" width="14.28515625" style="498" customWidth="1"/>
    <col min="14094" max="14094" width="8.85546875" style="498" customWidth="1"/>
    <col min="14095" max="14095" width="4.7109375" style="498" customWidth="1"/>
    <col min="14096" max="14096" width="7.28515625" style="498" customWidth="1"/>
    <col min="14097" max="14097" width="6.85546875" style="498" customWidth="1"/>
    <col min="14098" max="14101" width="5.5703125" style="498" customWidth="1"/>
    <col min="14102" max="14339" width="9.140625" style="498"/>
    <col min="14340" max="14340" width="5" style="498" customWidth="1"/>
    <col min="14341" max="14341" width="30.42578125" style="498" bestFit="1" customWidth="1"/>
    <col min="14342" max="14342" width="8.7109375" style="498" customWidth="1"/>
    <col min="14343" max="14343" width="3.140625" style="498" customWidth="1"/>
    <col min="14344" max="14344" width="8.5703125" style="498" bestFit="1" customWidth="1"/>
    <col min="14345" max="14345" width="11.140625" style="498" customWidth="1"/>
    <col min="14346" max="14346" width="10.140625" style="498" customWidth="1"/>
    <col min="14347" max="14347" width="15.85546875" style="498" customWidth="1"/>
    <col min="14348" max="14348" width="9.42578125" style="498" customWidth="1"/>
    <col min="14349" max="14349" width="14.28515625" style="498" customWidth="1"/>
    <col min="14350" max="14350" width="8.85546875" style="498" customWidth="1"/>
    <col min="14351" max="14351" width="4.7109375" style="498" customWidth="1"/>
    <col min="14352" max="14352" width="7.28515625" style="498" customWidth="1"/>
    <col min="14353" max="14353" width="6.85546875" style="498" customWidth="1"/>
    <col min="14354" max="14357" width="5.5703125" style="498" customWidth="1"/>
    <col min="14358" max="14595" width="9.140625" style="498"/>
    <col min="14596" max="14596" width="5" style="498" customWidth="1"/>
    <col min="14597" max="14597" width="30.42578125" style="498" bestFit="1" customWidth="1"/>
    <col min="14598" max="14598" width="8.7109375" style="498" customWidth="1"/>
    <col min="14599" max="14599" width="3.140625" style="498" customWidth="1"/>
    <col min="14600" max="14600" width="8.5703125" style="498" bestFit="1" customWidth="1"/>
    <col min="14601" max="14601" width="11.140625" style="498" customWidth="1"/>
    <col min="14602" max="14602" width="10.140625" style="498" customWidth="1"/>
    <col min="14603" max="14603" width="15.85546875" style="498" customWidth="1"/>
    <col min="14604" max="14604" width="9.42578125" style="498" customWidth="1"/>
    <col min="14605" max="14605" width="14.28515625" style="498" customWidth="1"/>
    <col min="14606" max="14606" width="8.85546875" style="498" customWidth="1"/>
    <col min="14607" max="14607" width="4.7109375" style="498" customWidth="1"/>
    <col min="14608" max="14608" width="7.28515625" style="498" customWidth="1"/>
    <col min="14609" max="14609" width="6.85546875" style="498" customWidth="1"/>
    <col min="14610" max="14613" width="5.5703125" style="498" customWidth="1"/>
    <col min="14614" max="14851" width="9.140625" style="498"/>
    <col min="14852" max="14852" width="5" style="498" customWidth="1"/>
    <col min="14853" max="14853" width="30.42578125" style="498" bestFit="1" customWidth="1"/>
    <col min="14854" max="14854" width="8.7109375" style="498" customWidth="1"/>
    <col min="14855" max="14855" width="3.140625" style="498" customWidth="1"/>
    <col min="14856" max="14856" width="8.5703125" style="498" bestFit="1" customWidth="1"/>
    <col min="14857" max="14857" width="11.140625" style="498" customWidth="1"/>
    <col min="14858" max="14858" width="10.140625" style="498" customWidth="1"/>
    <col min="14859" max="14859" width="15.85546875" style="498" customWidth="1"/>
    <col min="14860" max="14860" width="9.42578125" style="498" customWidth="1"/>
    <col min="14861" max="14861" width="14.28515625" style="498" customWidth="1"/>
    <col min="14862" max="14862" width="8.85546875" style="498" customWidth="1"/>
    <col min="14863" max="14863" width="4.7109375" style="498" customWidth="1"/>
    <col min="14864" max="14864" width="7.28515625" style="498" customWidth="1"/>
    <col min="14865" max="14865" width="6.85546875" style="498" customWidth="1"/>
    <col min="14866" max="14869" width="5.5703125" style="498" customWidth="1"/>
    <col min="14870" max="15107" width="9.140625" style="498"/>
    <col min="15108" max="15108" width="5" style="498" customWidth="1"/>
    <col min="15109" max="15109" width="30.42578125" style="498" bestFit="1" customWidth="1"/>
    <col min="15110" max="15110" width="8.7109375" style="498" customWidth="1"/>
    <col min="15111" max="15111" width="3.140625" style="498" customWidth="1"/>
    <col min="15112" max="15112" width="8.5703125" style="498" bestFit="1" customWidth="1"/>
    <col min="15113" max="15113" width="11.140625" style="498" customWidth="1"/>
    <col min="15114" max="15114" width="10.140625" style="498" customWidth="1"/>
    <col min="15115" max="15115" width="15.85546875" style="498" customWidth="1"/>
    <col min="15116" max="15116" width="9.42578125" style="498" customWidth="1"/>
    <col min="15117" max="15117" width="14.28515625" style="498" customWidth="1"/>
    <col min="15118" max="15118" width="8.85546875" style="498" customWidth="1"/>
    <col min="15119" max="15119" width="4.7109375" style="498" customWidth="1"/>
    <col min="15120" max="15120" width="7.28515625" style="498" customWidth="1"/>
    <col min="15121" max="15121" width="6.85546875" style="498" customWidth="1"/>
    <col min="15122" max="15125" width="5.5703125" style="498" customWidth="1"/>
    <col min="15126" max="15363" width="9.140625" style="498"/>
    <col min="15364" max="15364" width="5" style="498" customWidth="1"/>
    <col min="15365" max="15365" width="30.42578125" style="498" bestFit="1" customWidth="1"/>
    <col min="15366" max="15366" width="8.7109375" style="498" customWidth="1"/>
    <col min="15367" max="15367" width="3.140625" style="498" customWidth="1"/>
    <col min="15368" max="15368" width="8.5703125" style="498" bestFit="1" customWidth="1"/>
    <col min="15369" max="15369" width="11.140625" style="498" customWidth="1"/>
    <col min="15370" max="15370" width="10.140625" style="498" customWidth="1"/>
    <col min="15371" max="15371" width="15.85546875" style="498" customWidth="1"/>
    <col min="15372" max="15372" width="9.42578125" style="498" customWidth="1"/>
    <col min="15373" max="15373" width="14.28515625" style="498" customWidth="1"/>
    <col min="15374" max="15374" width="8.85546875" style="498" customWidth="1"/>
    <col min="15375" max="15375" width="4.7109375" style="498" customWidth="1"/>
    <col min="15376" max="15376" width="7.28515625" style="498" customWidth="1"/>
    <col min="15377" max="15377" width="6.85546875" style="498" customWidth="1"/>
    <col min="15378" max="15381" width="5.5703125" style="498" customWidth="1"/>
    <col min="15382" max="15619" width="9.140625" style="498"/>
    <col min="15620" max="15620" width="5" style="498" customWidth="1"/>
    <col min="15621" max="15621" width="30.42578125" style="498" bestFit="1" customWidth="1"/>
    <col min="15622" max="15622" width="8.7109375" style="498" customWidth="1"/>
    <col min="15623" max="15623" width="3.140625" style="498" customWidth="1"/>
    <col min="15624" max="15624" width="8.5703125" style="498" bestFit="1" customWidth="1"/>
    <col min="15625" max="15625" width="11.140625" style="498" customWidth="1"/>
    <col min="15626" max="15626" width="10.140625" style="498" customWidth="1"/>
    <col min="15627" max="15627" width="15.85546875" style="498" customWidth="1"/>
    <col min="15628" max="15628" width="9.42578125" style="498" customWidth="1"/>
    <col min="15629" max="15629" width="14.28515625" style="498" customWidth="1"/>
    <col min="15630" max="15630" width="8.85546875" style="498" customWidth="1"/>
    <col min="15631" max="15631" width="4.7109375" style="498" customWidth="1"/>
    <col min="15632" max="15632" width="7.28515625" style="498" customWidth="1"/>
    <col min="15633" max="15633" width="6.85546875" style="498" customWidth="1"/>
    <col min="15634" max="15637" width="5.5703125" style="498" customWidth="1"/>
    <col min="15638" max="15875" width="9.140625" style="498"/>
    <col min="15876" max="15876" width="5" style="498" customWidth="1"/>
    <col min="15877" max="15877" width="30.42578125" style="498" bestFit="1" customWidth="1"/>
    <col min="15878" max="15878" width="8.7109375" style="498" customWidth="1"/>
    <col min="15879" max="15879" width="3.140625" style="498" customWidth="1"/>
    <col min="15880" max="15880" width="8.5703125" style="498" bestFit="1" customWidth="1"/>
    <col min="15881" max="15881" width="11.140625" style="498" customWidth="1"/>
    <col min="15882" max="15882" width="10.140625" style="498" customWidth="1"/>
    <col min="15883" max="15883" width="15.85546875" style="498" customWidth="1"/>
    <col min="15884" max="15884" width="9.42578125" style="498" customWidth="1"/>
    <col min="15885" max="15885" width="14.28515625" style="498" customWidth="1"/>
    <col min="15886" max="15886" width="8.85546875" style="498" customWidth="1"/>
    <col min="15887" max="15887" width="4.7109375" style="498" customWidth="1"/>
    <col min="15888" max="15888" width="7.28515625" style="498" customWidth="1"/>
    <col min="15889" max="15889" width="6.85546875" style="498" customWidth="1"/>
    <col min="15890" max="15893" width="5.5703125" style="498" customWidth="1"/>
    <col min="15894" max="16131" width="9.140625" style="498"/>
    <col min="16132" max="16132" width="5" style="498" customWidth="1"/>
    <col min="16133" max="16133" width="30.42578125" style="498" bestFit="1" customWidth="1"/>
    <col min="16134" max="16134" width="8.7109375" style="498" customWidth="1"/>
    <col min="16135" max="16135" width="3.140625" style="498" customWidth="1"/>
    <col min="16136" max="16136" width="8.5703125" style="498" bestFit="1" customWidth="1"/>
    <col min="16137" max="16137" width="11.140625" style="498" customWidth="1"/>
    <col min="16138" max="16138" width="10.140625" style="498" customWidth="1"/>
    <col min="16139" max="16139" width="15.85546875" style="498" customWidth="1"/>
    <col min="16140" max="16140" width="9.42578125" style="498" customWidth="1"/>
    <col min="16141" max="16141" width="14.28515625" style="498" customWidth="1"/>
    <col min="16142" max="16142" width="8.85546875" style="498" customWidth="1"/>
    <col min="16143" max="16143" width="4.7109375" style="498" customWidth="1"/>
    <col min="16144" max="16144" width="7.28515625" style="498" customWidth="1"/>
    <col min="16145" max="16145" width="6.85546875" style="498" customWidth="1"/>
    <col min="16146" max="16149" width="5.5703125" style="498" customWidth="1"/>
    <col min="16150" max="16384" width="9.140625" style="498"/>
  </cols>
  <sheetData>
    <row r="1" spans="1:22" ht="27" customHeight="1" thickBot="1" x14ac:dyDescent="0.25">
      <c r="A1" s="629" t="s">
        <v>1285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22" ht="15.75" customHeight="1" thickBot="1" x14ac:dyDescent="0.25">
      <c r="A2" s="630" t="s">
        <v>1242</v>
      </c>
      <c r="B2" s="630"/>
      <c r="C2" s="631"/>
      <c r="D2" s="635" t="s">
        <v>244</v>
      </c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499"/>
      <c r="P2" s="500"/>
      <c r="Q2" s="500"/>
    </row>
    <row r="3" spans="1:22" ht="15.75" customHeight="1" thickTop="1" thickBot="1" x14ac:dyDescent="0.25">
      <c r="A3" s="501"/>
      <c r="B3" s="501"/>
      <c r="C3" s="501" t="s">
        <v>245</v>
      </c>
      <c r="D3" s="632" t="s">
        <v>246</v>
      </c>
      <c r="E3" s="633"/>
      <c r="F3" s="633"/>
      <c r="G3" s="633"/>
      <c r="H3" s="634"/>
      <c r="I3" s="639" t="s">
        <v>1271</v>
      </c>
      <c r="J3" s="640"/>
      <c r="K3" s="632" t="s">
        <v>247</v>
      </c>
      <c r="L3" s="633"/>
      <c r="M3" s="633"/>
      <c r="N3" s="633"/>
      <c r="O3" s="499"/>
      <c r="P3" s="500"/>
      <c r="Q3" s="500"/>
    </row>
    <row r="4" spans="1:22" ht="13.5" customHeight="1" thickTop="1" x14ac:dyDescent="0.2">
      <c r="A4" s="501"/>
      <c r="B4" s="501"/>
      <c r="C4" s="502" t="s">
        <v>248</v>
      </c>
      <c r="D4" s="637" t="s">
        <v>249</v>
      </c>
      <c r="E4" s="638"/>
      <c r="F4" s="503" t="s">
        <v>250</v>
      </c>
      <c r="G4" s="503" t="s">
        <v>251</v>
      </c>
      <c r="H4" s="504" t="s">
        <v>1243</v>
      </c>
      <c r="I4" s="637" t="s">
        <v>1272</v>
      </c>
      <c r="J4" s="638"/>
      <c r="K4" s="637" t="s">
        <v>252</v>
      </c>
      <c r="L4" s="638"/>
      <c r="M4" s="503" t="s">
        <v>250</v>
      </c>
      <c r="N4" s="503" t="s">
        <v>1278</v>
      </c>
      <c r="O4" s="505"/>
      <c r="P4" s="499"/>
      <c r="R4" s="506"/>
      <c r="S4" s="507"/>
      <c r="T4" s="506"/>
      <c r="U4" s="506"/>
    </row>
    <row r="5" spans="1:22" ht="12.95" customHeight="1" x14ac:dyDescent="0.2">
      <c r="A5" s="508" t="s">
        <v>253</v>
      </c>
      <c r="B5" s="508" t="s">
        <v>254</v>
      </c>
      <c r="C5" s="509" t="s">
        <v>255</v>
      </c>
      <c r="D5" s="510" t="s">
        <v>256</v>
      </c>
      <c r="E5" s="511" t="s">
        <v>257</v>
      </c>
      <c r="F5" s="511" t="s">
        <v>258</v>
      </c>
      <c r="G5" s="512" t="s">
        <v>259</v>
      </c>
      <c r="H5" s="513" t="s">
        <v>1244</v>
      </c>
      <c r="I5" s="514" t="s">
        <v>256</v>
      </c>
      <c r="J5" s="511" t="s">
        <v>257</v>
      </c>
      <c r="K5" s="510" t="s">
        <v>256</v>
      </c>
      <c r="L5" s="511" t="s">
        <v>257</v>
      </c>
      <c r="M5" s="511" t="s">
        <v>258</v>
      </c>
      <c r="N5" s="511" t="s">
        <v>259</v>
      </c>
      <c r="O5" s="515"/>
      <c r="P5" s="516"/>
      <c r="Q5" s="516"/>
      <c r="R5" s="517"/>
      <c r="S5" s="518"/>
      <c r="U5" s="517"/>
    </row>
    <row r="6" spans="1:22" ht="12.95" customHeight="1" x14ac:dyDescent="0.2">
      <c r="A6" s="237" t="s">
        <v>1078</v>
      </c>
      <c r="B6" s="238" t="s">
        <v>1279</v>
      </c>
      <c r="C6" s="239">
        <v>52.2</v>
      </c>
      <c r="D6" s="240">
        <v>53.6</v>
      </c>
      <c r="E6" s="241">
        <v>45.7</v>
      </c>
      <c r="F6" s="241" t="s">
        <v>1245</v>
      </c>
      <c r="G6" s="241" t="s">
        <v>1245</v>
      </c>
      <c r="H6" s="241"/>
      <c r="I6" s="240">
        <v>37.520794105020201</v>
      </c>
      <c r="J6" s="241">
        <v>31.100596098294702</v>
      </c>
      <c r="K6" s="240">
        <v>53.3</v>
      </c>
      <c r="L6" s="241">
        <v>47.8</v>
      </c>
      <c r="M6" s="241" t="s">
        <v>1245</v>
      </c>
      <c r="N6" s="241" t="s">
        <v>1245</v>
      </c>
      <c r="O6" s="519"/>
      <c r="P6" s="520"/>
      <c r="Q6" s="521"/>
      <c r="R6" s="231"/>
      <c r="S6" s="517"/>
      <c r="T6" s="517"/>
      <c r="U6" s="231"/>
      <c r="V6" s="231"/>
    </row>
    <row r="7" spans="1:22" ht="12.95" customHeight="1" x14ac:dyDescent="0.2">
      <c r="A7" s="232" t="s">
        <v>1081</v>
      </c>
      <c r="B7" s="233" t="s">
        <v>1280</v>
      </c>
      <c r="C7" s="234">
        <v>50.6</v>
      </c>
      <c r="D7" s="235">
        <v>47</v>
      </c>
      <c r="E7" s="236">
        <v>40.1</v>
      </c>
      <c r="F7" s="236" t="s">
        <v>1245</v>
      </c>
      <c r="G7" s="236" t="s">
        <v>1246</v>
      </c>
      <c r="H7" s="236"/>
      <c r="I7" s="235">
        <v>33.733687326309401</v>
      </c>
      <c r="J7" s="236">
        <v>30.5850335526208</v>
      </c>
      <c r="K7" s="235">
        <v>50.2</v>
      </c>
      <c r="L7" s="236">
        <v>43.1</v>
      </c>
      <c r="M7" s="236" t="s">
        <v>1245</v>
      </c>
      <c r="N7" s="236" t="s">
        <v>1249</v>
      </c>
      <c r="O7" s="519"/>
      <c r="P7" s="520"/>
      <c r="Q7" s="521"/>
      <c r="R7" s="231"/>
      <c r="S7" s="517"/>
      <c r="T7" s="517"/>
      <c r="U7" s="231"/>
      <c r="V7" s="231"/>
    </row>
    <row r="8" spans="1:22" ht="12.95" customHeight="1" x14ac:dyDescent="0.2">
      <c r="A8" s="237" t="s">
        <v>1083</v>
      </c>
      <c r="B8" s="238" t="s">
        <v>1191</v>
      </c>
      <c r="C8" s="239">
        <v>49</v>
      </c>
      <c r="D8" s="240">
        <v>48.1</v>
      </c>
      <c r="E8" s="241">
        <v>43.9</v>
      </c>
      <c r="F8" s="241" t="s">
        <v>1245</v>
      </c>
      <c r="G8" s="241" t="s">
        <v>1245</v>
      </c>
      <c r="H8" s="241" t="s">
        <v>1247</v>
      </c>
      <c r="I8" s="240">
        <v>29.045025116266899</v>
      </c>
      <c r="J8" s="241">
        <v>23.170762081781799</v>
      </c>
      <c r="K8" s="240">
        <v>52.8</v>
      </c>
      <c r="L8" s="241">
        <v>50.2</v>
      </c>
      <c r="M8" s="241" t="s">
        <v>1245</v>
      </c>
      <c r="N8" s="241" t="s">
        <v>1245</v>
      </c>
      <c r="O8" s="519"/>
      <c r="P8" s="520"/>
      <c r="Q8" s="521"/>
      <c r="R8" s="231"/>
      <c r="S8" s="517"/>
      <c r="T8" s="517"/>
      <c r="U8" s="231"/>
      <c r="V8" s="231"/>
    </row>
    <row r="9" spans="1:22" ht="12.95" customHeight="1" x14ac:dyDescent="0.2">
      <c r="A9" s="232" t="s">
        <v>1115</v>
      </c>
      <c r="B9" s="233" t="s">
        <v>1192</v>
      </c>
      <c r="C9" s="234">
        <v>48.7</v>
      </c>
      <c r="D9" s="235">
        <v>48.5</v>
      </c>
      <c r="E9" s="236">
        <v>44.5</v>
      </c>
      <c r="F9" s="236" t="s">
        <v>1245</v>
      </c>
      <c r="G9" s="236" t="s">
        <v>1245</v>
      </c>
      <c r="H9" s="236" t="s">
        <v>1247</v>
      </c>
      <c r="I9" s="235">
        <v>35.849582841053405</v>
      </c>
      <c r="J9" s="236">
        <v>36.425820668046896</v>
      </c>
      <c r="K9" s="235">
        <v>55.3</v>
      </c>
      <c r="L9" s="236">
        <v>48.3</v>
      </c>
      <c r="M9" s="236" t="s">
        <v>1245</v>
      </c>
      <c r="N9" s="236" t="s">
        <v>1245</v>
      </c>
      <c r="O9" s="519"/>
      <c r="P9" s="520"/>
      <c r="Q9" s="521"/>
      <c r="R9" s="231"/>
      <c r="S9" s="517"/>
      <c r="T9" s="517"/>
      <c r="U9" s="231"/>
      <c r="V9" s="231"/>
    </row>
    <row r="10" spans="1:22" ht="12.95" customHeight="1" x14ac:dyDescent="0.2">
      <c r="A10" s="237" t="s">
        <v>1115</v>
      </c>
      <c r="B10" s="238" t="s">
        <v>1281</v>
      </c>
      <c r="C10" s="239">
        <v>48.5</v>
      </c>
      <c r="D10" s="240">
        <v>45.5</v>
      </c>
      <c r="E10" s="241">
        <v>38.200000000000003</v>
      </c>
      <c r="F10" s="241" t="s">
        <v>1245</v>
      </c>
      <c r="G10" s="241" t="s">
        <v>1246</v>
      </c>
      <c r="H10" s="241" t="s">
        <v>1247</v>
      </c>
      <c r="I10" s="240">
        <v>32.592039400379896</v>
      </c>
      <c r="J10" s="241">
        <v>31.064996471205298</v>
      </c>
      <c r="K10" s="240">
        <v>50.9</v>
      </c>
      <c r="L10" s="241">
        <v>44.6</v>
      </c>
      <c r="M10" s="241" t="s">
        <v>1245</v>
      </c>
      <c r="N10" s="241" t="s">
        <v>1249</v>
      </c>
      <c r="O10" s="519"/>
      <c r="P10" s="520"/>
      <c r="Q10" s="521"/>
      <c r="R10" s="231"/>
      <c r="S10" s="517"/>
      <c r="T10" s="517"/>
      <c r="U10" s="231"/>
      <c r="V10" s="231"/>
    </row>
    <row r="11" spans="1:22" ht="12.95" customHeight="1" x14ac:dyDescent="0.2">
      <c r="A11" s="232" t="s">
        <v>1115</v>
      </c>
      <c r="B11" s="233" t="s">
        <v>1282</v>
      </c>
      <c r="C11" s="234">
        <v>48</v>
      </c>
      <c r="D11" s="235">
        <v>45.8</v>
      </c>
      <c r="E11" s="236">
        <v>37.9</v>
      </c>
      <c r="F11" s="236" t="s">
        <v>1245</v>
      </c>
      <c r="G11" s="236" t="s">
        <v>1246</v>
      </c>
      <c r="H11" s="236" t="s">
        <v>1247</v>
      </c>
      <c r="I11" s="235">
        <v>28.2884988759082</v>
      </c>
      <c r="J11" s="236">
        <v>28.859442415355801</v>
      </c>
      <c r="K11" s="235">
        <v>49.3</v>
      </c>
      <c r="L11" s="236">
        <v>41</v>
      </c>
      <c r="M11" s="236" t="s">
        <v>1245</v>
      </c>
      <c r="N11" s="236" t="s">
        <v>1249</v>
      </c>
      <c r="O11" s="519"/>
      <c r="P11" s="520"/>
      <c r="Q11" s="521"/>
      <c r="R11" s="231"/>
      <c r="S11" s="517"/>
      <c r="T11" s="517"/>
      <c r="U11" s="231"/>
      <c r="V11" s="231"/>
    </row>
    <row r="12" spans="1:22" ht="12.95" customHeight="1" x14ac:dyDescent="0.2">
      <c r="A12" s="237" t="s">
        <v>1115</v>
      </c>
      <c r="B12" s="238" t="s">
        <v>1283</v>
      </c>
      <c r="C12" s="239">
        <v>48</v>
      </c>
      <c r="D12" s="240">
        <v>45.1</v>
      </c>
      <c r="E12" s="241">
        <v>39.799999999999997</v>
      </c>
      <c r="F12" s="241" t="s">
        <v>1245</v>
      </c>
      <c r="G12" s="241" t="s">
        <v>1245</v>
      </c>
      <c r="H12" s="241" t="s">
        <v>1252</v>
      </c>
      <c r="I12" s="240">
        <v>31.726322749102504</v>
      </c>
      <c r="J12" s="241">
        <v>31.589253935395597</v>
      </c>
      <c r="K12" s="240">
        <v>47.6</v>
      </c>
      <c r="L12" s="241">
        <v>43</v>
      </c>
      <c r="M12" s="241" t="s">
        <v>1245</v>
      </c>
      <c r="N12" s="241" t="s">
        <v>1245</v>
      </c>
      <c r="Q12" s="522"/>
      <c r="R12" s="523"/>
    </row>
    <row r="13" spans="1:22" ht="12.95" customHeight="1" x14ac:dyDescent="0.2">
      <c r="A13" s="232" t="s">
        <v>1196</v>
      </c>
      <c r="B13" s="233" t="s">
        <v>1197</v>
      </c>
      <c r="C13" s="234">
        <v>47.2</v>
      </c>
      <c r="D13" s="235">
        <v>42</v>
      </c>
      <c r="E13" s="236">
        <v>40</v>
      </c>
      <c r="F13" s="236" t="s">
        <v>1245</v>
      </c>
      <c r="G13" s="236" t="s">
        <v>1246</v>
      </c>
      <c r="H13" s="236" t="s">
        <v>1276</v>
      </c>
      <c r="I13" s="235">
        <v>31.432301260876901</v>
      </c>
      <c r="J13" s="236">
        <v>30.8687031339288</v>
      </c>
      <c r="K13" s="235">
        <v>46.1</v>
      </c>
      <c r="L13" s="236">
        <v>38.6</v>
      </c>
      <c r="M13" s="236" t="s">
        <v>1245</v>
      </c>
      <c r="N13" s="236" t="s">
        <v>1249</v>
      </c>
      <c r="O13" s="519"/>
      <c r="P13" s="520"/>
      <c r="Q13" s="521"/>
      <c r="R13" s="231"/>
      <c r="S13" s="517"/>
      <c r="T13" s="517"/>
      <c r="U13" s="231"/>
      <c r="V13" s="231"/>
    </row>
    <row r="14" spans="1:22" ht="12.95" customHeight="1" x14ac:dyDescent="0.2">
      <c r="A14" s="237" t="s">
        <v>1196</v>
      </c>
      <c r="B14" s="238" t="s">
        <v>1198</v>
      </c>
      <c r="C14" s="239">
        <v>47.2</v>
      </c>
      <c r="D14" s="240" t="s">
        <v>855</v>
      </c>
      <c r="E14" s="241" t="s">
        <v>855</v>
      </c>
      <c r="F14" s="241" t="s">
        <v>855</v>
      </c>
      <c r="G14" s="241" t="s">
        <v>855</v>
      </c>
      <c r="H14" s="241" t="s">
        <v>1252</v>
      </c>
      <c r="I14" s="240">
        <v>38.176816009255106</v>
      </c>
      <c r="J14" s="241">
        <v>34.502664288084901</v>
      </c>
      <c r="K14" s="240">
        <v>45.7</v>
      </c>
      <c r="L14" s="241">
        <v>37.5</v>
      </c>
      <c r="M14" s="241" t="s">
        <v>1245</v>
      </c>
      <c r="N14" s="241" t="s">
        <v>1245</v>
      </c>
      <c r="O14" s="519"/>
      <c r="P14" s="520"/>
      <c r="Q14" s="521"/>
      <c r="R14" s="231"/>
      <c r="S14" s="517"/>
      <c r="T14" s="517"/>
      <c r="U14" s="231"/>
      <c r="V14" s="231"/>
    </row>
    <row r="15" spans="1:22" ht="12.95" customHeight="1" x14ac:dyDescent="0.2">
      <c r="A15" s="232" t="s">
        <v>1196</v>
      </c>
      <c r="B15" s="233" t="s">
        <v>1199</v>
      </c>
      <c r="C15" s="234">
        <v>46.7</v>
      </c>
      <c r="D15" s="235">
        <v>48.3</v>
      </c>
      <c r="E15" s="236">
        <v>42.6</v>
      </c>
      <c r="F15" s="236" t="s">
        <v>1245</v>
      </c>
      <c r="G15" s="236" t="s">
        <v>1245</v>
      </c>
      <c r="H15" s="236" t="s">
        <v>1252</v>
      </c>
      <c r="I15" s="235">
        <v>37.117921711524097</v>
      </c>
      <c r="J15" s="236">
        <v>31.479301473175699</v>
      </c>
      <c r="K15" s="235">
        <v>41.8</v>
      </c>
      <c r="L15" s="236">
        <v>34.799999999999997</v>
      </c>
      <c r="M15" s="236" t="s">
        <v>1245</v>
      </c>
      <c r="N15" s="236" t="s">
        <v>1245</v>
      </c>
      <c r="O15" s="519"/>
      <c r="P15" s="520"/>
      <c r="Q15" s="521"/>
      <c r="R15" s="231"/>
      <c r="S15" s="517"/>
      <c r="T15" s="517"/>
      <c r="U15" s="231"/>
      <c r="V15" s="231"/>
    </row>
    <row r="16" spans="1:22" ht="12.95" customHeight="1" x14ac:dyDescent="0.2">
      <c r="A16" s="237" t="s">
        <v>1196</v>
      </c>
      <c r="B16" s="238" t="s">
        <v>1200</v>
      </c>
      <c r="C16" s="239">
        <v>46.4</v>
      </c>
      <c r="D16" s="240">
        <v>45.4</v>
      </c>
      <c r="E16" s="241">
        <v>40.1</v>
      </c>
      <c r="F16" s="241" t="s">
        <v>1245</v>
      </c>
      <c r="G16" s="241" t="s">
        <v>1245</v>
      </c>
      <c r="H16" s="241" t="s">
        <v>1253</v>
      </c>
      <c r="I16" s="240">
        <v>29.122060552919802</v>
      </c>
      <c r="J16" s="241">
        <v>27.051095386832998</v>
      </c>
      <c r="K16" s="240">
        <v>52.2</v>
      </c>
      <c r="L16" s="241">
        <v>42.2</v>
      </c>
      <c r="M16" s="241" t="s">
        <v>1245</v>
      </c>
      <c r="N16" s="241" t="s">
        <v>1245</v>
      </c>
      <c r="O16" s="519"/>
      <c r="P16" s="520"/>
      <c r="Q16" s="521"/>
      <c r="R16" s="231"/>
      <c r="S16" s="517"/>
      <c r="T16" s="517"/>
      <c r="U16" s="231"/>
      <c r="V16" s="231"/>
    </row>
    <row r="17" spans="1:22" ht="12.95" customHeight="1" x14ac:dyDescent="0.2">
      <c r="A17" s="232" t="s">
        <v>1196</v>
      </c>
      <c r="B17" s="233" t="s">
        <v>1201</v>
      </c>
      <c r="C17" s="234">
        <v>46.2</v>
      </c>
      <c r="D17" s="235">
        <v>42.6</v>
      </c>
      <c r="E17" s="236">
        <v>37.700000000000003</v>
      </c>
      <c r="F17" s="236" t="s">
        <v>1245</v>
      </c>
      <c r="G17" s="236" t="s">
        <v>1245</v>
      </c>
      <c r="H17" s="236" t="s">
        <v>1252</v>
      </c>
      <c r="I17" s="235">
        <v>31.520155810838702</v>
      </c>
      <c r="J17" s="236">
        <v>29.932897581524902</v>
      </c>
      <c r="K17" s="235">
        <v>42.8</v>
      </c>
      <c r="L17" s="236">
        <v>35.700000000000003</v>
      </c>
      <c r="M17" s="236" t="s">
        <v>1245</v>
      </c>
      <c r="N17" s="236" t="s">
        <v>1245</v>
      </c>
      <c r="O17" s="519"/>
      <c r="P17" s="520"/>
      <c r="Q17" s="521"/>
      <c r="R17" s="231"/>
      <c r="S17" s="517"/>
      <c r="T17" s="517"/>
      <c r="U17" s="231"/>
      <c r="V17" s="231"/>
    </row>
    <row r="18" spans="1:22" ht="12.95" customHeight="1" x14ac:dyDescent="0.2">
      <c r="A18" s="237" t="s">
        <v>1202</v>
      </c>
      <c r="B18" s="238" t="s">
        <v>1203</v>
      </c>
      <c r="C18" s="239">
        <v>45</v>
      </c>
      <c r="D18" s="240">
        <v>46.9</v>
      </c>
      <c r="E18" s="241">
        <v>43.1</v>
      </c>
      <c r="F18" s="241" t="s">
        <v>1245</v>
      </c>
      <c r="G18" s="241" t="s">
        <v>1245</v>
      </c>
      <c r="H18" s="241" t="s">
        <v>1252</v>
      </c>
      <c r="I18" s="240">
        <v>30.288878151995597</v>
      </c>
      <c r="J18" s="241">
        <v>27.753129553061299</v>
      </c>
      <c r="K18" s="240">
        <v>48.9</v>
      </c>
      <c r="L18" s="241">
        <v>43.1</v>
      </c>
      <c r="M18" s="241" t="s">
        <v>1245</v>
      </c>
      <c r="N18" s="241" t="s">
        <v>1245</v>
      </c>
      <c r="O18" s="519"/>
      <c r="P18" s="520"/>
      <c r="Q18" s="521"/>
      <c r="R18" s="231"/>
      <c r="S18" s="517"/>
      <c r="T18" s="517"/>
      <c r="U18" s="231"/>
      <c r="V18" s="231"/>
    </row>
    <row r="19" spans="1:22" ht="12.95" customHeight="1" x14ac:dyDescent="0.2">
      <c r="A19" s="232" t="s">
        <v>1202</v>
      </c>
      <c r="B19" s="233" t="s">
        <v>1204</v>
      </c>
      <c r="C19" s="234">
        <v>44.5</v>
      </c>
      <c r="D19" s="235">
        <v>41.5</v>
      </c>
      <c r="E19" s="236">
        <v>36.700000000000003</v>
      </c>
      <c r="F19" s="236" t="s">
        <v>1245</v>
      </c>
      <c r="G19" s="236" t="s">
        <v>1245</v>
      </c>
      <c r="H19" s="236" t="s">
        <v>1252</v>
      </c>
      <c r="I19" s="235">
        <v>31.553005178829601</v>
      </c>
      <c r="J19" s="236">
        <v>34.026957190930595</v>
      </c>
      <c r="K19" s="235">
        <v>42.1</v>
      </c>
      <c r="L19" s="236">
        <v>40.4</v>
      </c>
      <c r="M19" s="236" t="s">
        <v>1245</v>
      </c>
      <c r="N19" s="236" t="s">
        <v>1245</v>
      </c>
      <c r="O19" s="519"/>
      <c r="P19" s="520"/>
      <c r="Q19" s="521"/>
      <c r="R19" s="231"/>
      <c r="S19" s="517"/>
      <c r="T19" s="517"/>
      <c r="U19" s="231"/>
      <c r="V19" s="231"/>
    </row>
    <row r="20" spans="1:22" ht="12.95" customHeight="1" x14ac:dyDescent="0.2">
      <c r="A20" s="237" t="s">
        <v>1202</v>
      </c>
      <c r="B20" s="238" t="s">
        <v>1205</v>
      </c>
      <c r="C20" s="239">
        <v>44.3</v>
      </c>
      <c r="D20" s="240">
        <v>44.2</v>
      </c>
      <c r="E20" s="241">
        <v>41.9</v>
      </c>
      <c r="F20" s="241" t="s">
        <v>1245</v>
      </c>
      <c r="G20" s="241" t="s">
        <v>1245</v>
      </c>
      <c r="H20" s="241" t="s">
        <v>1252</v>
      </c>
      <c r="I20" s="240">
        <v>36.682068474888702</v>
      </c>
      <c r="J20" s="241">
        <v>34.212587440761297</v>
      </c>
      <c r="K20" s="240">
        <v>41.9</v>
      </c>
      <c r="L20" s="241">
        <v>36</v>
      </c>
      <c r="M20" s="241" t="s">
        <v>1245</v>
      </c>
      <c r="N20" s="241" t="s">
        <v>1245</v>
      </c>
      <c r="Q20" s="522"/>
      <c r="R20" s="523"/>
    </row>
    <row r="21" spans="1:22" ht="12.95" customHeight="1" x14ac:dyDescent="0.2">
      <c r="A21" s="232" t="s">
        <v>1206</v>
      </c>
      <c r="B21" s="233" t="s">
        <v>1207</v>
      </c>
      <c r="C21" s="234">
        <v>43.9</v>
      </c>
      <c r="D21" s="235">
        <v>45.9</v>
      </c>
      <c r="E21" s="236">
        <v>41.4</v>
      </c>
      <c r="F21" s="236" t="s">
        <v>1245</v>
      </c>
      <c r="G21" s="236" t="s">
        <v>1245</v>
      </c>
      <c r="H21" s="236" t="s">
        <v>1252</v>
      </c>
      <c r="I21" s="235">
        <v>34.977470650687899</v>
      </c>
      <c r="J21" s="236">
        <v>30.319983737880396</v>
      </c>
      <c r="K21" s="235">
        <v>47.2</v>
      </c>
      <c r="L21" s="236">
        <v>41.2</v>
      </c>
      <c r="M21" s="236" t="s">
        <v>1245</v>
      </c>
      <c r="N21" s="236" t="s">
        <v>1245</v>
      </c>
      <c r="O21" s="519"/>
      <c r="P21" s="520"/>
      <c r="Q21" s="521"/>
      <c r="R21" s="231"/>
      <c r="S21" s="517"/>
      <c r="T21" s="517"/>
      <c r="U21" s="231"/>
      <c r="V21" s="231"/>
    </row>
    <row r="22" spans="1:22" ht="12.95" customHeight="1" x14ac:dyDescent="0.2">
      <c r="A22" s="237" t="s">
        <v>1208</v>
      </c>
      <c r="B22" s="238" t="s">
        <v>1209</v>
      </c>
      <c r="C22" s="239">
        <v>42.4</v>
      </c>
      <c r="D22" s="240">
        <v>45.3</v>
      </c>
      <c r="E22" s="241">
        <v>37.200000000000003</v>
      </c>
      <c r="F22" s="241" t="s">
        <v>1245</v>
      </c>
      <c r="G22" s="241" t="s">
        <v>1245</v>
      </c>
      <c r="H22" s="241" t="s">
        <v>1252</v>
      </c>
      <c r="I22" s="240">
        <v>32.694533528276402</v>
      </c>
      <c r="J22" s="241">
        <v>32.731021437807804</v>
      </c>
      <c r="K22" s="240">
        <v>43.7</v>
      </c>
      <c r="L22" s="241">
        <v>37.1</v>
      </c>
      <c r="M22" s="241" t="s">
        <v>1245</v>
      </c>
      <c r="N22" s="241" t="s">
        <v>1245</v>
      </c>
      <c r="O22" s="519"/>
      <c r="P22" s="520"/>
      <c r="Q22" s="521"/>
      <c r="R22" s="231"/>
      <c r="S22" s="517"/>
      <c r="T22" s="517"/>
      <c r="U22" s="231"/>
      <c r="V22" s="231"/>
    </row>
    <row r="23" spans="1:22" ht="12.95" customHeight="1" x14ac:dyDescent="0.2">
      <c r="A23" s="232"/>
      <c r="B23" s="233" t="s">
        <v>1284</v>
      </c>
      <c r="C23" s="234" t="s">
        <v>855</v>
      </c>
      <c r="D23" s="235" t="s">
        <v>855</v>
      </c>
      <c r="E23" s="236" t="s">
        <v>855</v>
      </c>
      <c r="F23" s="236" t="s">
        <v>855</v>
      </c>
      <c r="G23" s="236" t="s">
        <v>855</v>
      </c>
      <c r="H23" s="236" t="s">
        <v>1247</v>
      </c>
      <c r="I23" s="235">
        <v>29.123774771200697</v>
      </c>
      <c r="J23" s="236">
        <v>30.051824934593899</v>
      </c>
      <c r="K23" s="235">
        <v>54.4</v>
      </c>
      <c r="L23" s="236">
        <v>43.9</v>
      </c>
      <c r="M23" s="236" t="s">
        <v>1245</v>
      </c>
      <c r="N23" s="236" t="s">
        <v>1245</v>
      </c>
      <c r="O23" s="519"/>
      <c r="P23" s="520"/>
      <c r="Q23" s="521"/>
      <c r="R23" s="231"/>
      <c r="S23" s="517"/>
      <c r="T23" s="517"/>
      <c r="U23" s="231"/>
      <c r="V23" s="231"/>
    </row>
    <row r="24" spans="1:22" s="528" customFormat="1" ht="11.85" customHeight="1" thickBot="1" x14ac:dyDescent="0.25">
      <c r="A24" s="524"/>
      <c r="B24" s="524" t="s">
        <v>12</v>
      </c>
      <c r="C24" s="527">
        <f>AVERAGE(C6:C23)</f>
        <v>46.988235294117644</v>
      </c>
      <c r="D24" s="525">
        <f>AVERAGE(D6:D23)</f>
        <v>45.981250000000003</v>
      </c>
      <c r="E24" s="525">
        <f>AVERAGE(E6:E23)</f>
        <v>40.675000000000004</v>
      </c>
      <c r="F24" s="525"/>
      <c r="G24" s="525"/>
      <c r="H24" s="527"/>
      <c r="I24" s="525">
        <f>AVERAGE(I6:I23)</f>
        <v>32.858052028629665</v>
      </c>
      <c r="J24" s="527">
        <f>AVERAGE(J6:J23)</f>
        <v>30.873670632293528</v>
      </c>
      <c r="K24" s="525">
        <f>AVERAGE(K6:K23)</f>
        <v>48.122222222222227</v>
      </c>
      <c r="L24" s="525">
        <f>AVERAGE(L6:L23)</f>
        <v>41.583333333333336</v>
      </c>
      <c r="M24" s="525"/>
      <c r="N24" s="525"/>
    </row>
    <row r="25" spans="1:22" s="528" customFormat="1" ht="11.85" customHeight="1" x14ac:dyDescent="0.2">
      <c r="A25" s="529"/>
      <c r="B25" s="530"/>
      <c r="C25" s="242"/>
      <c r="D25" s="243"/>
      <c r="E25" s="243"/>
      <c r="F25" s="243"/>
      <c r="G25" s="243"/>
      <c r="H25" s="243"/>
      <c r="I25" s="243"/>
      <c r="J25" s="241"/>
      <c r="K25" s="243"/>
      <c r="L25" s="243"/>
      <c r="M25" s="243"/>
      <c r="N25" s="243"/>
    </row>
    <row r="26" spans="1:22" s="528" customFormat="1" ht="11.85" customHeight="1" x14ac:dyDescent="0.2">
      <c r="B26" s="244"/>
      <c r="H26" s="245"/>
      <c r="I26" s="245"/>
      <c r="J26" s="245"/>
    </row>
    <row r="27" spans="1:22" ht="11.85" customHeight="1" x14ac:dyDescent="0.2">
      <c r="A27" s="528"/>
      <c r="B27" s="244"/>
      <c r="C27" s="528"/>
      <c r="D27" s="528"/>
      <c r="E27" s="528"/>
      <c r="F27" s="528"/>
      <c r="G27" s="528"/>
      <c r="H27" s="245"/>
      <c r="I27" s="245"/>
      <c r="J27" s="245"/>
      <c r="K27" s="528"/>
      <c r="L27" s="528"/>
      <c r="M27" s="528"/>
      <c r="N27" s="528"/>
      <c r="O27" s="528"/>
      <c r="Q27" s="498" t="s">
        <v>35</v>
      </c>
    </row>
    <row r="28" spans="1:22" x14ac:dyDescent="0.2">
      <c r="A28" s="528"/>
      <c r="B28" s="244"/>
      <c r="C28" s="528"/>
      <c r="H28" s="245"/>
      <c r="I28" s="245"/>
      <c r="J28" s="245"/>
      <c r="K28" s="528"/>
      <c r="L28" s="528"/>
      <c r="M28" s="528"/>
      <c r="N28" s="528"/>
      <c r="O28" s="528"/>
    </row>
    <row r="29" spans="1:22" x14ac:dyDescent="0.2">
      <c r="A29" s="528"/>
      <c r="B29" s="531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</row>
  </sheetData>
  <mergeCells count="9">
    <mergeCell ref="D4:E4"/>
    <mergeCell ref="I4:J4"/>
    <mergeCell ref="K4:L4"/>
    <mergeCell ref="A1:N1"/>
    <mergeCell ref="A2:C2"/>
    <mergeCell ref="D2:N2"/>
    <mergeCell ref="D3:H3"/>
    <mergeCell ref="I3:J3"/>
    <mergeCell ref="K3:N3"/>
  </mergeCells>
  <pageMargins left="0.5" right="0.5" top="0.5" bottom="0.5" header="0.3" footer="0.3"/>
  <pageSetup paperSize="5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zoomScaleNormal="100" workbookViewId="0">
      <selection activeCell="M26" sqref="M26"/>
    </sheetView>
  </sheetViews>
  <sheetFormatPr defaultRowHeight="12.75" x14ac:dyDescent="0.2"/>
  <cols>
    <col min="1" max="1" width="29.28515625" customWidth="1"/>
    <col min="2" max="2" width="10.7109375" style="1" customWidth="1"/>
    <col min="3" max="8" width="5.7109375" style="4" customWidth="1"/>
    <col min="9" max="25" width="5.7109375" style="44" customWidth="1"/>
    <col min="26" max="26" width="5.7109375" style="5" customWidth="1"/>
    <col min="27" max="44" width="5.7109375" customWidth="1"/>
  </cols>
  <sheetData>
    <row r="1" spans="1:44" ht="27.95" customHeight="1" thickBot="1" x14ac:dyDescent="0.25">
      <c r="A1" s="591" t="s">
        <v>1329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52"/>
      <c r="V1" s="552"/>
      <c r="W1" s="552"/>
      <c r="X1" s="552"/>
      <c r="Y1" s="552"/>
      <c r="Z1" s="552"/>
    </row>
    <row r="2" spans="1:44" ht="40.15" customHeight="1" x14ac:dyDescent="0.2">
      <c r="A2" s="52" t="s">
        <v>254</v>
      </c>
      <c r="B2" s="51" t="s">
        <v>116</v>
      </c>
      <c r="C2" s="563" t="s">
        <v>71</v>
      </c>
      <c r="D2" s="562"/>
      <c r="E2" s="562"/>
      <c r="F2" s="562"/>
      <c r="G2" s="562"/>
      <c r="H2" s="564"/>
      <c r="I2" s="563" t="s">
        <v>72</v>
      </c>
      <c r="J2" s="562"/>
      <c r="K2" s="562"/>
      <c r="L2" s="562"/>
      <c r="M2" s="562"/>
      <c r="N2" s="562"/>
      <c r="O2" s="563" t="s">
        <v>73</v>
      </c>
      <c r="P2" s="562"/>
      <c r="Q2" s="562"/>
      <c r="R2" s="562"/>
      <c r="S2" s="562"/>
      <c r="T2" s="564"/>
      <c r="U2" s="549" t="s">
        <v>1020</v>
      </c>
      <c r="V2" s="550"/>
      <c r="W2" s="550"/>
      <c r="X2" s="550"/>
      <c r="Y2" s="550"/>
      <c r="Z2" s="550"/>
      <c r="AA2" s="563" t="s">
        <v>476</v>
      </c>
      <c r="AB2" s="562"/>
      <c r="AC2" s="562"/>
      <c r="AD2" s="562"/>
      <c r="AE2" s="562"/>
      <c r="AF2" s="564"/>
      <c r="AG2" s="549" t="s">
        <v>1023</v>
      </c>
      <c r="AH2" s="550"/>
      <c r="AI2" s="550"/>
      <c r="AJ2" s="550"/>
      <c r="AK2" s="550"/>
      <c r="AL2" s="579"/>
      <c r="AM2" s="549" t="s">
        <v>1024</v>
      </c>
      <c r="AN2" s="550"/>
      <c r="AO2" s="550"/>
      <c r="AP2" s="550"/>
      <c r="AQ2" s="550"/>
      <c r="AR2" s="550"/>
    </row>
    <row r="3" spans="1:44" ht="20.100000000000001" customHeight="1" x14ac:dyDescent="0.2">
      <c r="A3" s="102"/>
      <c r="B3" s="59"/>
      <c r="C3" s="645" t="s">
        <v>117</v>
      </c>
      <c r="D3" s="644"/>
      <c r="E3" s="644" t="s">
        <v>118</v>
      </c>
      <c r="F3" s="644"/>
      <c r="G3" s="644" t="s">
        <v>119</v>
      </c>
      <c r="H3" s="646"/>
      <c r="I3" s="644" t="s">
        <v>117</v>
      </c>
      <c r="J3" s="644"/>
      <c r="K3" s="644" t="s">
        <v>118</v>
      </c>
      <c r="L3" s="644"/>
      <c r="M3" s="644" t="s">
        <v>119</v>
      </c>
      <c r="N3" s="644"/>
      <c r="O3" s="645" t="s">
        <v>117</v>
      </c>
      <c r="P3" s="644"/>
      <c r="Q3" s="644" t="s">
        <v>118</v>
      </c>
      <c r="R3" s="644"/>
      <c r="S3" s="644" t="s">
        <v>119</v>
      </c>
      <c r="T3" s="646"/>
      <c r="U3" s="645" t="s">
        <v>117</v>
      </c>
      <c r="V3" s="644"/>
      <c r="W3" s="644" t="s">
        <v>118</v>
      </c>
      <c r="X3" s="644"/>
      <c r="Y3" s="644" t="s">
        <v>119</v>
      </c>
      <c r="Z3" s="644"/>
      <c r="AA3" s="645" t="s">
        <v>117</v>
      </c>
      <c r="AB3" s="644"/>
      <c r="AC3" s="644" t="s">
        <v>118</v>
      </c>
      <c r="AD3" s="644"/>
      <c r="AE3" s="644" t="s">
        <v>119</v>
      </c>
      <c r="AF3" s="646"/>
      <c r="AG3" s="645" t="s">
        <v>117</v>
      </c>
      <c r="AH3" s="644"/>
      <c r="AI3" s="644" t="s">
        <v>118</v>
      </c>
      <c r="AJ3" s="644"/>
      <c r="AK3" s="644" t="s">
        <v>119</v>
      </c>
      <c r="AL3" s="646"/>
      <c r="AM3" s="645" t="s">
        <v>117</v>
      </c>
      <c r="AN3" s="644"/>
      <c r="AO3" s="644" t="s">
        <v>118</v>
      </c>
      <c r="AP3" s="644"/>
      <c r="AQ3" s="644" t="s">
        <v>119</v>
      </c>
      <c r="AR3" s="644"/>
    </row>
    <row r="4" spans="1:44" ht="78.75" hidden="1" customHeight="1" x14ac:dyDescent="0.2">
      <c r="A4" s="539" t="s">
        <v>61</v>
      </c>
      <c r="B4" s="540" t="s">
        <v>116</v>
      </c>
      <c r="C4" s="537" t="s">
        <v>131</v>
      </c>
      <c r="D4" s="536" t="s">
        <v>134</v>
      </c>
      <c r="E4" s="536" t="s">
        <v>132</v>
      </c>
      <c r="F4" s="536" t="s">
        <v>135</v>
      </c>
      <c r="G4" s="536" t="s">
        <v>133</v>
      </c>
      <c r="H4" s="538" t="s">
        <v>136</v>
      </c>
      <c r="I4" s="536" t="s">
        <v>178</v>
      </c>
      <c r="J4" s="536" t="s">
        <v>179</v>
      </c>
      <c r="K4" s="536" t="s">
        <v>180</v>
      </c>
      <c r="L4" s="536" t="s">
        <v>181</v>
      </c>
      <c r="M4" s="536" t="s">
        <v>182</v>
      </c>
      <c r="N4" s="536" t="s">
        <v>183</v>
      </c>
      <c r="O4" s="537" t="s">
        <v>137</v>
      </c>
      <c r="P4" s="536" t="s">
        <v>138</v>
      </c>
      <c r="Q4" s="536" t="s">
        <v>139</v>
      </c>
      <c r="R4" s="536" t="s">
        <v>140</v>
      </c>
      <c r="S4" s="536" t="s">
        <v>141</v>
      </c>
      <c r="T4" s="538" t="s">
        <v>142</v>
      </c>
      <c r="U4" s="537" t="s">
        <v>143</v>
      </c>
      <c r="V4" s="536" t="s">
        <v>1298</v>
      </c>
      <c r="W4" s="536" t="s">
        <v>144</v>
      </c>
      <c r="X4" s="536" t="s">
        <v>1299</v>
      </c>
      <c r="Y4" s="536" t="s">
        <v>145</v>
      </c>
      <c r="Z4" s="536" t="s">
        <v>1312</v>
      </c>
      <c r="AA4" s="537" t="s">
        <v>184</v>
      </c>
      <c r="AB4" s="536" t="s">
        <v>185</v>
      </c>
      <c r="AC4" s="536" t="s">
        <v>186</v>
      </c>
      <c r="AD4" s="536" t="s">
        <v>187</v>
      </c>
      <c r="AE4" s="536" t="s">
        <v>1313</v>
      </c>
      <c r="AF4" s="538" t="s">
        <v>1314</v>
      </c>
      <c r="AG4" s="537" t="s">
        <v>1300</v>
      </c>
      <c r="AH4" s="536" t="s">
        <v>1318</v>
      </c>
      <c r="AI4" s="536" t="s">
        <v>1302</v>
      </c>
      <c r="AJ4" s="536" t="s">
        <v>1315</v>
      </c>
      <c r="AK4" s="536" t="s">
        <v>1317</v>
      </c>
      <c r="AL4" s="536" t="s">
        <v>1316</v>
      </c>
      <c r="AM4" s="537" t="s">
        <v>1304</v>
      </c>
      <c r="AN4" s="536" t="s">
        <v>1319</v>
      </c>
      <c r="AO4" s="536" t="s">
        <v>1306</v>
      </c>
      <c r="AP4" s="536" t="s">
        <v>1320</v>
      </c>
      <c r="AQ4" s="536" t="s">
        <v>1321</v>
      </c>
      <c r="AR4" s="536" t="s">
        <v>1322</v>
      </c>
    </row>
    <row r="5" spans="1:44" x14ac:dyDescent="0.2">
      <c r="A5" s="156" t="s">
        <v>944</v>
      </c>
      <c r="B5" s="157" t="s">
        <v>324</v>
      </c>
      <c r="C5" s="350">
        <v>67</v>
      </c>
      <c r="D5" s="286" t="s">
        <v>532</v>
      </c>
      <c r="E5" s="287" t="s">
        <v>533</v>
      </c>
      <c r="F5" s="286" t="s">
        <v>533</v>
      </c>
      <c r="G5" s="287" t="s">
        <v>533</v>
      </c>
      <c r="H5" s="352" t="s">
        <v>533</v>
      </c>
      <c r="I5" s="345">
        <v>14.2</v>
      </c>
      <c r="J5" s="306" t="s">
        <v>625</v>
      </c>
      <c r="K5" s="345" t="s">
        <v>533</v>
      </c>
      <c r="L5" s="306" t="s">
        <v>533</v>
      </c>
      <c r="M5" s="345" t="s">
        <v>533</v>
      </c>
      <c r="N5" s="382" t="s">
        <v>533</v>
      </c>
      <c r="O5" s="289">
        <v>41</v>
      </c>
      <c r="P5" s="306" t="s">
        <v>637</v>
      </c>
      <c r="Q5" s="288" t="s">
        <v>533</v>
      </c>
      <c r="R5" s="306" t="s">
        <v>533</v>
      </c>
      <c r="S5" s="288" t="s">
        <v>533</v>
      </c>
      <c r="T5" s="316" t="s">
        <v>533</v>
      </c>
      <c r="U5" s="545">
        <v>1.4</v>
      </c>
      <c r="V5" s="382" t="s">
        <v>648</v>
      </c>
      <c r="W5" s="378" t="s">
        <v>533</v>
      </c>
      <c r="X5" s="382" t="s">
        <v>533</v>
      </c>
      <c r="Y5" s="378" t="s">
        <v>533</v>
      </c>
      <c r="Z5" s="382" t="s">
        <v>533</v>
      </c>
      <c r="AA5" s="289">
        <v>141</v>
      </c>
      <c r="AB5" s="382" t="s">
        <v>613</v>
      </c>
      <c r="AC5" s="379" t="s">
        <v>533</v>
      </c>
      <c r="AD5" s="382" t="s">
        <v>533</v>
      </c>
      <c r="AE5" s="379" t="s">
        <v>533</v>
      </c>
      <c r="AF5" s="381" t="s">
        <v>533</v>
      </c>
      <c r="AG5" s="380">
        <v>41.5</v>
      </c>
      <c r="AH5" s="306" t="s">
        <v>545</v>
      </c>
      <c r="AI5" s="345" t="s">
        <v>533</v>
      </c>
      <c r="AJ5" s="306" t="s">
        <v>533</v>
      </c>
      <c r="AK5" s="345" t="s">
        <v>533</v>
      </c>
      <c r="AL5" s="316" t="s">
        <v>533</v>
      </c>
      <c r="AM5" s="545">
        <v>21.4</v>
      </c>
      <c r="AN5" s="382" t="s">
        <v>912</v>
      </c>
      <c r="AO5" s="378" t="s">
        <v>533</v>
      </c>
      <c r="AP5" s="382" t="s">
        <v>533</v>
      </c>
      <c r="AQ5" s="378" t="s">
        <v>533</v>
      </c>
      <c r="AR5" s="382" t="s">
        <v>533</v>
      </c>
    </row>
    <row r="6" spans="1:44" x14ac:dyDescent="0.2">
      <c r="A6" s="94" t="s">
        <v>911</v>
      </c>
      <c r="B6" s="94" t="s">
        <v>324</v>
      </c>
      <c r="C6" s="118">
        <v>64</v>
      </c>
      <c r="D6" s="125" t="s">
        <v>539</v>
      </c>
      <c r="E6" s="119" t="s">
        <v>533</v>
      </c>
      <c r="F6" s="125" t="s">
        <v>533</v>
      </c>
      <c r="G6" s="119" t="s">
        <v>533</v>
      </c>
      <c r="H6" s="126" t="s">
        <v>533</v>
      </c>
      <c r="I6" s="390">
        <v>13.8</v>
      </c>
      <c r="J6" s="353" t="s">
        <v>635</v>
      </c>
      <c r="K6" s="390" t="s">
        <v>533</v>
      </c>
      <c r="L6" s="353" t="s">
        <v>533</v>
      </c>
      <c r="M6" s="390" t="s">
        <v>533</v>
      </c>
      <c r="N6" s="353" t="s">
        <v>533</v>
      </c>
      <c r="O6" s="293">
        <v>45</v>
      </c>
      <c r="P6" s="299" t="s">
        <v>557</v>
      </c>
      <c r="Q6" s="292" t="s">
        <v>533</v>
      </c>
      <c r="R6" s="299" t="s">
        <v>533</v>
      </c>
      <c r="S6" s="292" t="s">
        <v>533</v>
      </c>
      <c r="T6" s="297" t="s">
        <v>533</v>
      </c>
      <c r="U6" s="319">
        <v>1.4</v>
      </c>
      <c r="V6" s="299" t="s">
        <v>648</v>
      </c>
      <c r="W6" s="291" t="s">
        <v>533</v>
      </c>
      <c r="X6" s="299" t="s">
        <v>533</v>
      </c>
      <c r="Y6" s="291" t="s">
        <v>533</v>
      </c>
      <c r="Z6" s="299" t="s">
        <v>533</v>
      </c>
      <c r="AA6" s="293">
        <v>138</v>
      </c>
      <c r="AB6" s="299" t="s">
        <v>912</v>
      </c>
      <c r="AC6" s="292" t="s">
        <v>533</v>
      </c>
      <c r="AD6" s="299" t="s">
        <v>533</v>
      </c>
      <c r="AE6" s="292" t="s">
        <v>533</v>
      </c>
      <c r="AF6" s="297" t="s">
        <v>533</v>
      </c>
      <c r="AG6" s="319">
        <v>39.9</v>
      </c>
      <c r="AH6" s="299" t="s">
        <v>572</v>
      </c>
      <c r="AI6" s="291" t="s">
        <v>533</v>
      </c>
      <c r="AJ6" s="299" t="s">
        <v>533</v>
      </c>
      <c r="AK6" s="291" t="s">
        <v>533</v>
      </c>
      <c r="AL6" s="297" t="s">
        <v>533</v>
      </c>
      <c r="AM6" s="319">
        <v>22.8</v>
      </c>
      <c r="AN6" s="299" t="s">
        <v>553</v>
      </c>
      <c r="AO6" s="291" t="s">
        <v>533</v>
      </c>
      <c r="AP6" s="299" t="s">
        <v>533</v>
      </c>
      <c r="AQ6" s="291" t="s">
        <v>533</v>
      </c>
      <c r="AR6" s="299" t="s">
        <v>533</v>
      </c>
    </row>
    <row r="7" spans="1:44" x14ac:dyDescent="0.2">
      <c r="A7" s="92" t="s">
        <v>1025</v>
      </c>
      <c r="B7" s="93" t="s">
        <v>471</v>
      </c>
      <c r="C7" s="117">
        <v>63</v>
      </c>
      <c r="D7" s="121" t="s">
        <v>545</v>
      </c>
      <c r="E7" s="115">
        <v>67</v>
      </c>
      <c r="F7" s="121" t="s">
        <v>532</v>
      </c>
      <c r="G7" s="115">
        <v>65</v>
      </c>
      <c r="H7" s="124" t="s">
        <v>532</v>
      </c>
      <c r="I7" s="290">
        <v>14.2</v>
      </c>
      <c r="J7" s="298" t="s">
        <v>625</v>
      </c>
      <c r="K7" s="290">
        <v>13.8</v>
      </c>
      <c r="L7" s="298" t="s">
        <v>539</v>
      </c>
      <c r="M7" s="290">
        <v>13.5</v>
      </c>
      <c r="N7" s="298" t="s">
        <v>532</v>
      </c>
      <c r="O7" s="295">
        <v>46</v>
      </c>
      <c r="P7" s="298" t="s">
        <v>545</v>
      </c>
      <c r="Q7" s="294">
        <v>45</v>
      </c>
      <c r="R7" s="298" t="s">
        <v>532</v>
      </c>
      <c r="S7" s="294">
        <v>45</v>
      </c>
      <c r="T7" s="296" t="s">
        <v>532</v>
      </c>
      <c r="U7" s="317">
        <v>1.9</v>
      </c>
      <c r="V7" s="298" t="s">
        <v>569</v>
      </c>
      <c r="W7" s="290">
        <v>1.6899022854000001</v>
      </c>
      <c r="X7" s="298" t="s">
        <v>575</v>
      </c>
      <c r="Y7" s="290">
        <v>1.4873240517999999</v>
      </c>
      <c r="Z7" s="298" t="s">
        <v>594</v>
      </c>
      <c r="AA7" s="295">
        <v>141</v>
      </c>
      <c r="AB7" s="298" t="s">
        <v>598</v>
      </c>
      <c r="AC7" s="294">
        <v>140</v>
      </c>
      <c r="AD7" s="298" t="s">
        <v>594</v>
      </c>
      <c r="AE7" s="294">
        <v>136</v>
      </c>
      <c r="AF7" s="296" t="s">
        <v>599</v>
      </c>
      <c r="AG7" s="317">
        <v>40.5</v>
      </c>
      <c r="AH7" s="298" t="s">
        <v>558</v>
      </c>
      <c r="AI7" s="290">
        <v>40.5</v>
      </c>
      <c r="AJ7" s="298" t="s">
        <v>585</v>
      </c>
      <c r="AK7" s="290">
        <v>40.1</v>
      </c>
      <c r="AL7" s="296" t="s">
        <v>585</v>
      </c>
      <c r="AM7" s="317">
        <v>21.8</v>
      </c>
      <c r="AN7" s="298" t="s">
        <v>685</v>
      </c>
      <c r="AO7" s="290">
        <v>21.3</v>
      </c>
      <c r="AP7" s="298" t="s">
        <v>632</v>
      </c>
      <c r="AQ7" s="290">
        <v>21.7</v>
      </c>
      <c r="AR7" s="298" t="s">
        <v>553</v>
      </c>
    </row>
    <row r="8" spans="1:44" x14ac:dyDescent="0.2">
      <c r="A8" s="96" t="s">
        <v>1026</v>
      </c>
      <c r="B8" s="94" t="s">
        <v>471</v>
      </c>
      <c r="C8" s="118">
        <v>63</v>
      </c>
      <c r="D8" s="125" t="s">
        <v>557</v>
      </c>
      <c r="E8" s="119">
        <v>67</v>
      </c>
      <c r="F8" s="125" t="s">
        <v>532</v>
      </c>
      <c r="G8" s="119" t="s">
        <v>533</v>
      </c>
      <c r="H8" s="126" t="s">
        <v>533</v>
      </c>
      <c r="I8" s="390">
        <v>14.3</v>
      </c>
      <c r="J8" s="353" t="s">
        <v>568</v>
      </c>
      <c r="K8" s="390">
        <v>13.8</v>
      </c>
      <c r="L8" s="353" t="s">
        <v>539</v>
      </c>
      <c r="M8" s="390" t="s">
        <v>533</v>
      </c>
      <c r="N8" s="353" t="s">
        <v>533</v>
      </c>
      <c r="O8" s="293">
        <v>45</v>
      </c>
      <c r="P8" s="299" t="s">
        <v>557</v>
      </c>
      <c r="Q8" s="292">
        <v>45</v>
      </c>
      <c r="R8" s="299" t="s">
        <v>532</v>
      </c>
      <c r="S8" s="292" t="s">
        <v>533</v>
      </c>
      <c r="T8" s="297" t="s">
        <v>533</v>
      </c>
      <c r="U8" s="319">
        <v>1.7</v>
      </c>
      <c r="V8" s="299" t="s">
        <v>633</v>
      </c>
      <c r="W8" s="291">
        <v>1.7413173016000001</v>
      </c>
      <c r="X8" s="299" t="s">
        <v>554</v>
      </c>
      <c r="Y8" s="291" t="s">
        <v>533</v>
      </c>
      <c r="Z8" s="299" t="s">
        <v>533</v>
      </c>
      <c r="AA8" s="293">
        <v>141</v>
      </c>
      <c r="AB8" s="299" t="s">
        <v>598</v>
      </c>
      <c r="AC8" s="292">
        <v>140</v>
      </c>
      <c r="AD8" s="299" t="s">
        <v>594</v>
      </c>
      <c r="AE8" s="292" t="s">
        <v>533</v>
      </c>
      <c r="AF8" s="297" t="s">
        <v>533</v>
      </c>
      <c r="AG8" s="319">
        <v>40.700000000000003</v>
      </c>
      <c r="AH8" s="299" t="s">
        <v>556</v>
      </c>
      <c r="AI8" s="291">
        <v>40.4</v>
      </c>
      <c r="AJ8" s="299" t="s">
        <v>561</v>
      </c>
      <c r="AK8" s="291" t="s">
        <v>533</v>
      </c>
      <c r="AL8" s="297" t="s">
        <v>533</v>
      </c>
      <c r="AM8" s="319">
        <v>21.9</v>
      </c>
      <c r="AN8" s="299" t="s">
        <v>570</v>
      </c>
      <c r="AO8" s="291">
        <v>21.6</v>
      </c>
      <c r="AP8" s="299" t="s">
        <v>550</v>
      </c>
      <c r="AQ8" s="291" t="s">
        <v>533</v>
      </c>
      <c r="AR8" s="299" t="s">
        <v>533</v>
      </c>
    </row>
    <row r="9" spans="1:44" x14ac:dyDescent="0.2">
      <c r="A9" s="93" t="s">
        <v>913</v>
      </c>
      <c r="B9" s="93" t="s">
        <v>324</v>
      </c>
      <c r="C9" s="117">
        <v>63</v>
      </c>
      <c r="D9" s="121" t="s">
        <v>557</v>
      </c>
      <c r="E9" s="115" t="s">
        <v>533</v>
      </c>
      <c r="F9" s="121" t="s">
        <v>533</v>
      </c>
      <c r="G9" s="115" t="s">
        <v>533</v>
      </c>
      <c r="H9" s="124" t="s">
        <v>533</v>
      </c>
      <c r="I9" s="290">
        <v>13.8</v>
      </c>
      <c r="J9" s="298" t="s">
        <v>635</v>
      </c>
      <c r="K9" s="290" t="s">
        <v>533</v>
      </c>
      <c r="L9" s="298" t="s">
        <v>533</v>
      </c>
      <c r="M9" s="290" t="s">
        <v>533</v>
      </c>
      <c r="N9" s="298" t="s">
        <v>533</v>
      </c>
      <c r="O9" s="295">
        <v>42</v>
      </c>
      <c r="P9" s="298" t="s">
        <v>575</v>
      </c>
      <c r="Q9" s="294" t="s">
        <v>533</v>
      </c>
      <c r="R9" s="298" t="s">
        <v>533</v>
      </c>
      <c r="S9" s="294" t="s">
        <v>533</v>
      </c>
      <c r="T9" s="296" t="s">
        <v>533</v>
      </c>
      <c r="U9" s="317">
        <v>2.2000000000000002</v>
      </c>
      <c r="V9" s="298" t="s">
        <v>553</v>
      </c>
      <c r="W9" s="290" t="s">
        <v>533</v>
      </c>
      <c r="X9" s="298" t="s">
        <v>533</v>
      </c>
      <c r="Y9" s="290" t="s">
        <v>533</v>
      </c>
      <c r="Z9" s="298" t="s">
        <v>533</v>
      </c>
      <c r="AA9" s="295">
        <v>140</v>
      </c>
      <c r="AB9" s="298" t="s">
        <v>880</v>
      </c>
      <c r="AC9" s="294" t="s">
        <v>533</v>
      </c>
      <c r="AD9" s="298" t="s">
        <v>533</v>
      </c>
      <c r="AE9" s="294" t="s">
        <v>533</v>
      </c>
      <c r="AF9" s="296" t="s">
        <v>533</v>
      </c>
      <c r="AG9" s="317">
        <v>40.1</v>
      </c>
      <c r="AH9" s="298" t="s">
        <v>570</v>
      </c>
      <c r="AI9" s="290" t="s">
        <v>533</v>
      </c>
      <c r="AJ9" s="298" t="s">
        <v>533</v>
      </c>
      <c r="AK9" s="290" t="s">
        <v>533</v>
      </c>
      <c r="AL9" s="296" t="s">
        <v>533</v>
      </c>
      <c r="AM9" s="317">
        <v>22.2</v>
      </c>
      <c r="AN9" s="298" t="s">
        <v>601</v>
      </c>
      <c r="AO9" s="290" t="s">
        <v>533</v>
      </c>
      <c r="AP9" s="298" t="s">
        <v>533</v>
      </c>
      <c r="AQ9" s="290" t="s">
        <v>533</v>
      </c>
      <c r="AR9" s="298" t="s">
        <v>533</v>
      </c>
    </row>
    <row r="10" spans="1:44" x14ac:dyDescent="0.2">
      <c r="A10" s="94" t="s">
        <v>914</v>
      </c>
      <c r="B10" s="94" t="s">
        <v>324</v>
      </c>
      <c r="C10" s="118">
        <v>61</v>
      </c>
      <c r="D10" s="125" t="s">
        <v>568</v>
      </c>
      <c r="E10" s="119" t="s">
        <v>533</v>
      </c>
      <c r="F10" s="125" t="s">
        <v>533</v>
      </c>
      <c r="G10" s="119" t="s">
        <v>533</v>
      </c>
      <c r="H10" s="126" t="s">
        <v>533</v>
      </c>
      <c r="I10" s="390">
        <v>14.1</v>
      </c>
      <c r="J10" s="353" t="s">
        <v>566</v>
      </c>
      <c r="K10" s="390" t="s">
        <v>533</v>
      </c>
      <c r="L10" s="353" t="s">
        <v>533</v>
      </c>
      <c r="M10" s="390" t="s">
        <v>533</v>
      </c>
      <c r="N10" s="353" t="s">
        <v>533</v>
      </c>
      <c r="O10" s="293">
        <v>34</v>
      </c>
      <c r="P10" s="299" t="s">
        <v>880</v>
      </c>
      <c r="Q10" s="292" t="s">
        <v>533</v>
      </c>
      <c r="R10" s="299" t="s">
        <v>533</v>
      </c>
      <c r="S10" s="292" t="s">
        <v>533</v>
      </c>
      <c r="T10" s="297" t="s">
        <v>533</v>
      </c>
      <c r="U10" s="319">
        <v>1.2</v>
      </c>
      <c r="V10" s="299" t="s">
        <v>655</v>
      </c>
      <c r="W10" s="291" t="s">
        <v>533</v>
      </c>
      <c r="X10" s="299" t="s">
        <v>533</v>
      </c>
      <c r="Y10" s="291" t="s">
        <v>533</v>
      </c>
      <c r="Z10" s="299" t="s">
        <v>533</v>
      </c>
      <c r="AA10" s="293">
        <v>140</v>
      </c>
      <c r="AB10" s="299" t="s">
        <v>880</v>
      </c>
      <c r="AC10" s="292" t="s">
        <v>533</v>
      </c>
      <c r="AD10" s="299" t="s">
        <v>533</v>
      </c>
      <c r="AE10" s="292" t="s">
        <v>533</v>
      </c>
      <c r="AF10" s="297" t="s">
        <v>533</v>
      </c>
      <c r="AG10" s="319">
        <v>40</v>
      </c>
      <c r="AH10" s="299" t="s">
        <v>685</v>
      </c>
      <c r="AI10" s="291" t="s">
        <v>533</v>
      </c>
      <c r="AJ10" s="299" t="s">
        <v>533</v>
      </c>
      <c r="AK10" s="291" t="s">
        <v>533</v>
      </c>
      <c r="AL10" s="297" t="s">
        <v>533</v>
      </c>
      <c r="AM10" s="319">
        <v>21.6</v>
      </c>
      <c r="AN10" s="299" t="s">
        <v>623</v>
      </c>
      <c r="AO10" s="291" t="s">
        <v>533</v>
      </c>
      <c r="AP10" s="299" t="s">
        <v>533</v>
      </c>
      <c r="AQ10" s="291" t="s">
        <v>533</v>
      </c>
      <c r="AR10" s="299" t="s">
        <v>533</v>
      </c>
    </row>
    <row r="11" spans="1:44" x14ac:dyDescent="0.2">
      <c r="A11" s="93" t="s">
        <v>915</v>
      </c>
      <c r="B11" s="93" t="s">
        <v>471</v>
      </c>
      <c r="C11" s="117">
        <v>61</v>
      </c>
      <c r="D11" s="121" t="s">
        <v>568</v>
      </c>
      <c r="E11" s="115" t="s">
        <v>533</v>
      </c>
      <c r="F11" s="121" t="s">
        <v>533</v>
      </c>
      <c r="G11" s="115" t="s">
        <v>533</v>
      </c>
      <c r="H11" s="124" t="s">
        <v>533</v>
      </c>
      <c r="I11" s="290">
        <v>14.1</v>
      </c>
      <c r="J11" s="298" t="s">
        <v>546</v>
      </c>
      <c r="K11" s="290" t="s">
        <v>533</v>
      </c>
      <c r="L11" s="298" t="s">
        <v>533</v>
      </c>
      <c r="M11" s="290" t="s">
        <v>533</v>
      </c>
      <c r="N11" s="298" t="s">
        <v>533</v>
      </c>
      <c r="O11" s="295">
        <v>42</v>
      </c>
      <c r="P11" s="298" t="s">
        <v>575</v>
      </c>
      <c r="Q11" s="294" t="s">
        <v>533</v>
      </c>
      <c r="R11" s="298" t="s">
        <v>533</v>
      </c>
      <c r="S11" s="294" t="s">
        <v>533</v>
      </c>
      <c r="T11" s="296" t="s">
        <v>533</v>
      </c>
      <c r="U11" s="317">
        <v>1.7</v>
      </c>
      <c r="V11" s="298" t="s">
        <v>633</v>
      </c>
      <c r="W11" s="290" t="s">
        <v>533</v>
      </c>
      <c r="X11" s="298" t="s">
        <v>533</v>
      </c>
      <c r="Y11" s="290" t="s">
        <v>533</v>
      </c>
      <c r="Z11" s="298" t="s">
        <v>533</v>
      </c>
      <c r="AA11" s="295">
        <v>144</v>
      </c>
      <c r="AB11" s="298" t="s">
        <v>566</v>
      </c>
      <c r="AC11" s="294" t="s">
        <v>533</v>
      </c>
      <c r="AD11" s="298" t="s">
        <v>533</v>
      </c>
      <c r="AE11" s="294" t="s">
        <v>533</v>
      </c>
      <c r="AF11" s="296" t="s">
        <v>533</v>
      </c>
      <c r="AG11" s="317">
        <v>38.6</v>
      </c>
      <c r="AH11" s="298" t="s">
        <v>731</v>
      </c>
      <c r="AI11" s="290" t="s">
        <v>533</v>
      </c>
      <c r="AJ11" s="298" t="s">
        <v>533</v>
      </c>
      <c r="AK11" s="290" t="s">
        <v>533</v>
      </c>
      <c r="AL11" s="296" t="s">
        <v>533</v>
      </c>
      <c r="AM11" s="317">
        <v>22.8</v>
      </c>
      <c r="AN11" s="298" t="s">
        <v>553</v>
      </c>
      <c r="AO11" s="290" t="s">
        <v>533</v>
      </c>
      <c r="AP11" s="298" t="s">
        <v>533</v>
      </c>
      <c r="AQ11" s="290" t="s">
        <v>533</v>
      </c>
      <c r="AR11" s="298" t="s">
        <v>533</v>
      </c>
    </row>
    <row r="12" spans="1:44" x14ac:dyDescent="0.2">
      <c r="A12" s="94" t="s">
        <v>385</v>
      </c>
      <c r="B12" s="94" t="s">
        <v>45</v>
      </c>
      <c r="C12" s="118">
        <v>60</v>
      </c>
      <c r="D12" s="125" t="s">
        <v>625</v>
      </c>
      <c r="E12" s="119">
        <v>63</v>
      </c>
      <c r="F12" s="125" t="s">
        <v>539</v>
      </c>
      <c r="G12" s="119">
        <v>62</v>
      </c>
      <c r="H12" s="126" t="s">
        <v>532</v>
      </c>
      <c r="I12" s="390">
        <v>13.6</v>
      </c>
      <c r="J12" s="353" t="s">
        <v>633</v>
      </c>
      <c r="K12" s="390">
        <v>13.5</v>
      </c>
      <c r="L12" s="353" t="s">
        <v>561</v>
      </c>
      <c r="M12" s="390">
        <v>13.2</v>
      </c>
      <c r="N12" s="353" t="s">
        <v>539</v>
      </c>
      <c r="O12" s="293">
        <v>31</v>
      </c>
      <c r="P12" s="299" t="s">
        <v>827</v>
      </c>
      <c r="Q12" s="292">
        <v>33</v>
      </c>
      <c r="R12" s="299" t="s">
        <v>571</v>
      </c>
      <c r="S12" s="292">
        <v>34</v>
      </c>
      <c r="T12" s="297" t="s">
        <v>571</v>
      </c>
      <c r="U12" s="319">
        <v>1.2</v>
      </c>
      <c r="V12" s="299" t="s">
        <v>655</v>
      </c>
      <c r="W12" s="291">
        <v>1.2770971432</v>
      </c>
      <c r="X12" s="299" t="s">
        <v>606</v>
      </c>
      <c r="Y12" s="291">
        <v>1.2498693822</v>
      </c>
      <c r="Z12" s="299" t="s">
        <v>553</v>
      </c>
      <c r="AA12" s="293">
        <v>141</v>
      </c>
      <c r="AB12" s="299" t="s">
        <v>613</v>
      </c>
      <c r="AC12" s="292">
        <v>141</v>
      </c>
      <c r="AD12" s="299" t="s">
        <v>585</v>
      </c>
      <c r="AE12" s="292">
        <v>138</v>
      </c>
      <c r="AF12" s="297" t="s">
        <v>594</v>
      </c>
      <c r="AG12" s="319">
        <v>40.700000000000003</v>
      </c>
      <c r="AH12" s="299" t="s">
        <v>635</v>
      </c>
      <c r="AI12" s="291">
        <v>40.4</v>
      </c>
      <c r="AJ12" s="299" t="s">
        <v>585</v>
      </c>
      <c r="AK12" s="291">
        <v>40.5</v>
      </c>
      <c r="AL12" s="297" t="s">
        <v>588</v>
      </c>
      <c r="AM12" s="319">
        <v>21.7</v>
      </c>
      <c r="AN12" s="299" t="s">
        <v>636</v>
      </c>
      <c r="AO12" s="291">
        <v>21.4</v>
      </c>
      <c r="AP12" s="299" t="s">
        <v>563</v>
      </c>
      <c r="AQ12" s="291">
        <v>21.3</v>
      </c>
      <c r="AR12" s="299" t="s">
        <v>599</v>
      </c>
    </row>
    <row r="13" spans="1:44" x14ac:dyDescent="0.2">
      <c r="A13" s="93" t="s">
        <v>916</v>
      </c>
      <c r="B13" s="93" t="s">
        <v>45</v>
      </c>
      <c r="C13" s="117">
        <v>60</v>
      </c>
      <c r="D13" s="121" t="s">
        <v>566</v>
      </c>
      <c r="E13" s="115" t="s">
        <v>533</v>
      </c>
      <c r="F13" s="121" t="s">
        <v>533</v>
      </c>
      <c r="G13" s="115" t="s">
        <v>533</v>
      </c>
      <c r="H13" s="124" t="s">
        <v>533</v>
      </c>
      <c r="I13" s="290">
        <v>13.4</v>
      </c>
      <c r="J13" s="298" t="s">
        <v>639</v>
      </c>
      <c r="K13" s="290" t="s">
        <v>533</v>
      </c>
      <c r="L13" s="298" t="s">
        <v>533</v>
      </c>
      <c r="M13" s="290" t="s">
        <v>533</v>
      </c>
      <c r="N13" s="298" t="s">
        <v>533</v>
      </c>
      <c r="O13" s="295">
        <v>37</v>
      </c>
      <c r="P13" s="298" t="s">
        <v>598</v>
      </c>
      <c r="Q13" s="294" t="s">
        <v>533</v>
      </c>
      <c r="R13" s="298" t="s">
        <v>533</v>
      </c>
      <c r="S13" s="294" t="s">
        <v>533</v>
      </c>
      <c r="T13" s="296" t="s">
        <v>533</v>
      </c>
      <c r="U13" s="317">
        <v>1.3</v>
      </c>
      <c r="V13" s="298" t="s">
        <v>598</v>
      </c>
      <c r="W13" s="290" t="s">
        <v>533</v>
      </c>
      <c r="X13" s="298" t="s">
        <v>533</v>
      </c>
      <c r="Y13" s="290" t="s">
        <v>533</v>
      </c>
      <c r="Z13" s="298" t="s">
        <v>533</v>
      </c>
      <c r="AA13" s="295">
        <v>142</v>
      </c>
      <c r="AB13" s="298" t="s">
        <v>578</v>
      </c>
      <c r="AC13" s="294" t="s">
        <v>533</v>
      </c>
      <c r="AD13" s="298" t="s">
        <v>533</v>
      </c>
      <c r="AE13" s="294" t="s">
        <v>533</v>
      </c>
      <c r="AF13" s="296" t="s">
        <v>533</v>
      </c>
      <c r="AG13" s="317">
        <v>41</v>
      </c>
      <c r="AH13" s="298" t="s">
        <v>625</v>
      </c>
      <c r="AI13" s="290" t="s">
        <v>533</v>
      </c>
      <c r="AJ13" s="298" t="s">
        <v>533</v>
      </c>
      <c r="AK13" s="290" t="s">
        <v>533</v>
      </c>
      <c r="AL13" s="296" t="s">
        <v>533</v>
      </c>
      <c r="AM13" s="317">
        <v>21.6</v>
      </c>
      <c r="AN13" s="298" t="s">
        <v>797</v>
      </c>
      <c r="AO13" s="290" t="s">
        <v>533</v>
      </c>
      <c r="AP13" s="298" t="s">
        <v>533</v>
      </c>
      <c r="AQ13" s="290" t="s">
        <v>533</v>
      </c>
      <c r="AR13" s="298" t="s">
        <v>533</v>
      </c>
    </row>
    <row r="14" spans="1:44" x14ac:dyDescent="0.2">
      <c r="A14" s="96" t="s">
        <v>917</v>
      </c>
      <c r="B14" s="94" t="s">
        <v>324</v>
      </c>
      <c r="C14" s="118">
        <v>60</v>
      </c>
      <c r="D14" s="125" t="s">
        <v>546</v>
      </c>
      <c r="E14" s="119" t="s">
        <v>533</v>
      </c>
      <c r="F14" s="125" t="s">
        <v>533</v>
      </c>
      <c r="G14" s="119" t="s">
        <v>533</v>
      </c>
      <c r="H14" s="126" t="s">
        <v>533</v>
      </c>
      <c r="I14" s="390">
        <v>13.8</v>
      </c>
      <c r="J14" s="353" t="s">
        <v>635</v>
      </c>
      <c r="K14" s="390" t="s">
        <v>533</v>
      </c>
      <c r="L14" s="353" t="s">
        <v>533</v>
      </c>
      <c r="M14" s="390" t="s">
        <v>533</v>
      </c>
      <c r="N14" s="353" t="s">
        <v>533</v>
      </c>
      <c r="O14" s="293">
        <v>36</v>
      </c>
      <c r="P14" s="299" t="s">
        <v>834</v>
      </c>
      <c r="Q14" s="292" t="s">
        <v>533</v>
      </c>
      <c r="R14" s="299" t="s">
        <v>533</v>
      </c>
      <c r="S14" s="292" t="s">
        <v>533</v>
      </c>
      <c r="T14" s="297" t="s">
        <v>533</v>
      </c>
      <c r="U14" s="319">
        <v>1.4</v>
      </c>
      <c r="V14" s="299" t="s">
        <v>648</v>
      </c>
      <c r="W14" s="291" t="s">
        <v>533</v>
      </c>
      <c r="X14" s="299" t="s">
        <v>533</v>
      </c>
      <c r="Y14" s="291" t="s">
        <v>533</v>
      </c>
      <c r="Z14" s="299" t="s">
        <v>533</v>
      </c>
      <c r="AA14" s="293">
        <v>144</v>
      </c>
      <c r="AB14" s="299" t="s">
        <v>577</v>
      </c>
      <c r="AC14" s="292" t="s">
        <v>533</v>
      </c>
      <c r="AD14" s="299" t="s">
        <v>533</v>
      </c>
      <c r="AE14" s="292" t="s">
        <v>533</v>
      </c>
      <c r="AF14" s="297" t="s">
        <v>533</v>
      </c>
      <c r="AG14" s="319">
        <v>40.1</v>
      </c>
      <c r="AH14" s="299" t="s">
        <v>570</v>
      </c>
      <c r="AI14" s="291" t="s">
        <v>533</v>
      </c>
      <c r="AJ14" s="299" t="s">
        <v>533</v>
      </c>
      <c r="AK14" s="291" t="s">
        <v>533</v>
      </c>
      <c r="AL14" s="297" t="s">
        <v>533</v>
      </c>
      <c r="AM14" s="319">
        <v>21.7</v>
      </c>
      <c r="AN14" s="299" t="s">
        <v>623</v>
      </c>
      <c r="AO14" s="291" t="s">
        <v>533</v>
      </c>
      <c r="AP14" s="299" t="s">
        <v>533</v>
      </c>
      <c r="AQ14" s="291" t="s">
        <v>533</v>
      </c>
      <c r="AR14" s="299" t="s">
        <v>533</v>
      </c>
    </row>
    <row r="15" spans="1:44" x14ac:dyDescent="0.2">
      <c r="A15" s="93" t="s">
        <v>415</v>
      </c>
      <c r="B15" s="93" t="s">
        <v>9</v>
      </c>
      <c r="C15" s="117">
        <v>59</v>
      </c>
      <c r="D15" s="121" t="s">
        <v>612</v>
      </c>
      <c r="E15" s="115">
        <v>61</v>
      </c>
      <c r="F15" s="121" t="s">
        <v>585</v>
      </c>
      <c r="G15" s="115" t="s">
        <v>533</v>
      </c>
      <c r="H15" s="124" t="s">
        <v>533</v>
      </c>
      <c r="I15" s="290">
        <v>15.2</v>
      </c>
      <c r="J15" s="298" t="s">
        <v>532</v>
      </c>
      <c r="K15" s="290">
        <v>14.3</v>
      </c>
      <c r="L15" s="298" t="s">
        <v>532</v>
      </c>
      <c r="M15" s="290" t="s">
        <v>533</v>
      </c>
      <c r="N15" s="298" t="s">
        <v>533</v>
      </c>
      <c r="O15" s="295">
        <v>40</v>
      </c>
      <c r="P15" s="298" t="s">
        <v>573</v>
      </c>
      <c r="Q15" s="294">
        <v>39</v>
      </c>
      <c r="R15" s="298" t="s">
        <v>594</v>
      </c>
      <c r="S15" s="294" t="s">
        <v>533</v>
      </c>
      <c r="T15" s="296" t="s">
        <v>533</v>
      </c>
      <c r="U15" s="317">
        <v>1.4</v>
      </c>
      <c r="V15" s="298" t="s">
        <v>648</v>
      </c>
      <c r="W15" s="290">
        <v>1.4426810199</v>
      </c>
      <c r="X15" s="298" t="s">
        <v>601</v>
      </c>
      <c r="Y15" s="290" t="s">
        <v>533</v>
      </c>
      <c r="Z15" s="298" t="s">
        <v>533</v>
      </c>
      <c r="AA15" s="295">
        <v>145</v>
      </c>
      <c r="AB15" s="298" t="s">
        <v>539</v>
      </c>
      <c r="AC15" s="294">
        <v>143</v>
      </c>
      <c r="AD15" s="298" t="s">
        <v>532</v>
      </c>
      <c r="AE15" s="294" t="s">
        <v>533</v>
      </c>
      <c r="AF15" s="296" t="s">
        <v>533</v>
      </c>
      <c r="AG15" s="317">
        <v>38</v>
      </c>
      <c r="AH15" s="298" t="s">
        <v>735</v>
      </c>
      <c r="AI15" s="290">
        <v>37.9</v>
      </c>
      <c r="AJ15" s="298" t="s">
        <v>606</v>
      </c>
      <c r="AK15" s="290" t="s">
        <v>533</v>
      </c>
      <c r="AL15" s="296" t="s">
        <v>533</v>
      </c>
      <c r="AM15" s="317">
        <v>24.1</v>
      </c>
      <c r="AN15" s="298" t="s">
        <v>532</v>
      </c>
      <c r="AO15" s="290">
        <v>23.7</v>
      </c>
      <c r="AP15" s="298" t="s">
        <v>532</v>
      </c>
      <c r="AQ15" s="290" t="s">
        <v>533</v>
      </c>
      <c r="AR15" s="298" t="s">
        <v>533</v>
      </c>
    </row>
    <row r="16" spans="1:44" x14ac:dyDescent="0.2">
      <c r="A16" s="94" t="s">
        <v>412</v>
      </c>
      <c r="B16" s="94" t="s">
        <v>351</v>
      </c>
      <c r="C16" s="118">
        <v>59</v>
      </c>
      <c r="D16" s="125" t="s">
        <v>540</v>
      </c>
      <c r="E16" s="119">
        <v>61</v>
      </c>
      <c r="F16" s="125" t="s">
        <v>568</v>
      </c>
      <c r="G16" s="119" t="s">
        <v>533</v>
      </c>
      <c r="H16" s="126" t="s">
        <v>533</v>
      </c>
      <c r="I16" s="390">
        <v>13.6</v>
      </c>
      <c r="J16" s="353" t="s">
        <v>633</v>
      </c>
      <c r="K16" s="390">
        <v>13.5</v>
      </c>
      <c r="L16" s="353" t="s">
        <v>561</v>
      </c>
      <c r="M16" s="390" t="s">
        <v>533</v>
      </c>
      <c r="N16" s="353" t="s">
        <v>533</v>
      </c>
      <c r="O16" s="293">
        <v>34</v>
      </c>
      <c r="P16" s="299" t="s">
        <v>843</v>
      </c>
      <c r="Q16" s="292">
        <v>35</v>
      </c>
      <c r="R16" s="299" t="s">
        <v>599</v>
      </c>
      <c r="S16" s="292" t="s">
        <v>533</v>
      </c>
      <c r="T16" s="297" t="s">
        <v>533</v>
      </c>
      <c r="U16" s="319">
        <v>1.6</v>
      </c>
      <c r="V16" s="299" t="s">
        <v>576</v>
      </c>
      <c r="W16" s="291">
        <v>2.1013780456000002</v>
      </c>
      <c r="X16" s="299" t="s">
        <v>539</v>
      </c>
      <c r="Y16" s="291" t="s">
        <v>533</v>
      </c>
      <c r="Z16" s="299" t="s">
        <v>533</v>
      </c>
      <c r="AA16" s="293">
        <v>146</v>
      </c>
      <c r="AB16" s="299" t="s">
        <v>532</v>
      </c>
      <c r="AC16" s="292">
        <v>144</v>
      </c>
      <c r="AD16" s="299" t="s">
        <v>532</v>
      </c>
      <c r="AE16" s="292" t="s">
        <v>533</v>
      </c>
      <c r="AF16" s="297" t="s">
        <v>533</v>
      </c>
      <c r="AG16" s="319">
        <v>40.4</v>
      </c>
      <c r="AH16" s="299" t="s">
        <v>619</v>
      </c>
      <c r="AI16" s="291">
        <v>40.1</v>
      </c>
      <c r="AJ16" s="299" t="s">
        <v>554</v>
      </c>
      <c r="AK16" s="291" t="s">
        <v>533</v>
      </c>
      <c r="AL16" s="297" t="s">
        <v>533</v>
      </c>
      <c r="AM16" s="319">
        <v>21.9</v>
      </c>
      <c r="AN16" s="299" t="s">
        <v>570</v>
      </c>
      <c r="AO16" s="291">
        <v>21.7</v>
      </c>
      <c r="AP16" s="299" t="s">
        <v>550</v>
      </c>
      <c r="AQ16" s="291" t="s">
        <v>533</v>
      </c>
      <c r="AR16" s="299" t="s">
        <v>533</v>
      </c>
    </row>
    <row r="17" spans="1:44" x14ac:dyDescent="0.2">
      <c r="A17" s="93" t="s">
        <v>919</v>
      </c>
      <c r="B17" s="93" t="s">
        <v>351</v>
      </c>
      <c r="C17" s="117">
        <v>59</v>
      </c>
      <c r="D17" s="121" t="s">
        <v>540</v>
      </c>
      <c r="E17" s="115" t="s">
        <v>533</v>
      </c>
      <c r="F17" s="121" t="s">
        <v>533</v>
      </c>
      <c r="G17" s="115" t="s">
        <v>533</v>
      </c>
      <c r="H17" s="124" t="s">
        <v>533</v>
      </c>
      <c r="I17" s="290">
        <v>14</v>
      </c>
      <c r="J17" s="298" t="s">
        <v>612</v>
      </c>
      <c r="K17" s="290" t="s">
        <v>533</v>
      </c>
      <c r="L17" s="298" t="s">
        <v>533</v>
      </c>
      <c r="M17" s="290" t="s">
        <v>533</v>
      </c>
      <c r="N17" s="298" t="s">
        <v>533</v>
      </c>
      <c r="O17" s="295">
        <v>33</v>
      </c>
      <c r="P17" s="298" t="s">
        <v>797</v>
      </c>
      <c r="Q17" s="294" t="s">
        <v>533</v>
      </c>
      <c r="R17" s="298" t="s">
        <v>533</v>
      </c>
      <c r="S17" s="294" t="s">
        <v>533</v>
      </c>
      <c r="T17" s="296" t="s">
        <v>533</v>
      </c>
      <c r="U17" s="317">
        <v>1.4</v>
      </c>
      <c r="V17" s="298" t="s">
        <v>648</v>
      </c>
      <c r="W17" s="290" t="s">
        <v>533</v>
      </c>
      <c r="X17" s="298" t="s">
        <v>533</v>
      </c>
      <c r="Y17" s="290" t="s">
        <v>533</v>
      </c>
      <c r="Z17" s="298" t="s">
        <v>533</v>
      </c>
      <c r="AA17" s="295">
        <v>145</v>
      </c>
      <c r="AB17" s="298" t="s">
        <v>555</v>
      </c>
      <c r="AC17" s="294" t="s">
        <v>533</v>
      </c>
      <c r="AD17" s="298" t="s">
        <v>533</v>
      </c>
      <c r="AE17" s="294" t="s">
        <v>533</v>
      </c>
      <c r="AF17" s="296" t="s">
        <v>533</v>
      </c>
      <c r="AG17" s="317">
        <v>38.799999999999997</v>
      </c>
      <c r="AH17" s="298" t="s">
        <v>731</v>
      </c>
      <c r="AI17" s="290" t="s">
        <v>533</v>
      </c>
      <c r="AJ17" s="298" t="s">
        <v>533</v>
      </c>
      <c r="AK17" s="290" t="s">
        <v>533</v>
      </c>
      <c r="AL17" s="296" t="s">
        <v>533</v>
      </c>
      <c r="AM17" s="317">
        <v>21.7</v>
      </c>
      <c r="AN17" s="298" t="s">
        <v>714</v>
      </c>
      <c r="AO17" s="290" t="s">
        <v>533</v>
      </c>
      <c r="AP17" s="298" t="s">
        <v>533</v>
      </c>
      <c r="AQ17" s="290" t="s">
        <v>533</v>
      </c>
      <c r="AR17" s="298" t="s">
        <v>533</v>
      </c>
    </row>
    <row r="18" spans="1:44" x14ac:dyDescent="0.2">
      <c r="A18" s="94" t="s">
        <v>921</v>
      </c>
      <c r="B18" s="94" t="s">
        <v>351</v>
      </c>
      <c r="C18" s="118">
        <v>59</v>
      </c>
      <c r="D18" s="125" t="s">
        <v>540</v>
      </c>
      <c r="E18" s="119" t="s">
        <v>533</v>
      </c>
      <c r="F18" s="125" t="s">
        <v>533</v>
      </c>
      <c r="G18" s="119" t="s">
        <v>533</v>
      </c>
      <c r="H18" s="126" t="s">
        <v>533</v>
      </c>
      <c r="I18" s="390">
        <v>13.8</v>
      </c>
      <c r="J18" s="353" t="s">
        <v>635</v>
      </c>
      <c r="K18" s="390" t="s">
        <v>533</v>
      </c>
      <c r="L18" s="353" t="s">
        <v>533</v>
      </c>
      <c r="M18" s="390" t="s">
        <v>533</v>
      </c>
      <c r="N18" s="353" t="s">
        <v>533</v>
      </c>
      <c r="O18" s="293">
        <v>35</v>
      </c>
      <c r="P18" s="299" t="s">
        <v>812</v>
      </c>
      <c r="Q18" s="292" t="s">
        <v>533</v>
      </c>
      <c r="R18" s="299" t="s">
        <v>533</v>
      </c>
      <c r="S18" s="292" t="s">
        <v>533</v>
      </c>
      <c r="T18" s="297" t="s">
        <v>533</v>
      </c>
      <c r="U18" s="319">
        <v>1.7</v>
      </c>
      <c r="V18" s="299" t="s">
        <v>580</v>
      </c>
      <c r="W18" s="291" t="s">
        <v>533</v>
      </c>
      <c r="X18" s="299" t="s">
        <v>533</v>
      </c>
      <c r="Y18" s="291" t="s">
        <v>533</v>
      </c>
      <c r="Z18" s="299" t="s">
        <v>533</v>
      </c>
      <c r="AA18" s="293">
        <v>145</v>
      </c>
      <c r="AB18" s="299" t="s">
        <v>545</v>
      </c>
      <c r="AC18" s="292" t="s">
        <v>533</v>
      </c>
      <c r="AD18" s="299" t="s">
        <v>533</v>
      </c>
      <c r="AE18" s="292" t="s">
        <v>533</v>
      </c>
      <c r="AF18" s="297" t="s">
        <v>533</v>
      </c>
      <c r="AG18" s="319">
        <v>40.9</v>
      </c>
      <c r="AH18" s="299" t="s">
        <v>583</v>
      </c>
      <c r="AI18" s="291" t="s">
        <v>533</v>
      </c>
      <c r="AJ18" s="299" t="s">
        <v>533</v>
      </c>
      <c r="AK18" s="291" t="s">
        <v>533</v>
      </c>
      <c r="AL18" s="297" t="s">
        <v>533</v>
      </c>
      <c r="AM18" s="319">
        <v>21.2</v>
      </c>
      <c r="AN18" s="299" t="s">
        <v>922</v>
      </c>
      <c r="AO18" s="291" t="s">
        <v>533</v>
      </c>
      <c r="AP18" s="299" t="s">
        <v>533</v>
      </c>
      <c r="AQ18" s="291" t="s">
        <v>533</v>
      </c>
      <c r="AR18" s="299" t="s">
        <v>533</v>
      </c>
    </row>
    <row r="19" spans="1:44" x14ac:dyDescent="0.2">
      <c r="A19" s="93" t="s">
        <v>386</v>
      </c>
      <c r="B19" s="92" t="s">
        <v>45</v>
      </c>
      <c r="C19" s="117">
        <v>58</v>
      </c>
      <c r="D19" s="121" t="s">
        <v>592</v>
      </c>
      <c r="E19" s="115">
        <v>60</v>
      </c>
      <c r="F19" s="121" t="s">
        <v>568</v>
      </c>
      <c r="G19" s="115">
        <v>58</v>
      </c>
      <c r="H19" s="124" t="s">
        <v>588</v>
      </c>
      <c r="I19" s="290">
        <v>13.9</v>
      </c>
      <c r="J19" s="298" t="s">
        <v>544</v>
      </c>
      <c r="K19" s="290">
        <v>13.6</v>
      </c>
      <c r="L19" s="298" t="s">
        <v>561</v>
      </c>
      <c r="M19" s="290">
        <v>13.1</v>
      </c>
      <c r="N19" s="298" t="s">
        <v>539</v>
      </c>
      <c r="O19" s="295">
        <v>43</v>
      </c>
      <c r="P19" s="298" t="s">
        <v>554</v>
      </c>
      <c r="Q19" s="294">
        <v>42</v>
      </c>
      <c r="R19" s="298" t="s">
        <v>588</v>
      </c>
      <c r="S19" s="294">
        <v>43</v>
      </c>
      <c r="T19" s="296" t="s">
        <v>585</v>
      </c>
      <c r="U19" s="317">
        <v>1.5</v>
      </c>
      <c r="V19" s="298" t="s">
        <v>768</v>
      </c>
      <c r="W19" s="290">
        <v>1.4341166557</v>
      </c>
      <c r="X19" s="298" t="s">
        <v>601</v>
      </c>
      <c r="Y19" s="290">
        <v>1.2969918141000001</v>
      </c>
      <c r="Z19" s="298" t="s">
        <v>553</v>
      </c>
      <c r="AA19" s="295">
        <v>141</v>
      </c>
      <c r="AB19" s="298" t="s">
        <v>648</v>
      </c>
      <c r="AC19" s="294">
        <v>141</v>
      </c>
      <c r="AD19" s="298" t="s">
        <v>585</v>
      </c>
      <c r="AE19" s="294">
        <v>137</v>
      </c>
      <c r="AF19" s="296" t="s">
        <v>553</v>
      </c>
      <c r="AG19" s="317">
        <v>40.299999999999997</v>
      </c>
      <c r="AH19" s="298" t="s">
        <v>578</v>
      </c>
      <c r="AI19" s="290">
        <v>39.5</v>
      </c>
      <c r="AJ19" s="298" t="s">
        <v>571</v>
      </c>
      <c r="AK19" s="290">
        <v>39.200000000000003</v>
      </c>
      <c r="AL19" s="296" t="s">
        <v>599</v>
      </c>
      <c r="AM19" s="317">
        <v>22.8</v>
      </c>
      <c r="AN19" s="298" t="s">
        <v>594</v>
      </c>
      <c r="AO19" s="290">
        <v>22.6</v>
      </c>
      <c r="AP19" s="298" t="s">
        <v>588</v>
      </c>
      <c r="AQ19" s="290">
        <v>22.9</v>
      </c>
      <c r="AR19" s="298" t="s">
        <v>532</v>
      </c>
    </row>
    <row r="20" spans="1:44" x14ac:dyDescent="0.2">
      <c r="A20" s="94" t="s">
        <v>924</v>
      </c>
      <c r="B20" s="94" t="s">
        <v>370</v>
      </c>
      <c r="C20" s="118">
        <v>58</v>
      </c>
      <c r="D20" s="125" t="s">
        <v>556</v>
      </c>
      <c r="E20" s="119" t="s">
        <v>533</v>
      </c>
      <c r="F20" s="125" t="s">
        <v>533</v>
      </c>
      <c r="G20" s="119" t="s">
        <v>533</v>
      </c>
      <c r="H20" s="126" t="s">
        <v>533</v>
      </c>
      <c r="I20" s="390">
        <v>14</v>
      </c>
      <c r="J20" s="353" t="s">
        <v>544</v>
      </c>
      <c r="K20" s="390" t="s">
        <v>533</v>
      </c>
      <c r="L20" s="353" t="s">
        <v>533</v>
      </c>
      <c r="M20" s="390" t="s">
        <v>533</v>
      </c>
      <c r="N20" s="353" t="s">
        <v>533</v>
      </c>
      <c r="O20" s="293">
        <v>47</v>
      </c>
      <c r="P20" s="299" t="s">
        <v>532</v>
      </c>
      <c r="Q20" s="292" t="s">
        <v>533</v>
      </c>
      <c r="R20" s="299" t="s">
        <v>533</v>
      </c>
      <c r="S20" s="292" t="s">
        <v>533</v>
      </c>
      <c r="T20" s="297" t="s">
        <v>533</v>
      </c>
      <c r="U20" s="319">
        <v>2.4</v>
      </c>
      <c r="V20" s="299" t="s">
        <v>561</v>
      </c>
      <c r="W20" s="291" t="s">
        <v>533</v>
      </c>
      <c r="X20" s="299" t="s">
        <v>533</v>
      </c>
      <c r="Y20" s="291" t="s">
        <v>533</v>
      </c>
      <c r="Z20" s="299" t="s">
        <v>533</v>
      </c>
      <c r="AA20" s="293">
        <v>143</v>
      </c>
      <c r="AB20" s="299" t="s">
        <v>558</v>
      </c>
      <c r="AC20" s="292" t="s">
        <v>533</v>
      </c>
      <c r="AD20" s="299" t="s">
        <v>533</v>
      </c>
      <c r="AE20" s="292" t="s">
        <v>533</v>
      </c>
      <c r="AF20" s="297" t="s">
        <v>533</v>
      </c>
      <c r="AG20" s="319">
        <v>41.4</v>
      </c>
      <c r="AH20" s="299" t="s">
        <v>557</v>
      </c>
      <c r="AI20" s="291" t="s">
        <v>533</v>
      </c>
      <c r="AJ20" s="299" t="s">
        <v>533</v>
      </c>
      <c r="AK20" s="291" t="s">
        <v>533</v>
      </c>
      <c r="AL20" s="297" t="s">
        <v>533</v>
      </c>
      <c r="AM20" s="319">
        <v>22.1</v>
      </c>
      <c r="AN20" s="299" t="s">
        <v>576</v>
      </c>
      <c r="AO20" s="291" t="s">
        <v>533</v>
      </c>
      <c r="AP20" s="299" t="s">
        <v>533</v>
      </c>
      <c r="AQ20" s="291" t="s">
        <v>533</v>
      </c>
      <c r="AR20" s="299" t="s">
        <v>533</v>
      </c>
    </row>
    <row r="21" spans="1:44" x14ac:dyDescent="0.2">
      <c r="A21" s="93" t="s">
        <v>363</v>
      </c>
      <c r="B21" s="93" t="s">
        <v>324</v>
      </c>
      <c r="C21" s="117">
        <v>58</v>
      </c>
      <c r="D21" s="121" t="s">
        <v>592</v>
      </c>
      <c r="E21" s="115">
        <v>61</v>
      </c>
      <c r="F21" s="121" t="s">
        <v>561</v>
      </c>
      <c r="G21" s="115">
        <v>59</v>
      </c>
      <c r="H21" s="124" t="s">
        <v>588</v>
      </c>
      <c r="I21" s="290">
        <v>13.7</v>
      </c>
      <c r="J21" s="298" t="s">
        <v>635</v>
      </c>
      <c r="K21" s="290">
        <v>13.2</v>
      </c>
      <c r="L21" s="298" t="s">
        <v>599</v>
      </c>
      <c r="M21" s="290">
        <v>12.8</v>
      </c>
      <c r="N21" s="298" t="s">
        <v>588</v>
      </c>
      <c r="O21" s="295">
        <v>29</v>
      </c>
      <c r="P21" s="298" t="s">
        <v>626</v>
      </c>
      <c r="Q21" s="294">
        <v>32</v>
      </c>
      <c r="R21" s="298" t="s">
        <v>571</v>
      </c>
      <c r="S21" s="294">
        <v>33</v>
      </c>
      <c r="T21" s="296" t="s">
        <v>571</v>
      </c>
      <c r="U21" s="317">
        <v>1</v>
      </c>
      <c r="V21" s="298" t="s">
        <v>656</v>
      </c>
      <c r="W21" s="290">
        <v>1.2169781608000001</v>
      </c>
      <c r="X21" s="298" t="s">
        <v>606</v>
      </c>
      <c r="Y21" s="290">
        <v>1.1299354864</v>
      </c>
      <c r="Z21" s="298" t="s">
        <v>599</v>
      </c>
      <c r="AA21" s="295">
        <v>142</v>
      </c>
      <c r="AB21" s="298" t="s">
        <v>648</v>
      </c>
      <c r="AC21" s="294">
        <v>141</v>
      </c>
      <c r="AD21" s="298" t="s">
        <v>585</v>
      </c>
      <c r="AE21" s="294">
        <v>137</v>
      </c>
      <c r="AF21" s="296" t="s">
        <v>553</v>
      </c>
      <c r="AG21" s="317">
        <v>40.299999999999997</v>
      </c>
      <c r="AH21" s="298" t="s">
        <v>578</v>
      </c>
      <c r="AI21" s="290">
        <v>39.799999999999997</v>
      </c>
      <c r="AJ21" s="298" t="s">
        <v>550</v>
      </c>
      <c r="AK21" s="290">
        <v>39.6</v>
      </c>
      <c r="AL21" s="296" t="s">
        <v>553</v>
      </c>
      <c r="AM21" s="317">
        <v>21.9</v>
      </c>
      <c r="AN21" s="298" t="s">
        <v>570</v>
      </c>
      <c r="AO21" s="290">
        <v>21.9</v>
      </c>
      <c r="AP21" s="298" t="s">
        <v>553</v>
      </c>
      <c r="AQ21" s="290">
        <v>22</v>
      </c>
      <c r="AR21" s="298" t="s">
        <v>594</v>
      </c>
    </row>
    <row r="22" spans="1:44" x14ac:dyDescent="0.2">
      <c r="A22" s="94" t="s">
        <v>918</v>
      </c>
      <c r="B22" s="94" t="s">
        <v>351</v>
      </c>
      <c r="C22" s="118">
        <v>58</v>
      </c>
      <c r="D22" s="125" t="s">
        <v>540</v>
      </c>
      <c r="E22" s="119" t="s">
        <v>533</v>
      </c>
      <c r="F22" s="125" t="s">
        <v>533</v>
      </c>
      <c r="G22" s="119" t="s">
        <v>533</v>
      </c>
      <c r="H22" s="126" t="s">
        <v>533</v>
      </c>
      <c r="I22" s="390">
        <v>14.2</v>
      </c>
      <c r="J22" s="353" t="s">
        <v>625</v>
      </c>
      <c r="K22" s="390" t="s">
        <v>533</v>
      </c>
      <c r="L22" s="353" t="s">
        <v>533</v>
      </c>
      <c r="M22" s="390" t="s">
        <v>533</v>
      </c>
      <c r="N22" s="353" t="s">
        <v>533</v>
      </c>
      <c r="O22" s="293">
        <v>34</v>
      </c>
      <c r="P22" s="299" t="s">
        <v>891</v>
      </c>
      <c r="Q22" s="292" t="s">
        <v>533</v>
      </c>
      <c r="R22" s="299" t="s">
        <v>533</v>
      </c>
      <c r="S22" s="292" t="s">
        <v>533</v>
      </c>
      <c r="T22" s="297" t="s">
        <v>533</v>
      </c>
      <c r="U22" s="319">
        <v>1.4</v>
      </c>
      <c r="V22" s="299" t="s">
        <v>648</v>
      </c>
      <c r="W22" s="291" t="s">
        <v>533</v>
      </c>
      <c r="X22" s="299" t="s">
        <v>533</v>
      </c>
      <c r="Y22" s="291" t="s">
        <v>533</v>
      </c>
      <c r="Z22" s="299" t="s">
        <v>533</v>
      </c>
      <c r="AA22" s="293">
        <v>140</v>
      </c>
      <c r="AB22" s="299" t="s">
        <v>880</v>
      </c>
      <c r="AC22" s="292" t="s">
        <v>533</v>
      </c>
      <c r="AD22" s="299" t="s">
        <v>533</v>
      </c>
      <c r="AE22" s="292" t="s">
        <v>533</v>
      </c>
      <c r="AF22" s="297" t="s">
        <v>533</v>
      </c>
      <c r="AG22" s="319">
        <v>41.2</v>
      </c>
      <c r="AH22" s="299" t="s">
        <v>555</v>
      </c>
      <c r="AI22" s="291" t="s">
        <v>533</v>
      </c>
      <c r="AJ22" s="299" t="s">
        <v>533</v>
      </c>
      <c r="AK22" s="291" t="s">
        <v>533</v>
      </c>
      <c r="AL22" s="297" t="s">
        <v>533</v>
      </c>
      <c r="AM22" s="319">
        <v>23</v>
      </c>
      <c r="AN22" s="299" t="s">
        <v>585</v>
      </c>
      <c r="AO22" s="291" t="s">
        <v>533</v>
      </c>
      <c r="AP22" s="299" t="s">
        <v>533</v>
      </c>
      <c r="AQ22" s="291" t="s">
        <v>533</v>
      </c>
      <c r="AR22" s="299" t="s">
        <v>533</v>
      </c>
    </row>
    <row r="23" spans="1:44" x14ac:dyDescent="0.2">
      <c r="A23" s="93" t="s">
        <v>920</v>
      </c>
      <c r="B23" s="93" t="s">
        <v>324</v>
      </c>
      <c r="C23" s="117">
        <v>58</v>
      </c>
      <c r="D23" s="121" t="s">
        <v>556</v>
      </c>
      <c r="E23" s="115" t="s">
        <v>533</v>
      </c>
      <c r="F23" s="121" t="s">
        <v>533</v>
      </c>
      <c r="G23" s="115" t="s">
        <v>533</v>
      </c>
      <c r="H23" s="124" t="s">
        <v>533</v>
      </c>
      <c r="I23" s="290">
        <v>13.4</v>
      </c>
      <c r="J23" s="298" t="s">
        <v>639</v>
      </c>
      <c r="K23" s="290" t="s">
        <v>533</v>
      </c>
      <c r="L23" s="298" t="s">
        <v>533</v>
      </c>
      <c r="M23" s="290" t="s">
        <v>533</v>
      </c>
      <c r="N23" s="298" t="s">
        <v>533</v>
      </c>
      <c r="O23" s="295">
        <v>47</v>
      </c>
      <c r="P23" s="298" t="s">
        <v>539</v>
      </c>
      <c r="Q23" s="294" t="s">
        <v>533</v>
      </c>
      <c r="R23" s="298" t="s">
        <v>533</v>
      </c>
      <c r="S23" s="294" t="s">
        <v>533</v>
      </c>
      <c r="T23" s="296" t="s">
        <v>533</v>
      </c>
      <c r="U23" s="317">
        <v>2.5</v>
      </c>
      <c r="V23" s="298" t="s">
        <v>585</v>
      </c>
      <c r="W23" s="290" t="s">
        <v>533</v>
      </c>
      <c r="X23" s="298" t="s">
        <v>533</v>
      </c>
      <c r="Y23" s="290" t="s">
        <v>533</v>
      </c>
      <c r="Z23" s="298" t="s">
        <v>533</v>
      </c>
      <c r="AA23" s="295">
        <v>141</v>
      </c>
      <c r="AB23" s="298" t="s">
        <v>613</v>
      </c>
      <c r="AC23" s="294" t="s">
        <v>533</v>
      </c>
      <c r="AD23" s="298" t="s">
        <v>533</v>
      </c>
      <c r="AE23" s="294" t="s">
        <v>533</v>
      </c>
      <c r="AF23" s="296" t="s">
        <v>533</v>
      </c>
      <c r="AG23" s="317">
        <v>40</v>
      </c>
      <c r="AH23" s="298" t="s">
        <v>839</v>
      </c>
      <c r="AI23" s="290" t="s">
        <v>533</v>
      </c>
      <c r="AJ23" s="298" t="s">
        <v>533</v>
      </c>
      <c r="AK23" s="290" t="s">
        <v>533</v>
      </c>
      <c r="AL23" s="296" t="s">
        <v>533</v>
      </c>
      <c r="AM23" s="317">
        <v>22.1</v>
      </c>
      <c r="AN23" s="298" t="s">
        <v>619</v>
      </c>
      <c r="AO23" s="290" t="s">
        <v>533</v>
      </c>
      <c r="AP23" s="298" t="s">
        <v>533</v>
      </c>
      <c r="AQ23" s="290" t="s">
        <v>533</v>
      </c>
      <c r="AR23" s="298" t="s">
        <v>533</v>
      </c>
    </row>
    <row r="24" spans="1:44" x14ac:dyDescent="0.2">
      <c r="A24" s="94" t="s">
        <v>923</v>
      </c>
      <c r="B24" s="94" t="s">
        <v>471</v>
      </c>
      <c r="C24" s="118">
        <v>58</v>
      </c>
      <c r="D24" s="125" t="s">
        <v>540</v>
      </c>
      <c r="E24" s="119" t="s">
        <v>533</v>
      </c>
      <c r="F24" s="125" t="s">
        <v>533</v>
      </c>
      <c r="G24" s="119" t="s">
        <v>533</v>
      </c>
      <c r="H24" s="126" t="s">
        <v>533</v>
      </c>
      <c r="I24" s="390">
        <v>13.4</v>
      </c>
      <c r="J24" s="353" t="s">
        <v>564</v>
      </c>
      <c r="K24" s="390" t="s">
        <v>533</v>
      </c>
      <c r="L24" s="353" t="s">
        <v>533</v>
      </c>
      <c r="M24" s="390" t="s">
        <v>533</v>
      </c>
      <c r="N24" s="353" t="s">
        <v>533</v>
      </c>
      <c r="O24" s="293">
        <v>46</v>
      </c>
      <c r="P24" s="299" t="s">
        <v>539</v>
      </c>
      <c r="Q24" s="292" t="s">
        <v>533</v>
      </c>
      <c r="R24" s="299" t="s">
        <v>533</v>
      </c>
      <c r="S24" s="292" t="s">
        <v>533</v>
      </c>
      <c r="T24" s="297" t="s">
        <v>533</v>
      </c>
      <c r="U24" s="319">
        <v>2</v>
      </c>
      <c r="V24" s="299" t="s">
        <v>575</v>
      </c>
      <c r="W24" s="291" t="s">
        <v>533</v>
      </c>
      <c r="X24" s="299" t="s">
        <v>533</v>
      </c>
      <c r="Y24" s="291" t="s">
        <v>533</v>
      </c>
      <c r="Z24" s="299" t="s">
        <v>533</v>
      </c>
      <c r="AA24" s="293">
        <v>137</v>
      </c>
      <c r="AB24" s="299" t="s">
        <v>922</v>
      </c>
      <c r="AC24" s="292" t="s">
        <v>533</v>
      </c>
      <c r="AD24" s="299" t="s">
        <v>533</v>
      </c>
      <c r="AE24" s="292" t="s">
        <v>533</v>
      </c>
      <c r="AF24" s="297" t="s">
        <v>533</v>
      </c>
      <c r="AG24" s="319">
        <v>41</v>
      </c>
      <c r="AH24" s="299" t="s">
        <v>625</v>
      </c>
      <c r="AI24" s="291" t="s">
        <v>533</v>
      </c>
      <c r="AJ24" s="299" t="s">
        <v>533</v>
      </c>
      <c r="AK24" s="291" t="s">
        <v>533</v>
      </c>
      <c r="AL24" s="297" t="s">
        <v>533</v>
      </c>
      <c r="AM24" s="319">
        <v>21.6</v>
      </c>
      <c r="AN24" s="299" t="s">
        <v>623</v>
      </c>
      <c r="AO24" s="291" t="s">
        <v>533</v>
      </c>
      <c r="AP24" s="299" t="s">
        <v>533</v>
      </c>
      <c r="AQ24" s="291" t="s">
        <v>533</v>
      </c>
      <c r="AR24" s="299" t="s">
        <v>533</v>
      </c>
    </row>
    <row r="25" spans="1:44" x14ac:dyDescent="0.2">
      <c r="A25" s="93" t="s">
        <v>925</v>
      </c>
      <c r="B25" s="93" t="s">
        <v>9</v>
      </c>
      <c r="C25" s="117">
        <v>57</v>
      </c>
      <c r="D25" s="121" t="s">
        <v>592</v>
      </c>
      <c r="E25" s="115" t="s">
        <v>533</v>
      </c>
      <c r="F25" s="121" t="s">
        <v>533</v>
      </c>
      <c r="G25" s="115" t="s">
        <v>533</v>
      </c>
      <c r="H25" s="124" t="s">
        <v>533</v>
      </c>
      <c r="I25" s="290">
        <v>13.4</v>
      </c>
      <c r="J25" s="298" t="s">
        <v>639</v>
      </c>
      <c r="K25" s="290" t="s">
        <v>533</v>
      </c>
      <c r="L25" s="298" t="s">
        <v>533</v>
      </c>
      <c r="M25" s="290" t="s">
        <v>533</v>
      </c>
      <c r="N25" s="298" t="s">
        <v>533</v>
      </c>
      <c r="O25" s="295">
        <v>31</v>
      </c>
      <c r="P25" s="298" t="s">
        <v>549</v>
      </c>
      <c r="Q25" s="294" t="s">
        <v>533</v>
      </c>
      <c r="R25" s="298" t="s">
        <v>533</v>
      </c>
      <c r="S25" s="294" t="s">
        <v>533</v>
      </c>
      <c r="T25" s="296" t="s">
        <v>533</v>
      </c>
      <c r="U25" s="317">
        <v>1.1000000000000001</v>
      </c>
      <c r="V25" s="298" t="s">
        <v>655</v>
      </c>
      <c r="W25" s="290" t="s">
        <v>533</v>
      </c>
      <c r="X25" s="298" t="s">
        <v>533</v>
      </c>
      <c r="Y25" s="290" t="s">
        <v>533</v>
      </c>
      <c r="Z25" s="298" t="s">
        <v>533</v>
      </c>
      <c r="AA25" s="295">
        <v>143</v>
      </c>
      <c r="AB25" s="298" t="s">
        <v>556</v>
      </c>
      <c r="AC25" s="294" t="s">
        <v>533</v>
      </c>
      <c r="AD25" s="298" t="s">
        <v>533</v>
      </c>
      <c r="AE25" s="294" t="s">
        <v>533</v>
      </c>
      <c r="AF25" s="296" t="s">
        <v>533</v>
      </c>
      <c r="AG25" s="317">
        <v>39.799999999999997</v>
      </c>
      <c r="AH25" s="298" t="s">
        <v>572</v>
      </c>
      <c r="AI25" s="290" t="s">
        <v>533</v>
      </c>
      <c r="AJ25" s="298" t="s">
        <v>533</v>
      </c>
      <c r="AK25" s="290" t="s">
        <v>533</v>
      </c>
      <c r="AL25" s="296" t="s">
        <v>533</v>
      </c>
      <c r="AM25" s="317">
        <v>22</v>
      </c>
      <c r="AN25" s="298" t="s">
        <v>578</v>
      </c>
      <c r="AO25" s="290" t="s">
        <v>533</v>
      </c>
      <c r="AP25" s="298" t="s">
        <v>533</v>
      </c>
      <c r="AQ25" s="290" t="s">
        <v>533</v>
      </c>
      <c r="AR25" s="298" t="s">
        <v>533</v>
      </c>
    </row>
    <row r="26" spans="1:44" x14ac:dyDescent="0.2">
      <c r="A26" s="97" t="s">
        <v>927</v>
      </c>
      <c r="B26" s="94" t="s">
        <v>9</v>
      </c>
      <c r="C26" s="118">
        <v>57</v>
      </c>
      <c r="D26" s="125" t="s">
        <v>552</v>
      </c>
      <c r="E26" s="119" t="s">
        <v>533</v>
      </c>
      <c r="F26" s="125" t="s">
        <v>533</v>
      </c>
      <c r="G26" s="119" t="s">
        <v>533</v>
      </c>
      <c r="H26" s="126" t="s">
        <v>533</v>
      </c>
      <c r="I26" s="390">
        <v>13.6</v>
      </c>
      <c r="J26" s="353" t="s">
        <v>635</v>
      </c>
      <c r="K26" s="390" t="s">
        <v>533</v>
      </c>
      <c r="L26" s="353" t="s">
        <v>533</v>
      </c>
      <c r="M26" s="390" t="s">
        <v>533</v>
      </c>
      <c r="N26" s="353" t="s">
        <v>533</v>
      </c>
      <c r="O26" s="293">
        <v>32</v>
      </c>
      <c r="P26" s="299" t="s">
        <v>542</v>
      </c>
      <c r="Q26" s="292" t="s">
        <v>533</v>
      </c>
      <c r="R26" s="299" t="s">
        <v>533</v>
      </c>
      <c r="S26" s="292" t="s">
        <v>533</v>
      </c>
      <c r="T26" s="297" t="s">
        <v>533</v>
      </c>
      <c r="U26" s="319">
        <v>1.2</v>
      </c>
      <c r="V26" s="299" t="s">
        <v>655</v>
      </c>
      <c r="W26" s="291" t="s">
        <v>533</v>
      </c>
      <c r="X26" s="299" t="s">
        <v>533</v>
      </c>
      <c r="Y26" s="291" t="s">
        <v>533</v>
      </c>
      <c r="Z26" s="299" t="s">
        <v>533</v>
      </c>
      <c r="AA26" s="293">
        <v>144</v>
      </c>
      <c r="AB26" s="299" t="s">
        <v>565</v>
      </c>
      <c r="AC26" s="292" t="s">
        <v>533</v>
      </c>
      <c r="AD26" s="299" t="s">
        <v>533</v>
      </c>
      <c r="AE26" s="292" t="s">
        <v>533</v>
      </c>
      <c r="AF26" s="297" t="s">
        <v>533</v>
      </c>
      <c r="AG26" s="319">
        <v>39.1</v>
      </c>
      <c r="AH26" s="299" t="s">
        <v>549</v>
      </c>
      <c r="AI26" s="291" t="s">
        <v>533</v>
      </c>
      <c r="AJ26" s="299" t="s">
        <v>533</v>
      </c>
      <c r="AK26" s="291" t="s">
        <v>533</v>
      </c>
      <c r="AL26" s="297" t="s">
        <v>533</v>
      </c>
      <c r="AM26" s="319">
        <v>22.2</v>
      </c>
      <c r="AN26" s="299" t="s">
        <v>633</v>
      </c>
      <c r="AO26" s="291" t="s">
        <v>533</v>
      </c>
      <c r="AP26" s="299" t="s">
        <v>533</v>
      </c>
      <c r="AQ26" s="291" t="s">
        <v>533</v>
      </c>
      <c r="AR26" s="299" t="s">
        <v>533</v>
      </c>
    </row>
    <row r="27" spans="1:44" x14ac:dyDescent="0.2">
      <c r="A27" s="93" t="s">
        <v>928</v>
      </c>
      <c r="B27" s="93" t="s">
        <v>9</v>
      </c>
      <c r="C27" s="117">
        <v>57</v>
      </c>
      <c r="D27" s="121" t="s">
        <v>552</v>
      </c>
      <c r="E27" s="115" t="s">
        <v>533</v>
      </c>
      <c r="F27" s="121" t="s">
        <v>533</v>
      </c>
      <c r="G27" s="115" t="s">
        <v>533</v>
      </c>
      <c r="H27" s="124" t="s">
        <v>533</v>
      </c>
      <c r="I27" s="290">
        <v>13.4</v>
      </c>
      <c r="J27" s="298" t="s">
        <v>604</v>
      </c>
      <c r="K27" s="290" t="s">
        <v>533</v>
      </c>
      <c r="L27" s="298" t="s">
        <v>533</v>
      </c>
      <c r="M27" s="290" t="s">
        <v>533</v>
      </c>
      <c r="N27" s="298" t="s">
        <v>533</v>
      </c>
      <c r="O27" s="295">
        <v>35</v>
      </c>
      <c r="P27" s="298" t="s">
        <v>834</v>
      </c>
      <c r="Q27" s="294" t="s">
        <v>533</v>
      </c>
      <c r="R27" s="298" t="s">
        <v>533</v>
      </c>
      <c r="S27" s="294" t="s">
        <v>533</v>
      </c>
      <c r="T27" s="296" t="s">
        <v>533</v>
      </c>
      <c r="U27" s="317">
        <v>2.7</v>
      </c>
      <c r="V27" s="298" t="s">
        <v>539</v>
      </c>
      <c r="W27" s="290" t="s">
        <v>533</v>
      </c>
      <c r="X27" s="298" t="s">
        <v>533</v>
      </c>
      <c r="Y27" s="290" t="s">
        <v>533</v>
      </c>
      <c r="Z27" s="298" t="s">
        <v>533</v>
      </c>
      <c r="AA27" s="295">
        <v>140</v>
      </c>
      <c r="AB27" s="298" t="s">
        <v>880</v>
      </c>
      <c r="AC27" s="294" t="s">
        <v>533</v>
      </c>
      <c r="AD27" s="298" t="s">
        <v>533</v>
      </c>
      <c r="AE27" s="294" t="s">
        <v>533</v>
      </c>
      <c r="AF27" s="296" t="s">
        <v>533</v>
      </c>
      <c r="AG27" s="317">
        <v>39.5</v>
      </c>
      <c r="AH27" s="298" t="s">
        <v>634</v>
      </c>
      <c r="AI27" s="290" t="s">
        <v>533</v>
      </c>
      <c r="AJ27" s="298" t="s">
        <v>533</v>
      </c>
      <c r="AK27" s="290" t="s">
        <v>533</v>
      </c>
      <c r="AL27" s="296" t="s">
        <v>533</v>
      </c>
      <c r="AM27" s="317">
        <v>22.6</v>
      </c>
      <c r="AN27" s="298" t="s">
        <v>554</v>
      </c>
      <c r="AO27" s="290" t="s">
        <v>533</v>
      </c>
      <c r="AP27" s="298" t="s">
        <v>533</v>
      </c>
      <c r="AQ27" s="290" t="s">
        <v>533</v>
      </c>
      <c r="AR27" s="298" t="s">
        <v>533</v>
      </c>
    </row>
    <row r="28" spans="1:44" x14ac:dyDescent="0.2">
      <c r="A28" s="94" t="s">
        <v>929</v>
      </c>
      <c r="B28" s="94" t="s">
        <v>351</v>
      </c>
      <c r="C28" s="118">
        <v>57</v>
      </c>
      <c r="D28" s="125" t="s">
        <v>552</v>
      </c>
      <c r="E28" s="119" t="s">
        <v>533</v>
      </c>
      <c r="F28" s="125" t="s">
        <v>533</v>
      </c>
      <c r="G28" s="119" t="s">
        <v>533</v>
      </c>
      <c r="H28" s="126" t="s">
        <v>533</v>
      </c>
      <c r="I28" s="390">
        <v>13.7</v>
      </c>
      <c r="J28" s="353" t="s">
        <v>635</v>
      </c>
      <c r="K28" s="390" t="s">
        <v>533</v>
      </c>
      <c r="L28" s="353" t="s">
        <v>533</v>
      </c>
      <c r="M28" s="390" t="s">
        <v>533</v>
      </c>
      <c r="N28" s="353" t="s">
        <v>533</v>
      </c>
      <c r="O28" s="293">
        <v>34</v>
      </c>
      <c r="P28" s="299" t="s">
        <v>891</v>
      </c>
      <c r="Q28" s="292" t="s">
        <v>533</v>
      </c>
      <c r="R28" s="299" t="s">
        <v>533</v>
      </c>
      <c r="S28" s="292" t="s">
        <v>533</v>
      </c>
      <c r="T28" s="297" t="s">
        <v>533</v>
      </c>
      <c r="U28" s="319">
        <v>1.2</v>
      </c>
      <c r="V28" s="299" t="s">
        <v>655</v>
      </c>
      <c r="W28" s="291" t="s">
        <v>533</v>
      </c>
      <c r="X28" s="299" t="s">
        <v>533</v>
      </c>
      <c r="Y28" s="291" t="s">
        <v>533</v>
      </c>
      <c r="Z28" s="299" t="s">
        <v>533</v>
      </c>
      <c r="AA28" s="293">
        <v>145</v>
      </c>
      <c r="AB28" s="299" t="s">
        <v>557</v>
      </c>
      <c r="AC28" s="292" t="s">
        <v>533</v>
      </c>
      <c r="AD28" s="299" t="s">
        <v>533</v>
      </c>
      <c r="AE28" s="292" t="s">
        <v>533</v>
      </c>
      <c r="AF28" s="297" t="s">
        <v>533</v>
      </c>
      <c r="AG28" s="319">
        <v>38.799999999999997</v>
      </c>
      <c r="AH28" s="299" t="s">
        <v>731</v>
      </c>
      <c r="AI28" s="291" t="s">
        <v>533</v>
      </c>
      <c r="AJ28" s="299" t="s">
        <v>533</v>
      </c>
      <c r="AK28" s="291" t="s">
        <v>533</v>
      </c>
      <c r="AL28" s="297" t="s">
        <v>533</v>
      </c>
      <c r="AM28" s="319">
        <v>22.1</v>
      </c>
      <c r="AN28" s="299" t="s">
        <v>619</v>
      </c>
      <c r="AO28" s="291" t="s">
        <v>533</v>
      </c>
      <c r="AP28" s="299" t="s">
        <v>533</v>
      </c>
      <c r="AQ28" s="291" t="s">
        <v>533</v>
      </c>
      <c r="AR28" s="299" t="s">
        <v>533</v>
      </c>
    </row>
    <row r="29" spans="1:44" x14ac:dyDescent="0.2">
      <c r="A29" s="93" t="s">
        <v>1297</v>
      </c>
      <c r="B29" s="93" t="s">
        <v>324</v>
      </c>
      <c r="C29" s="117">
        <v>57</v>
      </c>
      <c r="D29" s="121" t="s">
        <v>552</v>
      </c>
      <c r="E29" s="115" t="s">
        <v>533</v>
      </c>
      <c r="F29" s="121" t="s">
        <v>533</v>
      </c>
      <c r="G29" s="115" t="s">
        <v>533</v>
      </c>
      <c r="H29" s="124" t="s">
        <v>533</v>
      </c>
      <c r="I29" s="290">
        <v>14</v>
      </c>
      <c r="J29" s="298" t="s">
        <v>612</v>
      </c>
      <c r="K29" s="290" t="s">
        <v>533</v>
      </c>
      <c r="L29" s="298" t="s">
        <v>533</v>
      </c>
      <c r="M29" s="290" t="s">
        <v>533</v>
      </c>
      <c r="N29" s="298" t="s">
        <v>533</v>
      </c>
      <c r="O29" s="295">
        <v>45</v>
      </c>
      <c r="P29" s="298" t="s">
        <v>545</v>
      </c>
      <c r="Q29" s="294" t="s">
        <v>533</v>
      </c>
      <c r="R29" s="298" t="s">
        <v>533</v>
      </c>
      <c r="S29" s="294" t="s">
        <v>533</v>
      </c>
      <c r="T29" s="296" t="s">
        <v>533</v>
      </c>
      <c r="U29" s="317">
        <v>2.1</v>
      </c>
      <c r="V29" s="298" t="s">
        <v>554</v>
      </c>
      <c r="W29" s="290" t="s">
        <v>533</v>
      </c>
      <c r="X29" s="298" t="s">
        <v>533</v>
      </c>
      <c r="Y29" s="290" t="s">
        <v>533</v>
      </c>
      <c r="Z29" s="298" t="s">
        <v>533</v>
      </c>
      <c r="AA29" s="295">
        <v>141</v>
      </c>
      <c r="AB29" s="298" t="s">
        <v>834</v>
      </c>
      <c r="AC29" s="294" t="s">
        <v>533</v>
      </c>
      <c r="AD29" s="298" t="s">
        <v>533</v>
      </c>
      <c r="AE29" s="294" t="s">
        <v>533</v>
      </c>
      <c r="AF29" s="296" t="s">
        <v>533</v>
      </c>
      <c r="AG29" s="317">
        <v>40.299999999999997</v>
      </c>
      <c r="AH29" s="298" t="s">
        <v>578</v>
      </c>
      <c r="AI29" s="290" t="s">
        <v>533</v>
      </c>
      <c r="AJ29" s="298" t="s">
        <v>533</v>
      </c>
      <c r="AK29" s="290" t="s">
        <v>533</v>
      </c>
      <c r="AL29" s="296" t="s">
        <v>533</v>
      </c>
      <c r="AM29" s="317">
        <v>22.2</v>
      </c>
      <c r="AN29" s="298" t="s">
        <v>573</v>
      </c>
      <c r="AO29" s="290" t="s">
        <v>533</v>
      </c>
      <c r="AP29" s="298" t="s">
        <v>533</v>
      </c>
      <c r="AQ29" s="290" t="s">
        <v>533</v>
      </c>
      <c r="AR29" s="298" t="s">
        <v>533</v>
      </c>
    </row>
    <row r="30" spans="1:44" x14ac:dyDescent="0.2">
      <c r="A30" s="94" t="s">
        <v>926</v>
      </c>
      <c r="B30" s="94" t="s">
        <v>9</v>
      </c>
      <c r="C30" s="118">
        <v>56</v>
      </c>
      <c r="D30" s="125" t="s">
        <v>552</v>
      </c>
      <c r="E30" s="119">
        <v>58</v>
      </c>
      <c r="F30" s="125" t="s">
        <v>575</v>
      </c>
      <c r="G30" s="119" t="s">
        <v>533</v>
      </c>
      <c r="H30" s="126" t="s">
        <v>533</v>
      </c>
      <c r="I30" s="390">
        <v>13.9</v>
      </c>
      <c r="J30" s="353" t="s">
        <v>544</v>
      </c>
      <c r="K30" s="390">
        <v>13.8</v>
      </c>
      <c r="L30" s="353" t="s">
        <v>588</v>
      </c>
      <c r="M30" s="390" t="s">
        <v>533</v>
      </c>
      <c r="N30" s="353" t="s">
        <v>533</v>
      </c>
      <c r="O30" s="293">
        <v>38</v>
      </c>
      <c r="P30" s="299" t="s">
        <v>548</v>
      </c>
      <c r="Q30" s="292">
        <v>38</v>
      </c>
      <c r="R30" s="299" t="s">
        <v>594</v>
      </c>
      <c r="S30" s="292" t="s">
        <v>533</v>
      </c>
      <c r="T30" s="297" t="s">
        <v>533</v>
      </c>
      <c r="U30" s="319">
        <v>1.4</v>
      </c>
      <c r="V30" s="299" t="s">
        <v>648</v>
      </c>
      <c r="W30" s="291">
        <v>1.4983387336</v>
      </c>
      <c r="X30" s="299" t="s">
        <v>637</v>
      </c>
      <c r="Y30" s="291" t="s">
        <v>533</v>
      </c>
      <c r="Z30" s="299" t="s">
        <v>533</v>
      </c>
      <c r="AA30" s="293">
        <v>142</v>
      </c>
      <c r="AB30" s="299" t="s">
        <v>648</v>
      </c>
      <c r="AC30" s="292">
        <v>141</v>
      </c>
      <c r="AD30" s="299" t="s">
        <v>588</v>
      </c>
      <c r="AE30" s="292" t="s">
        <v>533</v>
      </c>
      <c r="AF30" s="297" t="s">
        <v>533</v>
      </c>
      <c r="AG30" s="319">
        <v>39.1</v>
      </c>
      <c r="AH30" s="299" t="s">
        <v>626</v>
      </c>
      <c r="AI30" s="291">
        <v>38.6</v>
      </c>
      <c r="AJ30" s="299" t="s">
        <v>632</v>
      </c>
      <c r="AK30" s="291" t="s">
        <v>533</v>
      </c>
      <c r="AL30" s="297" t="s">
        <v>533</v>
      </c>
      <c r="AM30" s="319">
        <v>22.4</v>
      </c>
      <c r="AN30" s="299" t="s">
        <v>575</v>
      </c>
      <c r="AO30" s="291">
        <v>22.1</v>
      </c>
      <c r="AP30" s="299" t="s">
        <v>594</v>
      </c>
      <c r="AQ30" s="291" t="s">
        <v>533</v>
      </c>
      <c r="AR30" s="299" t="s">
        <v>533</v>
      </c>
    </row>
    <row r="31" spans="1:44" x14ac:dyDescent="0.2">
      <c r="A31" s="93" t="s">
        <v>932</v>
      </c>
      <c r="B31" s="93" t="s">
        <v>324</v>
      </c>
      <c r="C31" s="117">
        <v>56</v>
      </c>
      <c r="D31" s="121" t="s">
        <v>552</v>
      </c>
      <c r="E31" s="115" t="s">
        <v>533</v>
      </c>
      <c r="F31" s="121" t="s">
        <v>533</v>
      </c>
      <c r="G31" s="115" t="s">
        <v>533</v>
      </c>
      <c r="H31" s="124" t="s">
        <v>533</v>
      </c>
      <c r="I31" s="290">
        <v>13.4</v>
      </c>
      <c r="J31" s="298" t="s">
        <v>639</v>
      </c>
      <c r="K31" s="290" t="s">
        <v>533</v>
      </c>
      <c r="L31" s="298" t="s">
        <v>533</v>
      </c>
      <c r="M31" s="290" t="s">
        <v>533</v>
      </c>
      <c r="N31" s="298" t="s">
        <v>533</v>
      </c>
      <c r="O31" s="295">
        <v>43</v>
      </c>
      <c r="P31" s="298" t="s">
        <v>554</v>
      </c>
      <c r="Q31" s="294" t="s">
        <v>533</v>
      </c>
      <c r="R31" s="298" t="s">
        <v>533</v>
      </c>
      <c r="S31" s="294" t="s">
        <v>533</v>
      </c>
      <c r="T31" s="296" t="s">
        <v>533</v>
      </c>
      <c r="U31" s="317">
        <v>2</v>
      </c>
      <c r="V31" s="298" t="s">
        <v>575</v>
      </c>
      <c r="W31" s="290" t="s">
        <v>533</v>
      </c>
      <c r="X31" s="298" t="s">
        <v>533</v>
      </c>
      <c r="Y31" s="290" t="s">
        <v>533</v>
      </c>
      <c r="Z31" s="298" t="s">
        <v>533</v>
      </c>
      <c r="AA31" s="295">
        <v>139</v>
      </c>
      <c r="AB31" s="298" t="s">
        <v>891</v>
      </c>
      <c r="AC31" s="294" t="s">
        <v>533</v>
      </c>
      <c r="AD31" s="298" t="s">
        <v>533</v>
      </c>
      <c r="AE31" s="294" t="s">
        <v>533</v>
      </c>
      <c r="AF31" s="296" t="s">
        <v>533</v>
      </c>
      <c r="AG31" s="317">
        <v>40.799999999999997</v>
      </c>
      <c r="AH31" s="298" t="s">
        <v>617</v>
      </c>
      <c r="AI31" s="290" t="s">
        <v>533</v>
      </c>
      <c r="AJ31" s="298" t="s">
        <v>533</v>
      </c>
      <c r="AK31" s="290" t="s">
        <v>533</v>
      </c>
      <c r="AL31" s="296" t="s">
        <v>533</v>
      </c>
      <c r="AM31" s="317">
        <v>22.1</v>
      </c>
      <c r="AN31" s="298" t="s">
        <v>619</v>
      </c>
      <c r="AO31" s="290" t="s">
        <v>533</v>
      </c>
      <c r="AP31" s="298" t="s">
        <v>533</v>
      </c>
      <c r="AQ31" s="290" t="s">
        <v>533</v>
      </c>
      <c r="AR31" s="298" t="s">
        <v>533</v>
      </c>
    </row>
    <row r="32" spans="1:44" x14ac:dyDescent="0.2">
      <c r="A32" s="94" t="s">
        <v>934</v>
      </c>
      <c r="B32" s="94" t="s">
        <v>351</v>
      </c>
      <c r="C32" s="118">
        <v>56</v>
      </c>
      <c r="D32" s="125" t="s">
        <v>552</v>
      </c>
      <c r="E32" s="119" t="s">
        <v>533</v>
      </c>
      <c r="F32" s="125" t="s">
        <v>533</v>
      </c>
      <c r="G32" s="119" t="s">
        <v>533</v>
      </c>
      <c r="H32" s="126" t="s">
        <v>533</v>
      </c>
      <c r="I32" s="390">
        <v>13.6</v>
      </c>
      <c r="J32" s="353" t="s">
        <v>576</v>
      </c>
      <c r="K32" s="390" t="s">
        <v>533</v>
      </c>
      <c r="L32" s="353" t="s">
        <v>533</v>
      </c>
      <c r="M32" s="390" t="s">
        <v>533</v>
      </c>
      <c r="N32" s="353" t="s">
        <v>533</v>
      </c>
      <c r="O32" s="293">
        <v>39</v>
      </c>
      <c r="P32" s="299" t="s">
        <v>564</v>
      </c>
      <c r="Q32" s="292" t="s">
        <v>533</v>
      </c>
      <c r="R32" s="299" t="s">
        <v>533</v>
      </c>
      <c r="S32" s="292" t="s">
        <v>533</v>
      </c>
      <c r="T32" s="297" t="s">
        <v>533</v>
      </c>
      <c r="U32" s="319">
        <v>2.6</v>
      </c>
      <c r="V32" s="299" t="s">
        <v>585</v>
      </c>
      <c r="W32" s="291" t="s">
        <v>533</v>
      </c>
      <c r="X32" s="299" t="s">
        <v>533</v>
      </c>
      <c r="Y32" s="291" t="s">
        <v>533</v>
      </c>
      <c r="Z32" s="299" t="s">
        <v>533</v>
      </c>
      <c r="AA32" s="293">
        <v>142</v>
      </c>
      <c r="AB32" s="299" t="s">
        <v>578</v>
      </c>
      <c r="AC32" s="292" t="s">
        <v>533</v>
      </c>
      <c r="AD32" s="299" t="s">
        <v>533</v>
      </c>
      <c r="AE32" s="292" t="s">
        <v>533</v>
      </c>
      <c r="AF32" s="297" t="s">
        <v>533</v>
      </c>
      <c r="AG32" s="319">
        <v>39.200000000000003</v>
      </c>
      <c r="AH32" s="299" t="s">
        <v>567</v>
      </c>
      <c r="AI32" s="291" t="s">
        <v>533</v>
      </c>
      <c r="AJ32" s="299" t="s">
        <v>533</v>
      </c>
      <c r="AK32" s="291" t="s">
        <v>533</v>
      </c>
      <c r="AL32" s="297" t="s">
        <v>533</v>
      </c>
      <c r="AM32" s="319">
        <v>22.8</v>
      </c>
      <c r="AN32" s="299" t="s">
        <v>594</v>
      </c>
      <c r="AO32" s="291" t="s">
        <v>533</v>
      </c>
      <c r="AP32" s="299" t="s">
        <v>533</v>
      </c>
      <c r="AQ32" s="291" t="s">
        <v>533</v>
      </c>
      <c r="AR32" s="299" t="s">
        <v>533</v>
      </c>
    </row>
    <row r="33" spans="1:44" x14ac:dyDescent="0.2">
      <c r="A33" s="93" t="s">
        <v>930</v>
      </c>
      <c r="B33" s="93" t="s">
        <v>324</v>
      </c>
      <c r="C33" s="117">
        <v>56</v>
      </c>
      <c r="D33" s="121" t="s">
        <v>552</v>
      </c>
      <c r="E33" s="115" t="s">
        <v>533</v>
      </c>
      <c r="F33" s="121" t="s">
        <v>533</v>
      </c>
      <c r="G33" s="115" t="s">
        <v>533</v>
      </c>
      <c r="H33" s="124" t="s">
        <v>533</v>
      </c>
      <c r="I33" s="290">
        <v>13.6</v>
      </c>
      <c r="J33" s="298" t="s">
        <v>576</v>
      </c>
      <c r="K33" s="290" t="s">
        <v>533</v>
      </c>
      <c r="L33" s="298" t="s">
        <v>533</v>
      </c>
      <c r="M33" s="290" t="s">
        <v>533</v>
      </c>
      <c r="N33" s="298" t="s">
        <v>533</v>
      </c>
      <c r="O33" s="295">
        <v>45</v>
      </c>
      <c r="P33" s="298" t="s">
        <v>557</v>
      </c>
      <c r="Q33" s="294" t="s">
        <v>533</v>
      </c>
      <c r="R33" s="298" t="s">
        <v>533</v>
      </c>
      <c r="S33" s="294" t="s">
        <v>533</v>
      </c>
      <c r="T33" s="296" t="s">
        <v>533</v>
      </c>
      <c r="U33" s="317">
        <v>2.4</v>
      </c>
      <c r="V33" s="298" t="s">
        <v>561</v>
      </c>
      <c r="W33" s="290" t="s">
        <v>533</v>
      </c>
      <c r="X33" s="298" t="s">
        <v>533</v>
      </c>
      <c r="Y33" s="290" t="s">
        <v>533</v>
      </c>
      <c r="Z33" s="298" t="s">
        <v>533</v>
      </c>
      <c r="AA33" s="295">
        <v>141</v>
      </c>
      <c r="AB33" s="298" t="s">
        <v>812</v>
      </c>
      <c r="AC33" s="294" t="s">
        <v>533</v>
      </c>
      <c r="AD33" s="298" t="s">
        <v>533</v>
      </c>
      <c r="AE33" s="294" t="s">
        <v>533</v>
      </c>
      <c r="AF33" s="296" t="s">
        <v>533</v>
      </c>
      <c r="AG33" s="317">
        <v>39.9</v>
      </c>
      <c r="AH33" s="298" t="s">
        <v>839</v>
      </c>
      <c r="AI33" s="290" t="s">
        <v>533</v>
      </c>
      <c r="AJ33" s="298" t="s">
        <v>533</v>
      </c>
      <c r="AK33" s="290" t="s">
        <v>533</v>
      </c>
      <c r="AL33" s="296" t="s">
        <v>533</v>
      </c>
      <c r="AM33" s="317">
        <v>22.1</v>
      </c>
      <c r="AN33" s="298" t="s">
        <v>578</v>
      </c>
      <c r="AO33" s="290" t="s">
        <v>533</v>
      </c>
      <c r="AP33" s="298" t="s">
        <v>533</v>
      </c>
      <c r="AQ33" s="290" t="s">
        <v>533</v>
      </c>
      <c r="AR33" s="298" t="s">
        <v>533</v>
      </c>
    </row>
    <row r="34" spans="1:44" x14ac:dyDescent="0.2">
      <c r="A34" s="94" t="s">
        <v>387</v>
      </c>
      <c r="B34" s="94" t="s">
        <v>45</v>
      </c>
      <c r="C34" s="118">
        <v>55</v>
      </c>
      <c r="D34" s="125" t="s">
        <v>586</v>
      </c>
      <c r="E34" s="119">
        <v>59</v>
      </c>
      <c r="F34" s="125" t="s">
        <v>536</v>
      </c>
      <c r="G34" s="119">
        <v>58</v>
      </c>
      <c r="H34" s="126" t="s">
        <v>588</v>
      </c>
      <c r="I34" s="390">
        <v>14.5</v>
      </c>
      <c r="J34" s="353" t="s">
        <v>585</v>
      </c>
      <c r="K34" s="390">
        <v>13.8</v>
      </c>
      <c r="L34" s="353" t="s">
        <v>539</v>
      </c>
      <c r="M34" s="390">
        <v>13.4</v>
      </c>
      <c r="N34" s="353" t="s">
        <v>532</v>
      </c>
      <c r="O34" s="293">
        <v>47</v>
      </c>
      <c r="P34" s="299" t="s">
        <v>532</v>
      </c>
      <c r="Q34" s="292">
        <v>45</v>
      </c>
      <c r="R34" s="299" t="s">
        <v>532</v>
      </c>
      <c r="S34" s="292">
        <v>44</v>
      </c>
      <c r="T34" s="297" t="s">
        <v>539</v>
      </c>
      <c r="U34" s="319">
        <v>2.2999999999999998</v>
      </c>
      <c r="V34" s="299" t="s">
        <v>561</v>
      </c>
      <c r="W34" s="291">
        <v>2.0251393802000002</v>
      </c>
      <c r="X34" s="299" t="s">
        <v>545</v>
      </c>
      <c r="Y34" s="291">
        <v>1.7983836884</v>
      </c>
      <c r="Z34" s="299" t="s">
        <v>588</v>
      </c>
      <c r="AA34" s="293">
        <v>145</v>
      </c>
      <c r="AB34" s="299" t="s">
        <v>555</v>
      </c>
      <c r="AC34" s="292">
        <v>143</v>
      </c>
      <c r="AD34" s="299" t="s">
        <v>532</v>
      </c>
      <c r="AE34" s="292">
        <v>139</v>
      </c>
      <c r="AF34" s="297" t="s">
        <v>588</v>
      </c>
      <c r="AG34" s="319">
        <v>41.7</v>
      </c>
      <c r="AH34" s="299" t="s">
        <v>539</v>
      </c>
      <c r="AI34" s="291">
        <v>41.1</v>
      </c>
      <c r="AJ34" s="299" t="s">
        <v>532</v>
      </c>
      <c r="AK34" s="291">
        <v>40.6</v>
      </c>
      <c r="AL34" s="297" t="s">
        <v>588</v>
      </c>
      <c r="AM34" s="319">
        <v>22.2</v>
      </c>
      <c r="AN34" s="299" t="s">
        <v>637</v>
      </c>
      <c r="AO34" s="291">
        <v>22</v>
      </c>
      <c r="AP34" s="299" t="s">
        <v>594</v>
      </c>
      <c r="AQ34" s="291">
        <v>22.5</v>
      </c>
      <c r="AR34" s="299" t="s">
        <v>588</v>
      </c>
    </row>
    <row r="35" spans="1:44" x14ac:dyDescent="0.2">
      <c r="A35" s="93" t="s">
        <v>400</v>
      </c>
      <c r="B35" s="93" t="s">
        <v>351</v>
      </c>
      <c r="C35" s="117">
        <v>55</v>
      </c>
      <c r="D35" s="121" t="s">
        <v>586</v>
      </c>
      <c r="E35" s="115">
        <v>59</v>
      </c>
      <c r="F35" s="121" t="s">
        <v>536</v>
      </c>
      <c r="G35" s="115">
        <v>58</v>
      </c>
      <c r="H35" s="124" t="s">
        <v>588</v>
      </c>
      <c r="I35" s="290">
        <v>13.6</v>
      </c>
      <c r="J35" s="298" t="s">
        <v>633</v>
      </c>
      <c r="K35" s="290">
        <v>13.4</v>
      </c>
      <c r="L35" s="298" t="s">
        <v>561</v>
      </c>
      <c r="M35" s="290">
        <v>13.2</v>
      </c>
      <c r="N35" s="298" t="s">
        <v>539</v>
      </c>
      <c r="O35" s="295">
        <v>35</v>
      </c>
      <c r="P35" s="298" t="s">
        <v>812</v>
      </c>
      <c r="Q35" s="294">
        <v>36</v>
      </c>
      <c r="R35" s="298" t="s">
        <v>599</v>
      </c>
      <c r="S35" s="294">
        <v>37</v>
      </c>
      <c r="T35" s="296" t="s">
        <v>599</v>
      </c>
      <c r="U35" s="317">
        <v>1.7</v>
      </c>
      <c r="V35" s="298" t="s">
        <v>633</v>
      </c>
      <c r="W35" s="290">
        <v>2.228817882</v>
      </c>
      <c r="X35" s="298" t="s">
        <v>532</v>
      </c>
      <c r="Y35" s="290">
        <v>2.1928032082</v>
      </c>
      <c r="Z35" s="298" t="s">
        <v>532</v>
      </c>
      <c r="AA35" s="295">
        <v>142</v>
      </c>
      <c r="AB35" s="298" t="s">
        <v>578</v>
      </c>
      <c r="AC35" s="294">
        <v>141</v>
      </c>
      <c r="AD35" s="298" t="s">
        <v>585</v>
      </c>
      <c r="AE35" s="294">
        <v>137</v>
      </c>
      <c r="AF35" s="296" t="s">
        <v>553</v>
      </c>
      <c r="AG35" s="317">
        <v>40.299999999999997</v>
      </c>
      <c r="AH35" s="298" t="s">
        <v>578</v>
      </c>
      <c r="AI35" s="290">
        <v>40.4</v>
      </c>
      <c r="AJ35" s="298" t="s">
        <v>585</v>
      </c>
      <c r="AK35" s="290">
        <v>40.299999999999997</v>
      </c>
      <c r="AL35" s="296" t="s">
        <v>588</v>
      </c>
      <c r="AM35" s="317">
        <v>22.2</v>
      </c>
      <c r="AN35" s="298" t="s">
        <v>573</v>
      </c>
      <c r="AO35" s="290">
        <v>21.4</v>
      </c>
      <c r="AP35" s="298" t="s">
        <v>563</v>
      </c>
      <c r="AQ35" s="290">
        <v>21.9</v>
      </c>
      <c r="AR35" s="298" t="s">
        <v>594</v>
      </c>
    </row>
    <row r="36" spans="1:44" x14ac:dyDescent="0.2">
      <c r="A36" s="94" t="s">
        <v>436</v>
      </c>
      <c r="B36" s="94" t="s">
        <v>437</v>
      </c>
      <c r="C36" s="118">
        <v>55</v>
      </c>
      <c r="D36" s="125" t="s">
        <v>839</v>
      </c>
      <c r="E36" s="119">
        <v>57</v>
      </c>
      <c r="F36" s="125" t="s">
        <v>563</v>
      </c>
      <c r="G36" s="119">
        <v>57</v>
      </c>
      <c r="H36" s="126" t="s">
        <v>588</v>
      </c>
      <c r="I36" s="390">
        <v>14.2</v>
      </c>
      <c r="J36" s="353" t="s">
        <v>568</v>
      </c>
      <c r="K36" s="390">
        <v>13.7</v>
      </c>
      <c r="L36" s="353" t="s">
        <v>585</v>
      </c>
      <c r="M36" s="390">
        <v>13.6</v>
      </c>
      <c r="N36" s="353" t="s">
        <v>532</v>
      </c>
      <c r="O36" s="293">
        <v>39</v>
      </c>
      <c r="P36" s="299" t="s">
        <v>564</v>
      </c>
      <c r="Q36" s="292">
        <v>42</v>
      </c>
      <c r="R36" s="299" t="s">
        <v>588</v>
      </c>
      <c r="S36" s="292">
        <v>42</v>
      </c>
      <c r="T36" s="297" t="s">
        <v>594</v>
      </c>
      <c r="U36" s="319">
        <v>1.6</v>
      </c>
      <c r="V36" s="299" t="s">
        <v>576</v>
      </c>
      <c r="W36" s="291">
        <v>1.8698986017000001</v>
      </c>
      <c r="X36" s="299" t="s">
        <v>561</v>
      </c>
      <c r="Y36" s="291">
        <v>1.7986042895000001</v>
      </c>
      <c r="Z36" s="299" t="s">
        <v>588</v>
      </c>
      <c r="AA36" s="293">
        <v>145</v>
      </c>
      <c r="AB36" s="299" t="s">
        <v>557</v>
      </c>
      <c r="AC36" s="292">
        <v>144</v>
      </c>
      <c r="AD36" s="299" t="s">
        <v>532</v>
      </c>
      <c r="AE36" s="292">
        <v>140</v>
      </c>
      <c r="AF36" s="297" t="s">
        <v>532</v>
      </c>
      <c r="AG36" s="319">
        <v>41.3</v>
      </c>
      <c r="AH36" s="299" t="s">
        <v>555</v>
      </c>
      <c r="AI36" s="291">
        <v>40.799999999999997</v>
      </c>
      <c r="AJ36" s="299" t="s">
        <v>539</v>
      </c>
      <c r="AK36" s="291">
        <v>41.2</v>
      </c>
      <c r="AL36" s="297" t="s">
        <v>532</v>
      </c>
      <c r="AM36" s="319">
        <v>22.4</v>
      </c>
      <c r="AN36" s="299" t="s">
        <v>575</v>
      </c>
      <c r="AO36" s="291">
        <v>22</v>
      </c>
      <c r="AP36" s="299" t="s">
        <v>594</v>
      </c>
      <c r="AQ36" s="291">
        <v>21.9</v>
      </c>
      <c r="AR36" s="299" t="s">
        <v>594</v>
      </c>
    </row>
    <row r="37" spans="1:44" x14ac:dyDescent="0.2">
      <c r="A37" s="93" t="s">
        <v>933</v>
      </c>
      <c r="B37" s="93" t="s">
        <v>324</v>
      </c>
      <c r="C37" s="117">
        <v>55</v>
      </c>
      <c r="D37" s="121" t="s">
        <v>800</v>
      </c>
      <c r="E37" s="115" t="s">
        <v>533</v>
      </c>
      <c r="F37" s="121" t="s">
        <v>533</v>
      </c>
      <c r="G37" s="115" t="s">
        <v>533</v>
      </c>
      <c r="H37" s="124" t="s">
        <v>533</v>
      </c>
      <c r="I37" s="290">
        <v>13.5</v>
      </c>
      <c r="J37" s="298" t="s">
        <v>576</v>
      </c>
      <c r="K37" s="290" t="s">
        <v>533</v>
      </c>
      <c r="L37" s="298" t="s">
        <v>533</v>
      </c>
      <c r="M37" s="290" t="s">
        <v>533</v>
      </c>
      <c r="N37" s="298" t="s">
        <v>533</v>
      </c>
      <c r="O37" s="295">
        <v>42</v>
      </c>
      <c r="P37" s="298" t="s">
        <v>563</v>
      </c>
      <c r="Q37" s="294" t="s">
        <v>533</v>
      </c>
      <c r="R37" s="298" t="s">
        <v>533</v>
      </c>
      <c r="S37" s="294" t="s">
        <v>533</v>
      </c>
      <c r="T37" s="296" t="s">
        <v>533</v>
      </c>
      <c r="U37" s="317">
        <v>3.1</v>
      </c>
      <c r="V37" s="298" t="s">
        <v>532</v>
      </c>
      <c r="W37" s="290" t="s">
        <v>533</v>
      </c>
      <c r="X37" s="298" t="s">
        <v>533</v>
      </c>
      <c r="Y37" s="290" t="s">
        <v>533</v>
      </c>
      <c r="Z37" s="298" t="s">
        <v>533</v>
      </c>
      <c r="AA37" s="295">
        <v>137</v>
      </c>
      <c r="AB37" s="298" t="s">
        <v>922</v>
      </c>
      <c r="AC37" s="294" t="s">
        <v>533</v>
      </c>
      <c r="AD37" s="298" t="s">
        <v>533</v>
      </c>
      <c r="AE37" s="294" t="s">
        <v>533</v>
      </c>
      <c r="AF37" s="296" t="s">
        <v>533</v>
      </c>
      <c r="AG37" s="317">
        <v>39.299999999999997</v>
      </c>
      <c r="AH37" s="298" t="s">
        <v>537</v>
      </c>
      <c r="AI37" s="290" t="s">
        <v>533</v>
      </c>
      <c r="AJ37" s="298" t="s">
        <v>533</v>
      </c>
      <c r="AK37" s="290" t="s">
        <v>533</v>
      </c>
      <c r="AL37" s="296" t="s">
        <v>533</v>
      </c>
      <c r="AM37" s="317">
        <v>23.3</v>
      </c>
      <c r="AN37" s="298" t="s">
        <v>588</v>
      </c>
      <c r="AO37" s="290" t="s">
        <v>533</v>
      </c>
      <c r="AP37" s="298" t="s">
        <v>533</v>
      </c>
      <c r="AQ37" s="290" t="s">
        <v>533</v>
      </c>
      <c r="AR37" s="298" t="s">
        <v>533</v>
      </c>
    </row>
    <row r="38" spans="1:44" x14ac:dyDescent="0.2">
      <c r="A38" s="96" t="s">
        <v>935</v>
      </c>
      <c r="B38" s="94" t="s">
        <v>45</v>
      </c>
      <c r="C38" s="118">
        <v>54</v>
      </c>
      <c r="D38" s="125" t="s">
        <v>636</v>
      </c>
      <c r="E38" s="119" t="s">
        <v>533</v>
      </c>
      <c r="F38" s="125" t="s">
        <v>533</v>
      </c>
      <c r="G38" s="119" t="s">
        <v>533</v>
      </c>
      <c r="H38" s="126" t="s">
        <v>533</v>
      </c>
      <c r="I38" s="390">
        <v>13.6</v>
      </c>
      <c r="J38" s="353" t="s">
        <v>635</v>
      </c>
      <c r="K38" s="390" t="s">
        <v>533</v>
      </c>
      <c r="L38" s="353" t="s">
        <v>533</v>
      </c>
      <c r="M38" s="390" t="s">
        <v>533</v>
      </c>
      <c r="N38" s="353" t="s">
        <v>533</v>
      </c>
      <c r="O38" s="293">
        <v>32</v>
      </c>
      <c r="P38" s="299" t="s">
        <v>542</v>
      </c>
      <c r="Q38" s="292" t="s">
        <v>533</v>
      </c>
      <c r="R38" s="299" t="s">
        <v>533</v>
      </c>
      <c r="S38" s="292" t="s">
        <v>533</v>
      </c>
      <c r="T38" s="297" t="s">
        <v>533</v>
      </c>
      <c r="U38" s="319">
        <v>1.4</v>
      </c>
      <c r="V38" s="299" t="s">
        <v>648</v>
      </c>
      <c r="W38" s="291" t="s">
        <v>533</v>
      </c>
      <c r="X38" s="299" t="s">
        <v>533</v>
      </c>
      <c r="Y38" s="291" t="s">
        <v>533</v>
      </c>
      <c r="Z38" s="299" t="s">
        <v>533</v>
      </c>
      <c r="AA38" s="293">
        <v>142</v>
      </c>
      <c r="AB38" s="299" t="s">
        <v>622</v>
      </c>
      <c r="AC38" s="292" t="s">
        <v>533</v>
      </c>
      <c r="AD38" s="299" t="s">
        <v>533</v>
      </c>
      <c r="AE38" s="292" t="s">
        <v>533</v>
      </c>
      <c r="AF38" s="297" t="s">
        <v>533</v>
      </c>
      <c r="AG38" s="319">
        <v>39.6</v>
      </c>
      <c r="AH38" s="299" t="s">
        <v>603</v>
      </c>
      <c r="AI38" s="291" t="s">
        <v>533</v>
      </c>
      <c r="AJ38" s="299" t="s">
        <v>533</v>
      </c>
      <c r="AK38" s="291" t="s">
        <v>533</v>
      </c>
      <c r="AL38" s="297" t="s">
        <v>533</v>
      </c>
      <c r="AM38" s="319">
        <v>22.8</v>
      </c>
      <c r="AN38" s="299" t="s">
        <v>594</v>
      </c>
      <c r="AO38" s="291" t="s">
        <v>533</v>
      </c>
      <c r="AP38" s="299" t="s">
        <v>533</v>
      </c>
      <c r="AQ38" s="291" t="s">
        <v>533</v>
      </c>
      <c r="AR38" s="299" t="s">
        <v>533</v>
      </c>
    </row>
    <row r="39" spans="1:44" x14ac:dyDescent="0.2">
      <c r="A39" s="93" t="s">
        <v>936</v>
      </c>
      <c r="B39" s="93" t="s">
        <v>437</v>
      </c>
      <c r="C39" s="117">
        <v>54</v>
      </c>
      <c r="D39" s="121" t="s">
        <v>714</v>
      </c>
      <c r="E39" s="115" t="s">
        <v>533</v>
      </c>
      <c r="F39" s="121" t="s">
        <v>533</v>
      </c>
      <c r="G39" s="115" t="s">
        <v>533</v>
      </c>
      <c r="H39" s="124" t="s">
        <v>533</v>
      </c>
      <c r="I39" s="290">
        <v>14</v>
      </c>
      <c r="J39" s="298" t="s">
        <v>544</v>
      </c>
      <c r="K39" s="290" t="s">
        <v>533</v>
      </c>
      <c r="L39" s="298" t="s">
        <v>533</v>
      </c>
      <c r="M39" s="290" t="s">
        <v>533</v>
      </c>
      <c r="N39" s="298" t="s">
        <v>533</v>
      </c>
      <c r="O39" s="295">
        <v>33</v>
      </c>
      <c r="P39" s="298" t="s">
        <v>797</v>
      </c>
      <c r="Q39" s="294" t="s">
        <v>533</v>
      </c>
      <c r="R39" s="298" t="s">
        <v>533</v>
      </c>
      <c r="S39" s="294" t="s">
        <v>533</v>
      </c>
      <c r="T39" s="296" t="s">
        <v>533</v>
      </c>
      <c r="U39" s="317">
        <v>1.3</v>
      </c>
      <c r="V39" s="298" t="s">
        <v>648</v>
      </c>
      <c r="W39" s="290" t="s">
        <v>533</v>
      </c>
      <c r="X39" s="298" t="s">
        <v>533</v>
      </c>
      <c r="Y39" s="290" t="s">
        <v>533</v>
      </c>
      <c r="Z39" s="298" t="s">
        <v>533</v>
      </c>
      <c r="AA39" s="295">
        <v>141</v>
      </c>
      <c r="AB39" s="298" t="s">
        <v>613</v>
      </c>
      <c r="AC39" s="294" t="s">
        <v>533</v>
      </c>
      <c r="AD39" s="298" t="s">
        <v>533</v>
      </c>
      <c r="AE39" s="294" t="s">
        <v>533</v>
      </c>
      <c r="AF39" s="296" t="s">
        <v>533</v>
      </c>
      <c r="AG39" s="317">
        <v>39.6</v>
      </c>
      <c r="AH39" s="298" t="s">
        <v>603</v>
      </c>
      <c r="AI39" s="290" t="s">
        <v>533</v>
      </c>
      <c r="AJ39" s="298" t="s">
        <v>533</v>
      </c>
      <c r="AK39" s="290" t="s">
        <v>533</v>
      </c>
      <c r="AL39" s="296" t="s">
        <v>533</v>
      </c>
      <c r="AM39" s="317">
        <v>22.8</v>
      </c>
      <c r="AN39" s="298" t="s">
        <v>594</v>
      </c>
      <c r="AO39" s="290" t="s">
        <v>533</v>
      </c>
      <c r="AP39" s="298" t="s">
        <v>533</v>
      </c>
      <c r="AQ39" s="290" t="s">
        <v>533</v>
      </c>
      <c r="AR39" s="298" t="s">
        <v>533</v>
      </c>
    </row>
    <row r="40" spans="1:44" x14ac:dyDescent="0.2">
      <c r="A40" s="94" t="s">
        <v>938</v>
      </c>
      <c r="B40" s="94" t="s">
        <v>9</v>
      </c>
      <c r="C40" s="118">
        <v>54</v>
      </c>
      <c r="D40" s="125" t="s">
        <v>636</v>
      </c>
      <c r="E40" s="119" t="s">
        <v>533</v>
      </c>
      <c r="F40" s="125" t="s">
        <v>533</v>
      </c>
      <c r="G40" s="119" t="s">
        <v>533</v>
      </c>
      <c r="H40" s="126" t="s">
        <v>533</v>
      </c>
      <c r="I40" s="390">
        <v>13.5</v>
      </c>
      <c r="J40" s="353" t="s">
        <v>576</v>
      </c>
      <c r="K40" s="390" t="s">
        <v>533</v>
      </c>
      <c r="L40" s="353" t="s">
        <v>533</v>
      </c>
      <c r="M40" s="390" t="s">
        <v>533</v>
      </c>
      <c r="N40" s="353" t="s">
        <v>533</v>
      </c>
      <c r="O40" s="293">
        <v>34</v>
      </c>
      <c r="P40" s="299" t="s">
        <v>891</v>
      </c>
      <c r="Q40" s="292" t="s">
        <v>533</v>
      </c>
      <c r="R40" s="299" t="s">
        <v>533</v>
      </c>
      <c r="S40" s="292" t="s">
        <v>533</v>
      </c>
      <c r="T40" s="297" t="s">
        <v>533</v>
      </c>
      <c r="U40" s="319">
        <v>1.1000000000000001</v>
      </c>
      <c r="V40" s="299" t="s">
        <v>655</v>
      </c>
      <c r="W40" s="291" t="s">
        <v>533</v>
      </c>
      <c r="X40" s="299" t="s">
        <v>533</v>
      </c>
      <c r="Y40" s="291" t="s">
        <v>533</v>
      </c>
      <c r="Z40" s="299" t="s">
        <v>533</v>
      </c>
      <c r="AA40" s="293">
        <v>142</v>
      </c>
      <c r="AB40" s="299" t="s">
        <v>622</v>
      </c>
      <c r="AC40" s="292" t="s">
        <v>533</v>
      </c>
      <c r="AD40" s="299" t="s">
        <v>533</v>
      </c>
      <c r="AE40" s="292" t="s">
        <v>533</v>
      </c>
      <c r="AF40" s="297" t="s">
        <v>533</v>
      </c>
      <c r="AG40" s="319">
        <v>39.9</v>
      </c>
      <c r="AH40" s="299" t="s">
        <v>796</v>
      </c>
      <c r="AI40" s="291" t="s">
        <v>533</v>
      </c>
      <c r="AJ40" s="299" t="s">
        <v>533</v>
      </c>
      <c r="AK40" s="291" t="s">
        <v>533</v>
      </c>
      <c r="AL40" s="297" t="s">
        <v>533</v>
      </c>
      <c r="AM40" s="319">
        <v>21.8</v>
      </c>
      <c r="AN40" s="299" t="s">
        <v>570</v>
      </c>
      <c r="AO40" s="291" t="s">
        <v>533</v>
      </c>
      <c r="AP40" s="299" t="s">
        <v>533</v>
      </c>
      <c r="AQ40" s="291" t="s">
        <v>533</v>
      </c>
      <c r="AR40" s="299" t="s">
        <v>533</v>
      </c>
    </row>
    <row r="41" spans="1:44" x14ac:dyDescent="0.2">
      <c r="A41" s="93" t="s">
        <v>937</v>
      </c>
      <c r="B41" s="93" t="s">
        <v>9</v>
      </c>
      <c r="C41" s="117">
        <v>54</v>
      </c>
      <c r="D41" s="121" t="s">
        <v>636</v>
      </c>
      <c r="E41" s="115" t="s">
        <v>533</v>
      </c>
      <c r="F41" s="121" t="s">
        <v>533</v>
      </c>
      <c r="G41" s="115" t="s">
        <v>533</v>
      </c>
      <c r="H41" s="124" t="s">
        <v>533</v>
      </c>
      <c r="I41" s="290">
        <v>13.6</v>
      </c>
      <c r="J41" s="298" t="s">
        <v>635</v>
      </c>
      <c r="K41" s="290" t="s">
        <v>533</v>
      </c>
      <c r="L41" s="298" t="s">
        <v>533</v>
      </c>
      <c r="M41" s="290" t="s">
        <v>533</v>
      </c>
      <c r="N41" s="298" t="s">
        <v>533</v>
      </c>
      <c r="O41" s="295">
        <v>31</v>
      </c>
      <c r="P41" s="298" t="s">
        <v>549</v>
      </c>
      <c r="Q41" s="294" t="s">
        <v>533</v>
      </c>
      <c r="R41" s="298" t="s">
        <v>533</v>
      </c>
      <c r="S41" s="294" t="s">
        <v>533</v>
      </c>
      <c r="T41" s="296" t="s">
        <v>533</v>
      </c>
      <c r="U41" s="317">
        <v>1.1000000000000001</v>
      </c>
      <c r="V41" s="298" t="s">
        <v>656</v>
      </c>
      <c r="W41" s="290" t="s">
        <v>533</v>
      </c>
      <c r="X41" s="298" t="s">
        <v>533</v>
      </c>
      <c r="Y41" s="290" t="s">
        <v>533</v>
      </c>
      <c r="Z41" s="298" t="s">
        <v>533</v>
      </c>
      <c r="AA41" s="295">
        <v>142</v>
      </c>
      <c r="AB41" s="298" t="s">
        <v>578</v>
      </c>
      <c r="AC41" s="294" t="s">
        <v>533</v>
      </c>
      <c r="AD41" s="298" t="s">
        <v>533</v>
      </c>
      <c r="AE41" s="294" t="s">
        <v>533</v>
      </c>
      <c r="AF41" s="296" t="s">
        <v>533</v>
      </c>
      <c r="AG41" s="317">
        <v>40.1</v>
      </c>
      <c r="AH41" s="298" t="s">
        <v>570</v>
      </c>
      <c r="AI41" s="290" t="s">
        <v>533</v>
      </c>
      <c r="AJ41" s="298" t="s">
        <v>533</v>
      </c>
      <c r="AK41" s="290" t="s">
        <v>533</v>
      </c>
      <c r="AL41" s="296" t="s">
        <v>533</v>
      </c>
      <c r="AM41" s="317">
        <v>21.6</v>
      </c>
      <c r="AN41" s="298" t="s">
        <v>623</v>
      </c>
      <c r="AO41" s="290" t="s">
        <v>533</v>
      </c>
      <c r="AP41" s="298" t="s">
        <v>533</v>
      </c>
      <c r="AQ41" s="290" t="s">
        <v>533</v>
      </c>
      <c r="AR41" s="298" t="s">
        <v>533</v>
      </c>
    </row>
    <row r="42" spans="1:44" x14ac:dyDescent="0.2">
      <c r="A42" s="94" t="s">
        <v>939</v>
      </c>
      <c r="B42" s="94" t="s">
        <v>324</v>
      </c>
      <c r="C42" s="118">
        <v>53</v>
      </c>
      <c r="D42" s="125" t="s">
        <v>651</v>
      </c>
      <c r="E42" s="119" t="s">
        <v>533</v>
      </c>
      <c r="F42" s="125" t="s">
        <v>533</v>
      </c>
      <c r="G42" s="119" t="s">
        <v>533</v>
      </c>
      <c r="H42" s="126" t="s">
        <v>533</v>
      </c>
      <c r="I42" s="390">
        <v>13.7</v>
      </c>
      <c r="J42" s="353" t="s">
        <v>635</v>
      </c>
      <c r="K42" s="390" t="s">
        <v>533</v>
      </c>
      <c r="L42" s="353" t="s">
        <v>533</v>
      </c>
      <c r="M42" s="390" t="s">
        <v>533</v>
      </c>
      <c r="N42" s="353" t="s">
        <v>533</v>
      </c>
      <c r="O42" s="293">
        <v>32</v>
      </c>
      <c r="P42" s="299" t="s">
        <v>542</v>
      </c>
      <c r="Q42" s="292" t="s">
        <v>533</v>
      </c>
      <c r="R42" s="299" t="s">
        <v>533</v>
      </c>
      <c r="S42" s="292" t="s">
        <v>533</v>
      </c>
      <c r="T42" s="297" t="s">
        <v>533</v>
      </c>
      <c r="U42" s="319">
        <v>1.3</v>
      </c>
      <c r="V42" s="299" t="s">
        <v>648</v>
      </c>
      <c r="W42" s="291" t="s">
        <v>533</v>
      </c>
      <c r="X42" s="299" t="s">
        <v>533</v>
      </c>
      <c r="Y42" s="291" t="s">
        <v>533</v>
      </c>
      <c r="Z42" s="299" t="s">
        <v>533</v>
      </c>
      <c r="AA42" s="293">
        <v>138</v>
      </c>
      <c r="AB42" s="299" t="s">
        <v>895</v>
      </c>
      <c r="AC42" s="292" t="s">
        <v>533</v>
      </c>
      <c r="AD42" s="299" t="s">
        <v>533</v>
      </c>
      <c r="AE42" s="292" t="s">
        <v>533</v>
      </c>
      <c r="AF42" s="297" t="s">
        <v>533</v>
      </c>
      <c r="AG42" s="319">
        <v>40.5</v>
      </c>
      <c r="AH42" s="299" t="s">
        <v>558</v>
      </c>
      <c r="AI42" s="291" t="s">
        <v>533</v>
      </c>
      <c r="AJ42" s="299" t="s">
        <v>533</v>
      </c>
      <c r="AK42" s="291" t="s">
        <v>533</v>
      </c>
      <c r="AL42" s="297" t="s">
        <v>533</v>
      </c>
      <c r="AM42" s="319">
        <v>21.8</v>
      </c>
      <c r="AN42" s="299" t="s">
        <v>570</v>
      </c>
      <c r="AO42" s="291" t="s">
        <v>533</v>
      </c>
      <c r="AP42" s="299" t="s">
        <v>533</v>
      </c>
      <c r="AQ42" s="291" t="s">
        <v>533</v>
      </c>
      <c r="AR42" s="299" t="s">
        <v>533</v>
      </c>
    </row>
    <row r="43" spans="1:44" x14ac:dyDescent="0.2">
      <c r="A43" s="93" t="s">
        <v>940</v>
      </c>
      <c r="B43" s="92" t="s">
        <v>351</v>
      </c>
      <c r="C43" s="117">
        <v>53</v>
      </c>
      <c r="D43" s="121" t="s">
        <v>797</v>
      </c>
      <c r="E43" s="115" t="s">
        <v>533</v>
      </c>
      <c r="F43" s="121" t="s">
        <v>533</v>
      </c>
      <c r="G43" s="115" t="s">
        <v>533</v>
      </c>
      <c r="H43" s="124" t="s">
        <v>533</v>
      </c>
      <c r="I43" s="290">
        <v>14.7</v>
      </c>
      <c r="J43" s="298" t="s">
        <v>539</v>
      </c>
      <c r="K43" s="290" t="s">
        <v>533</v>
      </c>
      <c r="L43" s="298" t="s">
        <v>533</v>
      </c>
      <c r="M43" s="290" t="s">
        <v>533</v>
      </c>
      <c r="N43" s="298" t="s">
        <v>533</v>
      </c>
      <c r="O43" s="295">
        <v>28</v>
      </c>
      <c r="P43" s="298" t="s">
        <v>654</v>
      </c>
      <c r="Q43" s="294" t="s">
        <v>533</v>
      </c>
      <c r="R43" s="298" t="s">
        <v>533</v>
      </c>
      <c r="S43" s="294" t="s">
        <v>533</v>
      </c>
      <c r="T43" s="296" t="s">
        <v>533</v>
      </c>
      <c r="U43" s="317">
        <v>1.1000000000000001</v>
      </c>
      <c r="V43" s="298" t="s">
        <v>656</v>
      </c>
      <c r="W43" s="290" t="s">
        <v>533</v>
      </c>
      <c r="X43" s="298" t="s">
        <v>533</v>
      </c>
      <c r="Y43" s="290" t="s">
        <v>533</v>
      </c>
      <c r="Z43" s="298" t="s">
        <v>533</v>
      </c>
      <c r="AA43" s="295">
        <v>145</v>
      </c>
      <c r="AB43" s="298" t="s">
        <v>555</v>
      </c>
      <c r="AC43" s="294" t="s">
        <v>533</v>
      </c>
      <c r="AD43" s="298" t="s">
        <v>533</v>
      </c>
      <c r="AE43" s="294" t="s">
        <v>533</v>
      </c>
      <c r="AF43" s="296" t="s">
        <v>533</v>
      </c>
      <c r="AG43" s="317">
        <v>40.6</v>
      </c>
      <c r="AH43" s="298" t="s">
        <v>556</v>
      </c>
      <c r="AI43" s="290" t="s">
        <v>533</v>
      </c>
      <c r="AJ43" s="298" t="s">
        <v>533</v>
      </c>
      <c r="AK43" s="290" t="s">
        <v>533</v>
      </c>
      <c r="AL43" s="296" t="s">
        <v>533</v>
      </c>
      <c r="AM43" s="317">
        <v>22.2</v>
      </c>
      <c r="AN43" s="298" t="s">
        <v>633</v>
      </c>
      <c r="AO43" s="290" t="s">
        <v>533</v>
      </c>
      <c r="AP43" s="298" t="s">
        <v>533</v>
      </c>
      <c r="AQ43" s="290" t="s">
        <v>533</v>
      </c>
      <c r="AR43" s="298" t="s">
        <v>533</v>
      </c>
    </row>
    <row r="44" spans="1:44" x14ac:dyDescent="0.2">
      <c r="A44" s="94" t="s">
        <v>447</v>
      </c>
      <c r="B44" s="94" t="s">
        <v>351</v>
      </c>
      <c r="C44" s="118">
        <v>52</v>
      </c>
      <c r="D44" s="125" t="s">
        <v>912</v>
      </c>
      <c r="E44" s="119">
        <v>56</v>
      </c>
      <c r="F44" s="125" t="s">
        <v>632</v>
      </c>
      <c r="G44" s="119" t="s">
        <v>533</v>
      </c>
      <c r="H44" s="126" t="s">
        <v>533</v>
      </c>
      <c r="I44" s="390">
        <v>13.6</v>
      </c>
      <c r="J44" s="353" t="s">
        <v>633</v>
      </c>
      <c r="K44" s="390">
        <v>13.3</v>
      </c>
      <c r="L44" s="353" t="s">
        <v>553</v>
      </c>
      <c r="M44" s="390" t="s">
        <v>533</v>
      </c>
      <c r="N44" s="353" t="s">
        <v>533</v>
      </c>
      <c r="O44" s="293">
        <v>32</v>
      </c>
      <c r="P44" s="299" t="s">
        <v>542</v>
      </c>
      <c r="Q44" s="292">
        <v>34</v>
      </c>
      <c r="R44" s="299" t="s">
        <v>550</v>
      </c>
      <c r="S44" s="292" t="s">
        <v>533</v>
      </c>
      <c r="T44" s="297" t="s">
        <v>533</v>
      </c>
      <c r="U44" s="319">
        <v>1.1000000000000001</v>
      </c>
      <c r="V44" s="299" t="s">
        <v>655</v>
      </c>
      <c r="W44" s="291">
        <v>1.2387216589000001</v>
      </c>
      <c r="X44" s="299" t="s">
        <v>606</v>
      </c>
      <c r="Y44" s="291" t="s">
        <v>533</v>
      </c>
      <c r="Z44" s="299" t="s">
        <v>533</v>
      </c>
      <c r="AA44" s="293">
        <v>142</v>
      </c>
      <c r="AB44" s="299" t="s">
        <v>578</v>
      </c>
      <c r="AC44" s="292">
        <v>140</v>
      </c>
      <c r="AD44" s="299" t="s">
        <v>585</v>
      </c>
      <c r="AE44" s="292" t="s">
        <v>533</v>
      </c>
      <c r="AF44" s="297" t="s">
        <v>533</v>
      </c>
      <c r="AG44" s="319">
        <v>41.1</v>
      </c>
      <c r="AH44" s="299" t="s">
        <v>625</v>
      </c>
      <c r="AI44" s="291">
        <v>41.2</v>
      </c>
      <c r="AJ44" s="299" t="s">
        <v>532</v>
      </c>
      <c r="AK44" s="291" t="s">
        <v>533</v>
      </c>
      <c r="AL44" s="297" t="s">
        <v>533</v>
      </c>
      <c r="AM44" s="319">
        <v>21.6</v>
      </c>
      <c r="AN44" s="299" t="s">
        <v>797</v>
      </c>
      <c r="AO44" s="291">
        <v>21.1</v>
      </c>
      <c r="AP44" s="299" t="s">
        <v>632</v>
      </c>
      <c r="AQ44" s="291" t="s">
        <v>533</v>
      </c>
      <c r="AR44" s="299" t="s">
        <v>533</v>
      </c>
    </row>
    <row r="45" spans="1:44" x14ac:dyDescent="0.2">
      <c r="A45" s="93" t="s">
        <v>941</v>
      </c>
      <c r="B45" s="93" t="s">
        <v>324</v>
      </c>
      <c r="C45" s="117">
        <v>51</v>
      </c>
      <c r="D45" s="121" t="s">
        <v>827</v>
      </c>
      <c r="E45" s="115" t="s">
        <v>533</v>
      </c>
      <c r="F45" s="121" t="s">
        <v>533</v>
      </c>
      <c r="G45" s="115" t="s">
        <v>533</v>
      </c>
      <c r="H45" s="124" t="s">
        <v>533</v>
      </c>
      <c r="I45" s="290">
        <v>13.9</v>
      </c>
      <c r="J45" s="298" t="s">
        <v>544</v>
      </c>
      <c r="K45" s="290" t="s">
        <v>533</v>
      </c>
      <c r="L45" s="298" t="s">
        <v>533</v>
      </c>
      <c r="M45" s="290" t="s">
        <v>533</v>
      </c>
      <c r="N45" s="298" t="s">
        <v>533</v>
      </c>
      <c r="O45" s="295">
        <v>42</v>
      </c>
      <c r="P45" s="298" t="s">
        <v>563</v>
      </c>
      <c r="Q45" s="294" t="s">
        <v>533</v>
      </c>
      <c r="R45" s="298" t="s">
        <v>533</v>
      </c>
      <c r="S45" s="294" t="s">
        <v>533</v>
      </c>
      <c r="T45" s="296" t="s">
        <v>533</v>
      </c>
      <c r="U45" s="317">
        <v>2.2999999999999998</v>
      </c>
      <c r="V45" s="298" t="s">
        <v>553</v>
      </c>
      <c r="W45" s="290" t="s">
        <v>533</v>
      </c>
      <c r="X45" s="298" t="s">
        <v>533</v>
      </c>
      <c r="Y45" s="290" t="s">
        <v>533</v>
      </c>
      <c r="Z45" s="298" t="s">
        <v>533</v>
      </c>
      <c r="AA45" s="295">
        <v>143</v>
      </c>
      <c r="AB45" s="298" t="s">
        <v>544</v>
      </c>
      <c r="AC45" s="294" t="s">
        <v>533</v>
      </c>
      <c r="AD45" s="298" t="s">
        <v>533</v>
      </c>
      <c r="AE45" s="294" t="s">
        <v>533</v>
      </c>
      <c r="AF45" s="296" t="s">
        <v>533</v>
      </c>
      <c r="AG45" s="317">
        <v>41.7</v>
      </c>
      <c r="AH45" s="298" t="s">
        <v>539</v>
      </c>
      <c r="AI45" s="290" t="s">
        <v>533</v>
      </c>
      <c r="AJ45" s="298" t="s">
        <v>533</v>
      </c>
      <c r="AK45" s="290" t="s">
        <v>533</v>
      </c>
      <c r="AL45" s="296" t="s">
        <v>533</v>
      </c>
      <c r="AM45" s="317">
        <v>22</v>
      </c>
      <c r="AN45" s="298" t="s">
        <v>578</v>
      </c>
      <c r="AO45" s="290" t="s">
        <v>533</v>
      </c>
      <c r="AP45" s="298" t="s">
        <v>533</v>
      </c>
      <c r="AQ45" s="290" t="s">
        <v>533</v>
      </c>
      <c r="AR45" s="298" t="s">
        <v>533</v>
      </c>
    </row>
    <row r="46" spans="1:44" x14ac:dyDescent="0.2">
      <c r="A46" s="94" t="s">
        <v>942</v>
      </c>
      <c r="B46" s="94" t="s">
        <v>471</v>
      </c>
      <c r="C46" s="118">
        <v>48</v>
      </c>
      <c r="D46" s="125" t="s">
        <v>823</v>
      </c>
      <c r="E46" s="119" t="s">
        <v>533</v>
      </c>
      <c r="F46" s="125" t="s">
        <v>533</v>
      </c>
      <c r="G46" s="119" t="s">
        <v>533</v>
      </c>
      <c r="H46" s="126" t="s">
        <v>533</v>
      </c>
      <c r="I46" s="390">
        <v>13.6</v>
      </c>
      <c r="J46" s="353" t="s">
        <v>635</v>
      </c>
      <c r="K46" s="390" t="s">
        <v>533</v>
      </c>
      <c r="L46" s="353" t="s">
        <v>533</v>
      </c>
      <c r="M46" s="390" t="s">
        <v>533</v>
      </c>
      <c r="N46" s="353" t="s">
        <v>533</v>
      </c>
      <c r="O46" s="293">
        <v>44</v>
      </c>
      <c r="P46" s="299" t="s">
        <v>568</v>
      </c>
      <c r="Q46" s="292" t="s">
        <v>533</v>
      </c>
      <c r="R46" s="299" t="s">
        <v>533</v>
      </c>
      <c r="S46" s="292" t="s">
        <v>533</v>
      </c>
      <c r="T46" s="297" t="s">
        <v>533</v>
      </c>
      <c r="U46" s="319">
        <v>2.2999999999999998</v>
      </c>
      <c r="V46" s="299" t="s">
        <v>561</v>
      </c>
      <c r="W46" s="291" t="s">
        <v>533</v>
      </c>
      <c r="X46" s="299" t="s">
        <v>533</v>
      </c>
      <c r="Y46" s="291" t="s">
        <v>533</v>
      </c>
      <c r="Z46" s="299" t="s">
        <v>533</v>
      </c>
      <c r="AA46" s="293">
        <v>141</v>
      </c>
      <c r="AB46" s="299" t="s">
        <v>834</v>
      </c>
      <c r="AC46" s="292" t="s">
        <v>533</v>
      </c>
      <c r="AD46" s="299" t="s">
        <v>533</v>
      </c>
      <c r="AE46" s="292" t="s">
        <v>533</v>
      </c>
      <c r="AF46" s="297" t="s">
        <v>533</v>
      </c>
      <c r="AG46" s="319">
        <v>41.8</v>
      </c>
      <c r="AH46" s="299" t="s">
        <v>532</v>
      </c>
      <c r="AI46" s="291" t="s">
        <v>533</v>
      </c>
      <c r="AJ46" s="299" t="s">
        <v>533</v>
      </c>
      <c r="AK46" s="291" t="s">
        <v>533</v>
      </c>
      <c r="AL46" s="297" t="s">
        <v>533</v>
      </c>
      <c r="AM46" s="319">
        <v>21.3</v>
      </c>
      <c r="AN46" s="299" t="s">
        <v>895</v>
      </c>
      <c r="AO46" s="291" t="s">
        <v>533</v>
      </c>
      <c r="AP46" s="299" t="s">
        <v>533</v>
      </c>
      <c r="AQ46" s="291" t="s">
        <v>533</v>
      </c>
      <c r="AR46" s="299" t="s">
        <v>533</v>
      </c>
    </row>
    <row r="47" spans="1:44" x14ac:dyDescent="0.2">
      <c r="A47" s="93" t="s">
        <v>943</v>
      </c>
      <c r="B47" s="93" t="s">
        <v>324</v>
      </c>
      <c r="C47" s="117">
        <v>47</v>
      </c>
      <c r="D47" s="121" t="s">
        <v>825</v>
      </c>
      <c r="E47" s="115" t="s">
        <v>533</v>
      </c>
      <c r="F47" s="121" t="s">
        <v>533</v>
      </c>
      <c r="G47" s="115" t="s">
        <v>533</v>
      </c>
      <c r="H47" s="124" t="s">
        <v>533</v>
      </c>
      <c r="I47" s="290">
        <v>14.3</v>
      </c>
      <c r="J47" s="298" t="s">
        <v>561</v>
      </c>
      <c r="K47" s="290" t="s">
        <v>533</v>
      </c>
      <c r="L47" s="298" t="s">
        <v>533</v>
      </c>
      <c r="M47" s="290" t="s">
        <v>533</v>
      </c>
      <c r="N47" s="298" t="s">
        <v>533</v>
      </c>
      <c r="O47" s="295">
        <v>41</v>
      </c>
      <c r="P47" s="298" t="s">
        <v>637</v>
      </c>
      <c r="Q47" s="294" t="s">
        <v>533</v>
      </c>
      <c r="R47" s="298" t="s">
        <v>533</v>
      </c>
      <c r="S47" s="294" t="s">
        <v>533</v>
      </c>
      <c r="T47" s="296" t="s">
        <v>533</v>
      </c>
      <c r="U47" s="317">
        <v>2.4</v>
      </c>
      <c r="V47" s="298" t="s">
        <v>561</v>
      </c>
      <c r="W47" s="290" t="s">
        <v>533</v>
      </c>
      <c r="X47" s="298" t="s">
        <v>533</v>
      </c>
      <c r="Y47" s="290" t="s">
        <v>533</v>
      </c>
      <c r="Z47" s="298" t="s">
        <v>533</v>
      </c>
      <c r="AA47" s="295">
        <v>143</v>
      </c>
      <c r="AB47" s="298" t="s">
        <v>544</v>
      </c>
      <c r="AC47" s="294" t="s">
        <v>533</v>
      </c>
      <c r="AD47" s="298" t="s">
        <v>533</v>
      </c>
      <c r="AE47" s="294" t="s">
        <v>533</v>
      </c>
      <c r="AF47" s="296" t="s">
        <v>533</v>
      </c>
      <c r="AG47" s="317">
        <v>41.8</v>
      </c>
      <c r="AH47" s="298" t="s">
        <v>539</v>
      </c>
      <c r="AI47" s="290" t="s">
        <v>533</v>
      </c>
      <c r="AJ47" s="298" t="s">
        <v>533</v>
      </c>
      <c r="AK47" s="290" t="s">
        <v>533</v>
      </c>
      <c r="AL47" s="296" t="s">
        <v>533</v>
      </c>
      <c r="AM47" s="317">
        <v>22.2</v>
      </c>
      <c r="AN47" s="298" t="s">
        <v>580</v>
      </c>
      <c r="AO47" s="290" t="s">
        <v>533</v>
      </c>
      <c r="AP47" s="298" t="s">
        <v>533</v>
      </c>
      <c r="AQ47" s="290" t="s">
        <v>533</v>
      </c>
      <c r="AR47" s="298" t="s">
        <v>533</v>
      </c>
    </row>
    <row r="48" spans="1:44" ht="12.75" customHeight="1" x14ac:dyDescent="0.2">
      <c r="A48" s="377" t="s">
        <v>12</v>
      </c>
      <c r="B48" s="374"/>
      <c r="C48" s="580">
        <f>AVERAGE(C5:C47)</f>
        <v>57.093023255813954</v>
      </c>
      <c r="D48" s="581"/>
      <c r="E48" s="581">
        <f>AVERAGE(E5:E47)</f>
        <v>60.75</v>
      </c>
      <c r="F48" s="581"/>
      <c r="G48" s="581">
        <f>AVERAGE(G5:G47)</f>
        <v>59.571428571428569</v>
      </c>
      <c r="H48" s="636"/>
      <c r="I48" s="582">
        <f>AVERAGE(I5:I47)</f>
        <v>13.846511627906976</v>
      </c>
      <c r="J48" s="557"/>
      <c r="K48" s="557">
        <f>AVERAGE(K5:K47)</f>
        <v>13.641666666666666</v>
      </c>
      <c r="L48" s="557"/>
      <c r="M48" s="557">
        <f>AVERAGE(M5:M47)</f>
        <v>13.257142857142856</v>
      </c>
      <c r="N48" s="557"/>
      <c r="O48" s="580">
        <f>AVERAGE(O5:O47)</f>
        <v>38.162790697674417</v>
      </c>
      <c r="P48" s="581"/>
      <c r="Q48" s="581">
        <f>AVERAGE(Q5:Q47)</f>
        <v>38.833333333333336</v>
      </c>
      <c r="R48" s="581"/>
      <c r="S48" s="581">
        <f>AVERAGE(S5:S47)</f>
        <v>39.714285714285715</v>
      </c>
      <c r="T48" s="636"/>
      <c r="U48" s="582">
        <f>AVERAGE(U5:U47)</f>
        <v>1.7</v>
      </c>
      <c r="V48" s="557"/>
      <c r="W48" s="557">
        <f>AVERAGE(W5:W47)</f>
        <v>1.6470322390500005</v>
      </c>
      <c r="X48" s="557"/>
      <c r="Y48" s="557">
        <f>AVERAGE(Y5:Y47)</f>
        <v>1.5648445600857144</v>
      </c>
      <c r="Z48" s="557"/>
      <c r="AA48" s="558">
        <f>AVERAGE(AA5:AA47)</f>
        <v>141.90697674418604</v>
      </c>
      <c r="AB48" s="581"/>
      <c r="AC48" s="581">
        <f>AVERAGE(AC5:AC47)</f>
        <v>141.58333333333334</v>
      </c>
      <c r="AD48" s="581"/>
      <c r="AE48" s="581">
        <f>AVERAGE(AE5:AE47)</f>
        <v>137.71428571428572</v>
      </c>
      <c r="AF48" s="636"/>
      <c r="AG48" s="582">
        <f>AVERAGE(AG5:AG47)</f>
        <v>40.260465116279057</v>
      </c>
      <c r="AH48" s="557"/>
      <c r="AI48" s="557">
        <f>AVERAGE(AI5:AI47)</f>
        <v>40.058333333333337</v>
      </c>
      <c r="AJ48" s="557"/>
      <c r="AK48" s="557">
        <f>AVERAGE(AK5:AK47)</f>
        <v>40.214285714285715</v>
      </c>
      <c r="AL48" s="624"/>
      <c r="AM48" s="582">
        <f>AVERAGE(AM5:AM47)</f>
        <v>22.153488372093022</v>
      </c>
      <c r="AN48" s="557"/>
      <c r="AO48" s="557">
        <f>AVERAGE(AO5:AO47)</f>
        <v>21.900000000000002</v>
      </c>
      <c r="AP48" s="557"/>
      <c r="AQ48" s="557">
        <f>AVERAGE(AQ5:AQ47)</f>
        <v>22.028571428571432</v>
      </c>
      <c r="AR48" s="557"/>
    </row>
    <row r="49" spans="1:44" ht="12.75" customHeight="1" x14ac:dyDescent="0.2">
      <c r="A49" s="98" t="s">
        <v>113</v>
      </c>
      <c r="B49" s="101"/>
      <c r="C49" s="578">
        <v>4</v>
      </c>
      <c r="D49" s="576"/>
      <c r="E49" s="576">
        <v>4.2678000000000003</v>
      </c>
      <c r="F49" s="576"/>
      <c r="G49" s="576">
        <v>3</v>
      </c>
      <c r="H49" s="577"/>
      <c r="I49" s="553">
        <v>0.5</v>
      </c>
      <c r="J49" s="554"/>
      <c r="K49" s="554">
        <v>0.5</v>
      </c>
      <c r="L49" s="554"/>
      <c r="M49" s="554">
        <v>0.5</v>
      </c>
      <c r="N49" s="554"/>
      <c r="O49" s="578">
        <v>2.9300999999999999</v>
      </c>
      <c r="P49" s="576"/>
      <c r="Q49" s="576">
        <v>2.5811999999999999</v>
      </c>
      <c r="R49" s="576"/>
      <c r="S49" s="576">
        <v>2.1486000000000001</v>
      </c>
      <c r="T49" s="577"/>
      <c r="U49" s="553">
        <v>0.30869999999999997</v>
      </c>
      <c r="V49" s="554"/>
      <c r="W49" s="554">
        <v>0.33119999999999999</v>
      </c>
      <c r="X49" s="554"/>
      <c r="Y49" s="554">
        <v>0.2848</v>
      </c>
      <c r="Z49" s="554"/>
      <c r="AA49" s="578">
        <v>3.9447000000000001</v>
      </c>
      <c r="AB49" s="576"/>
      <c r="AC49" s="576">
        <v>2.2755000000000001</v>
      </c>
      <c r="AD49" s="576"/>
      <c r="AE49" s="576">
        <v>4.2816999999999998</v>
      </c>
      <c r="AF49" s="577"/>
      <c r="AG49" s="553">
        <v>0.29110000000000003</v>
      </c>
      <c r="AH49" s="554"/>
      <c r="AI49" s="554">
        <v>0.38</v>
      </c>
      <c r="AJ49" s="554"/>
      <c r="AK49" s="554">
        <v>0.3422</v>
      </c>
      <c r="AL49" s="575"/>
      <c r="AM49" s="553">
        <v>0.153</v>
      </c>
      <c r="AN49" s="554"/>
      <c r="AO49" s="554">
        <v>0.34350000000000003</v>
      </c>
      <c r="AP49" s="554"/>
      <c r="AQ49" s="554">
        <v>0.34789999999999999</v>
      </c>
      <c r="AR49" s="554"/>
    </row>
    <row r="50" spans="1:44" ht="12.75" customHeight="1" x14ac:dyDescent="0.25">
      <c r="A50" s="99" t="s">
        <v>66</v>
      </c>
      <c r="B50" s="47"/>
      <c r="C50" s="570">
        <v>4.8600000000000003</v>
      </c>
      <c r="D50" s="568"/>
      <c r="E50" s="568">
        <v>3.72</v>
      </c>
      <c r="F50" s="568"/>
      <c r="G50" s="568">
        <v>3</v>
      </c>
      <c r="H50" s="569"/>
      <c r="I50" s="571">
        <v>0.7</v>
      </c>
      <c r="J50" s="566"/>
      <c r="K50" s="566">
        <v>0.46</v>
      </c>
      <c r="L50" s="566"/>
      <c r="M50" s="566">
        <v>0.45</v>
      </c>
      <c r="N50" s="566"/>
      <c r="O50" s="570">
        <v>2.75</v>
      </c>
      <c r="P50" s="568"/>
      <c r="Q50" s="568">
        <v>1.87</v>
      </c>
      <c r="R50" s="568"/>
      <c r="S50" s="568">
        <v>1.52</v>
      </c>
      <c r="T50" s="569"/>
      <c r="U50" s="571">
        <v>0.45</v>
      </c>
      <c r="V50" s="566"/>
      <c r="W50" s="566">
        <v>0.28999999999999998</v>
      </c>
      <c r="X50" s="566"/>
      <c r="Y50" s="566">
        <v>0.24</v>
      </c>
      <c r="Z50" s="566"/>
      <c r="AA50" s="570">
        <v>2.0299999999999998</v>
      </c>
      <c r="AB50" s="568"/>
      <c r="AC50" s="568">
        <v>1.26</v>
      </c>
      <c r="AD50" s="568"/>
      <c r="AE50" s="568">
        <v>0.96</v>
      </c>
      <c r="AF50" s="569"/>
      <c r="AG50" s="571">
        <v>0.74</v>
      </c>
      <c r="AH50" s="566"/>
      <c r="AI50" s="566">
        <v>0.53</v>
      </c>
      <c r="AJ50" s="566"/>
      <c r="AK50" s="566">
        <v>0.6</v>
      </c>
      <c r="AL50" s="567"/>
      <c r="AM50" s="571">
        <v>0.4</v>
      </c>
      <c r="AN50" s="566"/>
      <c r="AO50" s="566">
        <v>0.33</v>
      </c>
      <c r="AP50" s="566"/>
      <c r="AQ50" s="566">
        <v>0.4</v>
      </c>
      <c r="AR50" s="566"/>
    </row>
    <row r="51" spans="1:44" ht="12.75" customHeight="1" x14ac:dyDescent="0.2">
      <c r="A51" s="99" t="s">
        <v>114</v>
      </c>
      <c r="B51" s="47"/>
      <c r="C51" s="570">
        <v>14.199540059</v>
      </c>
      <c r="D51" s="568"/>
      <c r="E51" s="568">
        <v>13.957094012000001</v>
      </c>
      <c r="F51" s="568"/>
      <c r="G51" s="568">
        <v>14.49584031</v>
      </c>
      <c r="H51" s="569"/>
      <c r="I51" s="570">
        <v>7.97</v>
      </c>
      <c r="J51" s="568"/>
      <c r="K51" s="568">
        <v>7.53</v>
      </c>
      <c r="L51" s="568"/>
      <c r="M51" s="568">
        <v>9.02</v>
      </c>
      <c r="N51" s="568"/>
      <c r="O51" s="570">
        <v>10.883615573</v>
      </c>
      <c r="P51" s="568"/>
      <c r="Q51" s="568">
        <v>10.166156059</v>
      </c>
      <c r="R51" s="568"/>
      <c r="S51" s="568">
        <v>9.8284213837000003</v>
      </c>
      <c r="T51" s="569"/>
      <c r="U51" s="570" t="s">
        <v>855</v>
      </c>
      <c r="V51" s="568"/>
      <c r="W51" s="568" t="s">
        <v>855</v>
      </c>
      <c r="X51" s="568"/>
      <c r="Y51" s="568" t="s">
        <v>855</v>
      </c>
      <c r="Z51" s="568"/>
      <c r="AA51" s="570">
        <v>2.1531727328999999</v>
      </c>
      <c r="AB51" s="568"/>
      <c r="AC51" s="568">
        <v>1.8301371312000001</v>
      </c>
      <c r="AD51" s="568"/>
      <c r="AE51" s="568">
        <v>1.7010507977</v>
      </c>
      <c r="AF51" s="569"/>
      <c r="AG51" s="570">
        <v>1.1308326041000001</v>
      </c>
      <c r="AH51" s="568"/>
      <c r="AI51" s="568">
        <v>1.0961285189000001</v>
      </c>
      <c r="AJ51" s="568"/>
      <c r="AK51" s="568">
        <v>1.5706709999999999</v>
      </c>
      <c r="AL51" s="569"/>
      <c r="AM51" s="570">
        <v>1.1157493239</v>
      </c>
      <c r="AN51" s="568"/>
      <c r="AO51" s="568">
        <v>1.2150179282</v>
      </c>
      <c r="AP51" s="568"/>
      <c r="AQ51" s="568">
        <v>1.9366784318000001</v>
      </c>
      <c r="AR51" s="568"/>
    </row>
    <row r="52" spans="1:44" ht="13.5" thickBot="1" x14ac:dyDescent="0.25">
      <c r="A52" s="100" t="s">
        <v>115</v>
      </c>
      <c r="B52" s="49"/>
      <c r="C52" s="641">
        <f>7*3*1</f>
        <v>21</v>
      </c>
      <c r="D52" s="642"/>
      <c r="E52" s="642">
        <f>7*3*2</f>
        <v>42</v>
      </c>
      <c r="F52" s="642"/>
      <c r="G52" s="642">
        <f>7*3*3</f>
        <v>63</v>
      </c>
      <c r="H52" s="643"/>
      <c r="I52" s="641">
        <f>7*3*1</f>
        <v>21</v>
      </c>
      <c r="J52" s="642"/>
      <c r="K52" s="642">
        <f>7*3*2</f>
        <v>42</v>
      </c>
      <c r="L52" s="642"/>
      <c r="M52" s="642">
        <f>7*3*3</f>
        <v>63</v>
      </c>
      <c r="N52" s="643"/>
      <c r="O52" s="572">
        <f>3*6*1</f>
        <v>18</v>
      </c>
      <c r="P52" s="565"/>
      <c r="Q52" s="565">
        <f>3*6*2</f>
        <v>36</v>
      </c>
      <c r="R52" s="565"/>
      <c r="S52" s="565">
        <f>3*6*3</f>
        <v>54</v>
      </c>
      <c r="T52" s="573"/>
      <c r="U52" s="572">
        <f>3*6*1</f>
        <v>18</v>
      </c>
      <c r="V52" s="565"/>
      <c r="W52" s="565">
        <f>3*6*2</f>
        <v>36</v>
      </c>
      <c r="X52" s="565"/>
      <c r="Y52" s="565">
        <f>3*6*3</f>
        <v>54</v>
      </c>
      <c r="Z52" s="565"/>
      <c r="AA52" s="572">
        <f>3*6*1</f>
        <v>18</v>
      </c>
      <c r="AB52" s="565"/>
      <c r="AC52" s="565">
        <f>3*6*2</f>
        <v>36</v>
      </c>
      <c r="AD52" s="565"/>
      <c r="AE52" s="565">
        <f>3*6*3</f>
        <v>54</v>
      </c>
      <c r="AF52" s="573"/>
      <c r="AG52" s="649">
        <v>3</v>
      </c>
      <c r="AH52" s="647"/>
      <c r="AI52" s="647">
        <v>6</v>
      </c>
      <c r="AJ52" s="647"/>
      <c r="AK52" s="647">
        <v>9</v>
      </c>
      <c r="AL52" s="648"/>
      <c r="AM52" s="587">
        <v>3</v>
      </c>
      <c r="AN52" s="583"/>
      <c r="AO52" s="583">
        <v>6</v>
      </c>
      <c r="AP52" s="583"/>
      <c r="AQ52" s="583">
        <v>9</v>
      </c>
      <c r="AR52" s="583"/>
    </row>
    <row r="53" spans="1:44" s="1" customFormat="1" x14ac:dyDescent="0.2">
      <c r="A53" s="10"/>
      <c r="B53" s="10"/>
      <c r="C53" s="15"/>
      <c r="D53" s="15"/>
      <c r="E53" s="15"/>
      <c r="F53" s="15"/>
      <c r="G53" s="15"/>
      <c r="H53" s="15"/>
      <c r="I53" s="16">
        <v>0.66842000000000001</v>
      </c>
      <c r="J53" s="16"/>
      <c r="K53" s="16">
        <v>0.62283999999999995</v>
      </c>
      <c r="L53" s="16"/>
      <c r="M53" s="16">
        <v>0.44897999999999999</v>
      </c>
      <c r="N53" s="16"/>
      <c r="O53" s="44">
        <v>3.82694</v>
      </c>
      <c r="P53" s="44"/>
      <c r="Q53" s="44">
        <v>3.2024599999999999</v>
      </c>
      <c r="R53" s="44"/>
      <c r="S53" s="44">
        <v>2.7566700000000002</v>
      </c>
      <c r="T53" s="44"/>
      <c r="U53" s="44">
        <v>3.82694</v>
      </c>
      <c r="V53" s="44"/>
      <c r="W53" s="44">
        <v>3.2024599999999999</v>
      </c>
      <c r="X53" s="44"/>
      <c r="Y53" s="44">
        <v>2.7566700000000002</v>
      </c>
      <c r="Z53" s="5"/>
    </row>
    <row r="54" spans="1:44" s="1" customFormat="1" x14ac:dyDescent="0.2">
      <c r="A54" s="14"/>
      <c r="B54" s="10"/>
      <c r="C54" s="14"/>
      <c r="D54" s="14"/>
      <c r="E54" s="14"/>
      <c r="F54" s="14"/>
      <c r="G54" s="14"/>
      <c r="H54" s="14"/>
      <c r="I54" s="44"/>
      <c r="J54" s="44"/>
      <c r="K54" s="44"/>
      <c r="L54" s="44"/>
      <c r="M54" s="44"/>
      <c r="N54" s="4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462"/>
    </row>
    <row r="55" spans="1:44" s="1" customFormat="1" x14ac:dyDescent="0.2">
      <c r="A55" s="14"/>
      <c r="B55" s="11"/>
      <c r="C55" s="14"/>
      <c r="D55" s="14"/>
      <c r="E55" s="14"/>
      <c r="F55" s="14"/>
      <c r="G55" s="14"/>
      <c r="H55" s="14"/>
      <c r="I55" s="44"/>
      <c r="J55" s="44"/>
      <c r="K55" s="44"/>
      <c r="L55" s="44"/>
      <c r="M55" s="44"/>
      <c r="N55" s="44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463"/>
    </row>
    <row r="56" spans="1:44" s="1" customFormat="1" x14ac:dyDescent="0.2">
      <c r="A56" s="14"/>
      <c r="B56" s="10"/>
      <c r="C56" s="14"/>
      <c r="D56" s="14"/>
      <c r="E56" s="14"/>
      <c r="F56" s="14"/>
      <c r="G56" s="14"/>
      <c r="H56" s="1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5"/>
    </row>
    <row r="57" spans="1:44" s="1" customFormat="1" x14ac:dyDescent="0.2">
      <c r="A57" s="14"/>
      <c r="B57" s="10"/>
      <c r="C57" s="14"/>
      <c r="D57" s="14"/>
      <c r="E57" s="14"/>
      <c r="F57" s="14"/>
      <c r="G57" s="14"/>
      <c r="H57" s="1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5"/>
    </row>
    <row r="58" spans="1:44" s="1" customFormat="1" x14ac:dyDescent="0.2">
      <c r="A58" s="14"/>
      <c r="B58" s="10"/>
      <c r="C58" s="14"/>
      <c r="D58" s="14"/>
      <c r="E58" s="14"/>
      <c r="F58" s="14"/>
      <c r="G58" s="14"/>
      <c r="H58" s="1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5"/>
    </row>
    <row r="59" spans="1:44" s="1" customFormat="1" x14ac:dyDescent="0.2">
      <c r="A59" s="14"/>
      <c r="B59" s="11"/>
      <c r="C59" s="14"/>
      <c r="D59" s="14"/>
      <c r="E59" s="14"/>
      <c r="F59" s="14"/>
      <c r="G59" s="14"/>
      <c r="H59" s="1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5"/>
    </row>
    <row r="60" spans="1:44" s="1" customFormat="1" x14ac:dyDescent="0.2">
      <c r="A60" s="14"/>
      <c r="B60" s="10"/>
      <c r="C60" s="14"/>
      <c r="D60" s="14"/>
      <c r="E60" s="14"/>
      <c r="F60" s="14"/>
      <c r="G60" s="14"/>
      <c r="H60" s="1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5"/>
    </row>
    <row r="61" spans="1:44" s="1" customFormat="1" x14ac:dyDescent="0.2">
      <c r="A61" s="13"/>
      <c r="B61" s="11"/>
      <c r="C61" s="13"/>
      <c r="D61" s="13"/>
      <c r="E61" s="13"/>
      <c r="F61" s="13"/>
      <c r="G61" s="13"/>
      <c r="H61" s="1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64"/>
    </row>
    <row r="62" spans="1:44" x14ac:dyDescent="0.2">
      <c r="A62" s="14"/>
      <c r="B62" s="11"/>
      <c r="C62" s="14"/>
      <c r="D62" s="14"/>
      <c r="E62" s="14"/>
      <c r="F62" s="14"/>
      <c r="G62" s="14"/>
      <c r="H62" s="14"/>
    </row>
    <row r="63" spans="1:44" ht="14.25" x14ac:dyDescent="0.2">
      <c r="A63" s="6"/>
      <c r="B63" s="10"/>
      <c r="C63" s="176"/>
      <c r="D63" s="176"/>
      <c r="E63" s="176"/>
      <c r="F63" s="176"/>
      <c r="G63" s="176"/>
      <c r="H63" s="17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465"/>
    </row>
    <row r="64" spans="1:44" x14ac:dyDescent="0.2">
      <c r="B64" s="32"/>
    </row>
  </sheetData>
  <mergeCells count="134">
    <mergeCell ref="AK52:AL52"/>
    <mergeCell ref="AM52:AN52"/>
    <mergeCell ref="AO52:AP52"/>
    <mergeCell ref="AQ52:AR52"/>
    <mergeCell ref="AA52:AB52"/>
    <mergeCell ref="AC52:AD52"/>
    <mergeCell ref="AE52:AF52"/>
    <mergeCell ref="AG52:AH52"/>
    <mergeCell ref="AI52:AJ52"/>
    <mergeCell ref="AK50:AL50"/>
    <mergeCell ref="AM50:AN50"/>
    <mergeCell ref="AO50:AP50"/>
    <mergeCell ref="AQ50:AR50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A50:AB50"/>
    <mergeCell ref="AC50:AD50"/>
    <mergeCell ref="AE50:AF50"/>
    <mergeCell ref="AG50:AH50"/>
    <mergeCell ref="AI50:AJ50"/>
    <mergeCell ref="AK48:AL48"/>
    <mergeCell ref="AM48:AN48"/>
    <mergeCell ref="AO48:AP48"/>
    <mergeCell ref="AQ48:AR48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A48:AB48"/>
    <mergeCell ref="AC48:AD48"/>
    <mergeCell ref="AE48:AF48"/>
    <mergeCell ref="AG48:AH48"/>
    <mergeCell ref="AI48:AJ48"/>
    <mergeCell ref="AA2:AF2"/>
    <mergeCell ref="AG2:AL2"/>
    <mergeCell ref="AM2:AR2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Y3:Z3"/>
    <mergeCell ref="A1:Z1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2:Z2"/>
    <mergeCell ref="U3:V3"/>
    <mergeCell ref="W3:X3"/>
    <mergeCell ref="C48:D48"/>
    <mergeCell ref="E48:F48"/>
    <mergeCell ref="G48:H48"/>
    <mergeCell ref="I48:J48"/>
    <mergeCell ref="K48:L48"/>
    <mergeCell ref="M49:N49"/>
    <mergeCell ref="U48:V48"/>
    <mergeCell ref="W48:X48"/>
    <mergeCell ref="Y48:Z48"/>
    <mergeCell ref="O48:P48"/>
    <mergeCell ref="Q48:R48"/>
    <mergeCell ref="S48:T48"/>
    <mergeCell ref="O49:P49"/>
    <mergeCell ref="Q49:R49"/>
    <mergeCell ref="S49:T49"/>
    <mergeCell ref="U49:V49"/>
    <mergeCell ref="W49:X49"/>
    <mergeCell ref="Y49:Z49"/>
    <mergeCell ref="M48:N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M51:N51"/>
    <mergeCell ref="U50:V50"/>
    <mergeCell ref="W50:X50"/>
    <mergeCell ref="Y50:Z50"/>
    <mergeCell ref="O51:P51"/>
    <mergeCell ref="Q51:R51"/>
    <mergeCell ref="S51:T51"/>
    <mergeCell ref="U51:V51"/>
    <mergeCell ref="W51:X51"/>
    <mergeCell ref="Y51:Z51"/>
    <mergeCell ref="O50:P50"/>
    <mergeCell ref="Q50:R50"/>
    <mergeCell ref="S50:T50"/>
    <mergeCell ref="M50:N50"/>
    <mergeCell ref="C51:D51"/>
    <mergeCell ref="E51:F51"/>
    <mergeCell ref="G51:H51"/>
    <mergeCell ref="I51:J51"/>
    <mergeCell ref="K51:L51"/>
    <mergeCell ref="U52:V52"/>
    <mergeCell ref="W52:X52"/>
    <mergeCell ref="Y52:Z52"/>
    <mergeCell ref="O52:P52"/>
    <mergeCell ref="Q52:R52"/>
    <mergeCell ref="S52:T52"/>
    <mergeCell ref="C52:D52"/>
    <mergeCell ref="E52:F52"/>
    <mergeCell ref="G52:H52"/>
    <mergeCell ref="I52:J52"/>
    <mergeCell ref="K52:L52"/>
    <mergeCell ref="M52:N52"/>
  </mergeCells>
  <pageMargins left="0.5" right="0.5" top="0.5" bottom="0.5" header="0.3" footer="0.3"/>
  <pageSetup paperSize="5" scale="95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zoomScaleNormal="100" workbookViewId="0">
      <selection activeCell="A26" sqref="A26"/>
    </sheetView>
  </sheetViews>
  <sheetFormatPr defaultColWidth="9.140625" defaultRowHeight="12.75" x14ac:dyDescent="0.2"/>
  <cols>
    <col min="1" max="1" width="26.42578125" style="1" customWidth="1"/>
    <col min="2" max="2" width="10.7109375" style="1" customWidth="1"/>
    <col min="3" max="3" width="5.7109375" style="116" customWidth="1"/>
    <col min="4" max="4" width="5.7109375" style="123" customWidth="1"/>
    <col min="5" max="5" width="5.7109375" style="116" customWidth="1"/>
    <col min="6" max="6" width="5.7109375" style="123" customWidth="1"/>
    <col min="7" max="7" width="5.7109375" style="116" customWidth="1"/>
    <col min="8" max="8" width="5.7109375" style="123" customWidth="1"/>
    <col min="9" max="28" width="5.7109375" style="44" customWidth="1"/>
    <col min="29" max="29" width="5.7109375" style="5" customWidth="1"/>
    <col min="30" max="30" width="8.42578125" style="44" customWidth="1"/>
    <col min="31" max="31" width="9.140625" style="13"/>
    <col min="32" max="32" width="9.140625" style="1"/>
    <col min="33" max="33" width="27.140625" style="1" customWidth="1"/>
    <col min="34" max="16384" width="9.140625" style="1"/>
  </cols>
  <sheetData>
    <row r="1" spans="1:31" ht="27" customHeight="1" thickBot="1" x14ac:dyDescent="0.25">
      <c r="A1" s="591" t="s">
        <v>984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177"/>
      <c r="AE1" s="45"/>
    </row>
    <row r="2" spans="1:31" ht="41.1" customHeight="1" x14ac:dyDescent="0.2">
      <c r="A2" s="53" t="s">
        <v>254</v>
      </c>
      <c r="B2" s="51" t="s">
        <v>116</v>
      </c>
      <c r="C2" s="607" t="s">
        <v>1036</v>
      </c>
      <c r="D2" s="608"/>
      <c r="E2" s="608"/>
      <c r="F2" s="608"/>
      <c r="G2" s="608"/>
      <c r="H2" s="609"/>
      <c r="I2" s="588" t="s">
        <v>1027</v>
      </c>
      <c r="J2" s="588"/>
      <c r="K2" s="588"/>
      <c r="L2" s="589" t="s">
        <v>1028</v>
      </c>
      <c r="M2" s="588"/>
      <c r="N2" s="590"/>
      <c r="O2" s="588" t="s">
        <v>1029</v>
      </c>
      <c r="P2" s="588"/>
      <c r="Q2" s="588"/>
      <c r="R2" s="589" t="s">
        <v>1030</v>
      </c>
      <c r="S2" s="588"/>
      <c r="T2" s="590"/>
      <c r="U2" s="589" t="s">
        <v>1031</v>
      </c>
      <c r="V2" s="588"/>
      <c r="W2" s="590"/>
      <c r="X2" s="589" t="s">
        <v>1032</v>
      </c>
      <c r="Y2" s="588"/>
      <c r="Z2" s="590"/>
      <c r="AA2" s="589" t="s">
        <v>1035</v>
      </c>
      <c r="AB2" s="588"/>
      <c r="AC2" s="588"/>
      <c r="AD2" s="5"/>
      <c r="AE2" s="1"/>
    </row>
    <row r="3" spans="1:31" ht="20.100000000000001" customHeight="1" x14ac:dyDescent="0.2">
      <c r="A3" s="149"/>
      <c r="B3" s="149"/>
      <c r="C3" s="604" t="s">
        <v>117</v>
      </c>
      <c r="D3" s="605"/>
      <c r="E3" s="605" t="s">
        <v>118</v>
      </c>
      <c r="F3" s="605"/>
      <c r="G3" s="605" t="s">
        <v>119</v>
      </c>
      <c r="H3" s="606"/>
      <c r="I3" s="189" t="s">
        <v>117</v>
      </c>
      <c r="J3" s="189" t="s">
        <v>118</v>
      </c>
      <c r="K3" s="189" t="s">
        <v>119</v>
      </c>
      <c r="L3" s="188" t="s">
        <v>117</v>
      </c>
      <c r="M3" s="189" t="s">
        <v>118</v>
      </c>
      <c r="N3" s="190" t="s">
        <v>119</v>
      </c>
      <c r="O3" s="189" t="s">
        <v>117</v>
      </c>
      <c r="P3" s="189" t="s">
        <v>118</v>
      </c>
      <c r="Q3" s="189" t="s">
        <v>119</v>
      </c>
      <c r="R3" s="188" t="s">
        <v>117</v>
      </c>
      <c r="S3" s="189" t="s">
        <v>118</v>
      </c>
      <c r="T3" s="190" t="s">
        <v>119</v>
      </c>
      <c r="U3" s="189" t="s">
        <v>117</v>
      </c>
      <c r="V3" s="189" t="s">
        <v>118</v>
      </c>
      <c r="W3" s="189" t="s">
        <v>119</v>
      </c>
      <c r="X3" s="188" t="s">
        <v>117</v>
      </c>
      <c r="Y3" s="189" t="s">
        <v>118</v>
      </c>
      <c r="Z3" s="190" t="s">
        <v>119</v>
      </c>
      <c r="AA3" s="474" t="s">
        <v>117</v>
      </c>
      <c r="AB3" s="475" t="s">
        <v>118</v>
      </c>
      <c r="AC3" s="475" t="s">
        <v>119</v>
      </c>
      <c r="AD3" s="5"/>
      <c r="AE3" s="1"/>
    </row>
    <row r="4" spans="1:31" ht="63.75" hidden="1" customHeight="1" x14ac:dyDescent="0.2">
      <c r="A4" s="149" t="s">
        <v>254</v>
      </c>
      <c r="B4" s="150" t="s">
        <v>116</v>
      </c>
      <c r="C4" s="192" t="s">
        <v>131</v>
      </c>
      <c r="D4" s="191" t="s">
        <v>134</v>
      </c>
      <c r="E4" s="191" t="s">
        <v>132</v>
      </c>
      <c r="F4" s="191" t="s">
        <v>135</v>
      </c>
      <c r="G4" s="191" t="s">
        <v>133</v>
      </c>
      <c r="H4" s="193" t="s">
        <v>136</v>
      </c>
      <c r="I4" s="192" t="s">
        <v>146</v>
      </c>
      <c r="J4" s="191" t="s">
        <v>147</v>
      </c>
      <c r="K4" s="191" t="s">
        <v>148</v>
      </c>
      <c r="L4" s="192" t="s">
        <v>149</v>
      </c>
      <c r="M4" s="191" t="s">
        <v>150</v>
      </c>
      <c r="N4" s="193" t="s">
        <v>151</v>
      </c>
      <c r="O4" s="192" t="s">
        <v>152</v>
      </c>
      <c r="P4" s="191" t="s">
        <v>153</v>
      </c>
      <c r="Q4" s="191" t="s">
        <v>154</v>
      </c>
      <c r="R4" s="192" t="s">
        <v>155</v>
      </c>
      <c r="S4" s="191" t="s">
        <v>156</v>
      </c>
      <c r="T4" s="193" t="s">
        <v>157</v>
      </c>
      <c r="U4" s="192" t="s">
        <v>158</v>
      </c>
      <c r="V4" s="191" t="s">
        <v>159</v>
      </c>
      <c r="W4" s="191" t="s">
        <v>160</v>
      </c>
      <c r="X4" s="192" t="s">
        <v>1323</v>
      </c>
      <c r="Y4" s="191" t="s">
        <v>1324</v>
      </c>
      <c r="Z4" s="193" t="s">
        <v>1325</v>
      </c>
      <c r="AA4" s="466" t="s">
        <v>164</v>
      </c>
      <c r="AB4" s="467" t="s">
        <v>165</v>
      </c>
      <c r="AC4" s="467" t="s">
        <v>166</v>
      </c>
      <c r="AD4" s="5"/>
      <c r="AE4" s="1"/>
    </row>
    <row r="5" spans="1:31" ht="12.75" customHeight="1" x14ac:dyDescent="0.2">
      <c r="A5" s="156" t="s">
        <v>944</v>
      </c>
      <c r="B5" s="93" t="s">
        <v>324</v>
      </c>
      <c r="C5" s="117">
        <v>67</v>
      </c>
      <c r="D5" s="121" t="s">
        <v>532</v>
      </c>
      <c r="E5" s="115" t="s">
        <v>533</v>
      </c>
      <c r="F5" s="121" t="s">
        <v>533</v>
      </c>
      <c r="G5" s="115" t="s">
        <v>533</v>
      </c>
      <c r="H5" s="124" t="s">
        <v>533</v>
      </c>
      <c r="I5" s="90">
        <v>69</v>
      </c>
      <c r="J5" s="90"/>
      <c r="K5" s="90"/>
      <c r="L5" s="127">
        <v>79</v>
      </c>
      <c r="M5" s="90"/>
      <c r="N5" s="128"/>
      <c r="O5" s="90">
        <v>46</v>
      </c>
      <c r="P5" s="90"/>
      <c r="Q5" s="90"/>
      <c r="R5" s="127">
        <v>74</v>
      </c>
      <c r="S5" s="90"/>
      <c r="T5" s="128"/>
      <c r="U5" s="90">
        <v>61</v>
      </c>
      <c r="V5" s="90"/>
      <c r="W5" s="90"/>
      <c r="X5" s="127">
        <v>64</v>
      </c>
      <c r="Y5" s="90"/>
      <c r="Z5" s="128"/>
      <c r="AA5" s="127">
        <v>74</v>
      </c>
      <c r="AB5" s="90"/>
      <c r="AC5" s="90"/>
      <c r="AD5" s="8"/>
      <c r="AE5"/>
    </row>
    <row r="6" spans="1:31" x14ac:dyDescent="0.2">
      <c r="A6" s="94" t="s">
        <v>911</v>
      </c>
      <c r="B6" s="94" t="s">
        <v>324</v>
      </c>
      <c r="C6" s="118">
        <v>64</v>
      </c>
      <c r="D6" s="125" t="s">
        <v>539</v>
      </c>
      <c r="E6" s="119" t="s">
        <v>533</v>
      </c>
      <c r="F6" s="125" t="s">
        <v>533</v>
      </c>
      <c r="G6" s="119" t="s">
        <v>533</v>
      </c>
      <c r="H6" s="126" t="s">
        <v>533</v>
      </c>
      <c r="I6" s="95">
        <v>80</v>
      </c>
      <c r="J6" s="95"/>
      <c r="K6" s="95"/>
      <c r="L6" s="129">
        <v>75</v>
      </c>
      <c r="M6" s="91"/>
      <c r="N6" s="130"/>
      <c r="O6" s="95">
        <v>41</v>
      </c>
      <c r="P6" s="95"/>
      <c r="Q6" s="95"/>
      <c r="R6" s="129">
        <v>68</v>
      </c>
      <c r="S6" s="91"/>
      <c r="T6" s="130"/>
      <c r="U6" s="95">
        <v>57</v>
      </c>
      <c r="V6" s="95"/>
      <c r="W6" s="95"/>
      <c r="X6" s="129">
        <v>65</v>
      </c>
      <c r="Y6" s="91"/>
      <c r="Z6" s="130"/>
      <c r="AA6" s="129">
        <v>61</v>
      </c>
      <c r="AB6" s="91"/>
      <c r="AC6" s="91"/>
      <c r="AD6" s="8"/>
      <c r="AE6"/>
    </row>
    <row r="7" spans="1:31" x14ac:dyDescent="0.2">
      <c r="A7" s="92" t="s">
        <v>1025</v>
      </c>
      <c r="B7" s="93" t="s">
        <v>471</v>
      </c>
      <c r="C7" s="117">
        <v>63</v>
      </c>
      <c r="D7" s="121" t="s">
        <v>545</v>
      </c>
      <c r="E7" s="115">
        <v>67</v>
      </c>
      <c r="F7" s="121" t="s">
        <v>532</v>
      </c>
      <c r="G7" s="115">
        <v>65</v>
      </c>
      <c r="H7" s="124" t="s">
        <v>532</v>
      </c>
      <c r="I7" s="90">
        <v>75</v>
      </c>
      <c r="J7" s="90">
        <v>72</v>
      </c>
      <c r="K7" s="90">
        <v>70</v>
      </c>
      <c r="L7" s="127">
        <v>74</v>
      </c>
      <c r="M7" s="90">
        <v>78</v>
      </c>
      <c r="N7" s="128">
        <v>66</v>
      </c>
      <c r="O7" s="90">
        <v>48</v>
      </c>
      <c r="P7" s="90">
        <v>58</v>
      </c>
      <c r="Q7" s="90">
        <v>51</v>
      </c>
      <c r="R7" s="127">
        <v>71</v>
      </c>
      <c r="S7" s="90">
        <v>74</v>
      </c>
      <c r="T7" s="128">
        <v>75</v>
      </c>
      <c r="U7" s="90">
        <v>60</v>
      </c>
      <c r="V7" s="90">
        <v>69</v>
      </c>
      <c r="W7" s="90">
        <v>70</v>
      </c>
      <c r="X7" s="127">
        <v>60</v>
      </c>
      <c r="Y7" s="90">
        <v>58</v>
      </c>
      <c r="Z7" s="128">
        <v>58</v>
      </c>
      <c r="AA7" s="127">
        <v>53</v>
      </c>
      <c r="AB7" s="90">
        <v>57</v>
      </c>
      <c r="AC7" s="90">
        <v>57</v>
      </c>
      <c r="AD7" s="8"/>
      <c r="AE7"/>
    </row>
    <row r="8" spans="1:31" x14ac:dyDescent="0.2">
      <c r="A8" s="96" t="s">
        <v>1026</v>
      </c>
      <c r="B8" s="94" t="s">
        <v>471</v>
      </c>
      <c r="C8" s="118">
        <v>63</v>
      </c>
      <c r="D8" s="125" t="s">
        <v>557</v>
      </c>
      <c r="E8" s="119">
        <v>67</v>
      </c>
      <c r="F8" s="125" t="s">
        <v>532</v>
      </c>
      <c r="G8" s="119" t="s">
        <v>533</v>
      </c>
      <c r="H8" s="126" t="s">
        <v>533</v>
      </c>
      <c r="I8" s="95">
        <v>70</v>
      </c>
      <c r="J8" s="95">
        <v>71</v>
      </c>
      <c r="K8" s="95"/>
      <c r="L8" s="129">
        <v>71</v>
      </c>
      <c r="M8" s="91">
        <v>77</v>
      </c>
      <c r="N8" s="130"/>
      <c r="O8" s="95">
        <v>44</v>
      </c>
      <c r="P8" s="95">
        <v>56</v>
      </c>
      <c r="Q8" s="95"/>
      <c r="R8" s="129">
        <v>68</v>
      </c>
      <c r="S8" s="91">
        <v>74</v>
      </c>
      <c r="T8" s="130"/>
      <c r="U8" s="95">
        <v>59</v>
      </c>
      <c r="V8" s="95">
        <v>65</v>
      </c>
      <c r="W8" s="95"/>
      <c r="X8" s="129">
        <v>67</v>
      </c>
      <c r="Y8" s="91">
        <v>59</v>
      </c>
      <c r="Z8" s="130"/>
      <c r="AA8" s="129">
        <v>63</v>
      </c>
      <c r="AB8" s="91">
        <v>63</v>
      </c>
      <c r="AC8" s="91"/>
      <c r="AD8" s="8"/>
      <c r="AE8"/>
    </row>
    <row r="9" spans="1:31" x14ac:dyDescent="0.2">
      <c r="A9" s="93" t="s">
        <v>913</v>
      </c>
      <c r="B9" s="93" t="s">
        <v>324</v>
      </c>
      <c r="C9" s="117">
        <v>63</v>
      </c>
      <c r="D9" s="121" t="s">
        <v>557</v>
      </c>
      <c r="E9" s="115" t="s">
        <v>533</v>
      </c>
      <c r="F9" s="121" t="s">
        <v>533</v>
      </c>
      <c r="G9" s="115" t="s">
        <v>533</v>
      </c>
      <c r="H9" s="124" t="s">
        <v>533</v>
      </c>
      <c r="I9" s="90">
        <v>74</v>
      </c>
      <c r="J9" s="90"/>
      <c r="K9" s="90"/>
      <c r="L9" s="127">
        <v>70</v>
      </c>
      <c r="M9" s="90"/>
      <c r="N9" s="128"/>
      <c r="O9" s="90">
        <v>38</v>
      </c>
      <c r="P9" s="90"/>
      <c r="Q9" s="90"/>
      <c r="R9" s="127">
        <v>63</v>
      </c>
      <c r="S9" s="90"/>
      <c r="T9" s="128"/>
      <c r="U9" s="90">
        <v>47</v>
      </c>
      <c r="V9" s="90"/>
      <c r="W9" s="90"/>
      <c r="X9" s="127">
        <v>64</v>
      </c>
      <c r="Y9" s="90"/>
      <c r="Z9" s="128"/>
      <c r="AA9" s="127">
        <v>82</v>
      </c>
      <c r="AB9" s="90"/>
      <c r="AC9" s="90"/>
      <c r="AD9" s="8"/>
      <c r="AE9"/>
    </row>
    <row r="10" spans="1:31" x14ac:dyDescent="0.2">
      <c r="A10" s="94" t="s">
        <v>914</v>
      </c>
      <c r="B10" s="94" t="s">
        <v>324</v>
      </c>
      <c r="C10" s="118">
        <v>61</v>
      </c>
      <c r="D10" s="125" t="s">
        <v>568</v>
      </c>
      <c r="E10" s="119" t="s">
        <v>533</v>
      </c>
      <c r="F10" s="125" t="s">
        <v>533</v>
      </c>
      <c r="G10" s="119" t="s">
        <v>533</v>
      </c>
      <c r="H10" s="126" t="s">
        <v>533</v>
      </c>
      <c r="I10" s="95">
        <v>69</v>
      </c>
      <c r="J10" s="95"/>
      <c r="K10" s="95"/>
      <c r="L10" s="129">
        <v>69</v>
      </c>
      <c r="M10" s="91"/>
      <c r="N10" s="130"/>
      <c r="O10" s="95">
        <v>47</v>
      </c>
      <c r="P10" s="95"/>
      <c r="Q10" s="95"/>
      <c r="R10" s="129">
        <v>60</v>
      </c>
      <c r="S10" s="91"/>
      <c r="T10" s="130"/>
      <c r="U10" s="95">
        <v>47</v>
      </c>
      <c r="V10" s="95"/>
      <c r="W10" s="95"/>
      <c r="X10" s="129">
        <v>54</v>
      </c>
      <c r="Y10" s="91"/>
      <c r="Z10" s="130"/>
      <c r="AA10" s="129">
        <v>78</v>
      </c>
      <c r="AB10" s="91"/>
      <c r="AC10" s="91"/>
      <c r="AD10" s="8"/>
      <c r="AE10"/>
    </row>
    <row r="11" spans="1:31" x14ac:dyDescent="0.2">
      <c r="A11" s="93" t="s">
        <v>915</v>
      </c>
      <c r="B11" s="93" t="s">
        <v>471</v>
      </c>
      <c r="C11" s="117">
        <v>61</v>
      </c>
      <c r="D11" s="121" t="s">
        <v>568</v>
      </c>
      <c r="E11" s="115" t="s">
        <v>533</v>
      </c>
      <c r="F11" s="121" t="s">
        <v>533</v>
      </c>
      <c r="G11" s="115" t="s">
        <v>533</v>
      </c>
      <c r="H11" s="124" t="s">
        <v>533</v>
      </c>
      <c r="I11" s="90">
        <v>53</v>
      </c>
      <c r="J11" s="90"/>
      <c r="K11" s="90"/>
      <c r="L11" s="127">
        <v>73</v>
      </c>
      <c r="M11" s="90"/>
      <c r="N11" s="128"/>
      <c r="O11" s="90">
        <v>44</v>
      </c>
      <c r="P11" s="90"/>
      <c r="Q11" s="90"/>
      <c r="R11" s="127">
        <v>68</v>
      </c>
      <c r="S11" s="90"/>
      <c r="T11" s="128"/>
      <c r="U11" s="90">
        <v>56</v>
      </c>
      <c r="V11" s="90"/>
      <c r="W11" s="90"/>
      <c r="X11" s="127">
        <v>61</v>
      </c>
      <c r="Y11" s="90"/>
      <c r="Z11" s="128"/>
      <c r="AA11" s="127">
        <v>64</v>
      </c>
      <c r="AB11" s="90"/>
      <c r="AC11" s="90"/>
      <c r="AD11" s="8"/>
      <c r="AE11"/>
    </row>
    <row r="12" spans="1:31" x14ac:dyDescent="0.2">
      <c r="A12" s="94" t="s">
        <v>385</v>
      </c>
      <c r="B12" s="94" t="s">
        <v>45</v>
      </c>
      <c r="C12" s="118">
        <v>60</v>
      </c>
      <c r="D12" s="125" t="s">
        <v>625</v>
      </c>
      <c r="E12" s="119">
        <v>63</v>
      </c>
      <c r="F12" s="125" t="s">
        <v>539</v>
      </c>
      <c r="G12" s="119">
        <v>62</v>
      </c>
      <c r="H12" s="126" t="s">
        <v>532</v>
      </c>
      <c r="I12" s="95">
        <v>77</v>
      </c>
      <c r="J12" s="95">
        <v>74</v>
      </c>
      <c r="K12" s="95">
        <v>69</v>
      </c>
      <c r="L12" s="129">
        <v>66</v>
      </c>
      <c r="M12" s="91">
        <v>66</v>
      </c>
      <c r="N12" s="130">
        <v>61</v>
      </c>
      <c r="O12" s="95">
        <v>45</v>
      </c>
      <c r="P12" s="95">
        <v>49</v>
      </c>
      <c r="Q12" s="95">
        <v>47</v>
      </c>
      <c r="R12" s="129">
        <v>66</v>
      </c>
      <c r="S12" s="91">
        <v>69</v>
      </c>
      <c r="T12" s="130">
        <v>72</v>
      </c>
      <c r="U12" s="95">
        <v>53</v>
      </c>
      <c r="V12" s="95">
        <v>59</v>
      </c>
      <c r="W12" s="95">
        <v>64</v>
      </c>
      <c r="X12" s="129">
        <v>50</v>
      </c>
      <c r="Y12" s="91">
        <v>56</v>
      </c>
      <c r="Z12" s="130">
        <v>55</v>
      </c>
      <c r="AA12" s="129">
        <v>67</v>
      </c>
      <c r="AB12" s="91">
        <v>72</v>
      </c>
      <c r="AC12" s="91">
        <v>73</v>
      </c>
      <c r="AD12" s="8"/>
      <c r="AE12"/>
    </row>
    <row r="13" spans="1:31" x14ac:dyDescent="0.2">
      <c r="A13" s="93" t="s">
        <v>916</v>
      </c>
      <c r="B13" s="93" t="s">
        <v>45</v>
      </c>
      <c r="C13" s="117">
        <v>60</v>
      </c>
      <c r="D13" s="121" t="s">
        <v>566</v>
      </c>
      <c r="E13" s="115" t="s">
        <v>533</v>
      </c>
      <c r="F13" s="121" t="s">
        <v>533</v>
      </c>
      <c r="G13" s="115" t="s">
        <v>533</v>
      </c>
      <c r="H13" s="124" t="s">
        <v>533</v>
      </c>
      <c r="I13" s="90">
        <v>58</v>
      </c>
      <c r="J13" s="90"/>
      <c r="K13" s="90"/>
      <c r="L13" s="127">
        <v>68</v>
      </c>
      <c r="M13" s="90"/>
      <c r="N13" s="128"/>
      <c r="O13" s="90">
        <v>51</v>
      </c>
      <c r="P13" s="90"/>
      <c r="Q13" s="90"/>
      <c r="R13" s="127">
        <v>60</v>
      </c>
      <c r="S13" s="90"/>
      <c r="T13" s="128"/>
      <c r="U13" s="90">
        <v>55</v>
      </c>
      <c r="V13" s="90"/>
      <c r="W13" s="90"/>
      <c r="X13" s="127">
        <v>48</v>
      </c>
      <c r="Y13" s="90"/>
      <c r="Z13" s="128"/>
      <c r="AA13" s="127">
        <v>72</v>
      </c>
      <c r="AB13" s="90"/>
      <c r="AC13" s="90"/>
      <c r="AD13" s="8"/>
      <c r="AE13"/>
    </row>
    <row r="14" spans="1:31" x14ac:dyDescent="0.2">
      <c r="A14" s="96" t="s">
        <v>917</v>
      </c>
      <c r="B14" s="94" t="s">
        <v>324</v>
      </c>
      <c r="C14" s="118">
        <v>60</v>
      </c>
      <c r="D14" s="125" t="s">
        <v>546</v>
      </c>
      <c r="E14" s="119" t="s">
        <v>533</v>
      </c>
      <c r="F14" s="125" t="s">
        <v>533</v>
      </c>
      <c r="G14" s="119" t="s">
        <v>533</v>
      </c>
      <c r="H14" s="126" t="s">
        <v>533</v>
      </c>
      <c r="I14" s="95">
        <v>72</v>
      </c>
      <c r="J14" s="95"/>
      <c r="K14" s="95"/>
      <c r="L14" s="129">
        <v>72</v>
      </c>
      <c r="M14" s="91"/>
      <c r="N14" s="130"/>
      <c r="O14" s="95">
        <v>43</v>
      </c>
      <c r="P14" s="95"/>
      <c r="Q14" s="95"/>
      <c r="R14" s="129">
        <v>68</v>
      </c>
      <c r="S14" s="91"/>
      <c r="T14" s="130"/>
      <c r="U14" s="95">
        <v>48</v>
      </c>
      <c r="V14" s="95"/>
      <c r="W14" s="95"/>
      <c r="X14" s="129">
        <v>48</v>
      </c>
      <c r="Y14" s="91"/>
      <c r="Z14" s="130"/>
      <c r="AA14" s="129">
        <v>72</v>
      </c>
      <c r="AB14" s="91"/>
      <c r="AC14" s="91"/>
      <c r="AD14" s="8"/>
      <c r="AE14"/>
    </row>
    <row r="15" spans="1:31" x14ac:dyDescent="0.2">
      <c r="A15" s="93" t="s">
        <v>415</v>
      </c>
      <c r="B15" s="93" t="s">
        <v>9</v>
      </c>
      <c r="C15" s="117">
        <v>59</v>
      </c>
      <c r="D15" s="121" t="s">
        <v>612</v>
      </c>
      <c r="E15" s="115">
        <v>61</v>
      </c>
      <c r="F15" s="121" t="s">
        <v>585</v>
      </c>
      <c r="G15" s="115" t="s">
        <v>533</v>
      </c>
      <c r="H15" s="124" t="s">
        <v>533</v>
      </c>
      <c r="I15" s="90">
        <v>64</v>
      </c>
      <c r="J15" s="90">
        <v>64</v>
      </c>
      <c r="K15" s="90"/>
      <c r="L15" s="127">
        <v>80</v>
      </c>
      <c r="M15" s="90">
        <v>75</v>
      </c>
      <c r="N15" s="128"/>
      <c r="O15" s="90">
        <v>39</v>
      </c>
      <c r="P15" s="90">
        <v>44</v>
      </c>
      <c r="Q15" s="90"/>
      <c r="R15" s="127">
        <v>67</v>
      </c>
      <c r="S15" s="90">
        <v>72</v>
      </c>
      <c r="T15" s="128"/>
      <c r="U15" s="90">
        <v>56</v>
      </c>
      <c r="V15" s="90">
        <v>64</v>
      </c>
      <c r="W15" s="90"/>
      <c r="X15" s="127">
        <v>54</v>
      </c>
      <c r="Y15" s="90">
        <v>56</v>
      </c>
      <c r="Z15" s="128"/>
      <c r="AA15" s="127">
        <v>56</v>
      </c>
      <c r="AB15" s="90">
        <v>56</v>
      </c>
      <c r="AC15" s="90"/>
      <c r="AD15" s="8"/>
      <c r="AE15"/>
    </row>
    <row r="16" spans="1:31" x14ac:dyDescent="0.2">
      <c r="A16" s="94" t="s">
        <v>412</v>
      </c>
      <c r="B16" s="94" t="s">
        <v>351</v>
      </c>
      <c r="C16" s="118">
        <v>59</v>
      </c>
      <c r="D16" s="125" t="s">
        <v>540</v>
      </c>
      <c r="E16" s="119">
        <v>61</v>
      </c>
      <c r="F16" s="125" t="s">
        <v>568</v>
      </c>
      <c r="G16" s="119" t="s">
        <v>533</v>
      </c>
      <c r="H16" s="126" t="s">
        <v>533</v>
      </c>
      <c r="I16" s="95">
        <v>58</v>
      </c>
      <c r="J16" s="95">
        <v>59</v>
      </c>
      <c r="K16" s="95"/>
      <c r="L16" s="129">
        <v>74</v>
      </c>
      <c r="M16" s="91">
        <v>69</v>
      </c>
      <c r="N16" s="130"/>
      <c r="O16" s="95">
        <v>53</v>
      </c>
      <c r="P16" s="95">
        <v>59</v>
      </c>
      <c r="Q16" s="95"/>
      <c r="R16" s="129">
        <v>64</v>
      </c>
      <c r="S16" s="91">
        <v>62</v>
      </c>
      <c r="T16" s="130"/>
      <c r="U16" s="95">
        <v>54</v>
      </c>
      <c r="V16" s="95">
        <v>59</v>
      </c>
      <c r="W16" s="95"/>
      <c r="X16" s="129">
        <v>57</v>
      </c>
      <c r="Y16" s="91">
        <v>57</v>
      </c>
      <c r="Z16" s="130"/>
      <c r="AA16" s="129">
        <v>55</v>
      </c>
      <c r="AB16" s="91">
        <v>62</v>
      </c>
      <c r="AC16" s="91"/>
      <c r="AD16" s="8"/>
      <c r="AE16"/>
    </row>
    <row r="17" spans="1:32" x14ac:dyDescent="0.2">
      <c r="A17" s="92" t="s">
        <v>919</v>
      </c>
      <c r="B17" s="93" t="s">
        <v>351</v>
      </c>
      <c r="C17" s="117">
        <v>59</v>
      </c>
      <c r="D17" s="121" t="s">
        <v>540</v>
      </c>
      <c r="E17" s="115" t="s">
        <v>533</v>
      </c>
      <c r="F17" s="121" t="s">
        <v>533</v>
      </c>
      <c r="G17" s="115" t="s">
        <v>533</v>
      </c>
      <c r="H17" s="124" t="s">
        <v>533</v>
      </c>
      <c r="I17" s="90">
        <v>49</v>
      </c>
      <c r="J17" s="90"/>
      <c r="K17" s="90"/>
      <c r="L17" s="127">
        <v>71</v>
      </c>
      <c r="M17" s="90"/>
      <c r="N17" s="128"/>
      <c r="O17" s="90">
        <v>49</v>
      </c>
      <c r="P17" s="90"/>
      <c r="Q17" s="90"/>
      <c r="R17" s="127">
        <v>65</v>
      </c>
      <c r="S17" s="90"/>
      <c r="T17" s="128"/>
      <c r="U17" s="90">
        <v>50</v>
      </c>
      <c r="V17" s="90"/>
      <c r="W17" s="90"/>
      <c r="X17" s="127">
        <v>64</v>
      </c>
      <c r="Y17" s="90"/>
      <c r="Z17" s="128"/>
      <c r="AA17" s="127">
        <v>62</v>
      </c>
      <c r="AB17" s="90"/>
      <c r="AC17" s="90"/>
      <c r="AD17" s="8"/>
      <c r="AE17"/>
    </row>
    <row r="18" spans="1:32" x14ac:dyDescent="0.2">
      <c r="A18" s="94" t="s">
        <v>921</v>
      </c>
      <c r="B18" s="94" t="s">
        <v>351</v>
      </c>
      <c r="C18" s="118">
        <v>59</v>
      </c>
      <c r="D18" s="125" t="s">
        <v>540</v>
      </c>
      <c r="E18" s="119" t="s">
        <v>533</v>
      </c>
      <c r="F18" s="125" t="s">
        <v>533</v>
      </c>
      <c r="G18" s="119" t="s">
        <v>533</v>
      </c>
      <c r="H18" s="126" t="s">
        <v>533</v>
      </c>
      <c r="I18" s="95">
        <v>67</v>
      </c>
      <c r="J18" s="95"/>
      <c r="K18" s="95"/>
      <c r="L18" s="129">
        <v>67</v>
      </c>
      <c r="M18" s="91"/>
      <c r="N18" s="130"/>
      <c r="O18" s="95">
        <v>39</v>
      </c>
      <c r="P18" s="95"/>
      <c r="Q18" s="95"/>
      <c r="R18" s="129">
        <v>52</v>
      </c>
      <c r="S18" s="91"/>
      <c r="T18" s="130"/>
      <c r="U18" s="95">
        <v>54</v>
      </c>
      <c r="V18" s="95"/>
      <c r="W18" s="95"/>
      <c r="X18" s="129">
        <v>61</v>
      </c>
      <c r="Y18" s="91"/>
      <c r="Z18" s="130"/>
      <c r="AA18" s="129">
        <v>69</v>
      </c>
      <c r="AB18" s="91"/>
      <c r="AC18" s="91"/>
      <c r="AD18" s="8"/>
      <c r="AE18"/>
    </row>
    <row r="19" spans="1:32" x14ac:dyDescent="0.2">
      <c r="A19" s="93" t="s">
        <v>386</v>
      </c>
      <c r="B19" s="92" t="s">
        <v>45</v>
      </c>
      <c r="C19" s="117">
        <v>58</v>
      </c>
      <c r="D19" s="121" t="s">
        <v>592</v>
      </c>
      <c r="E19" s="115">
        <v>60</v>
      </c>
      <c r="F19" s="121" t="s">
        <v>568</v>
      </c>
      <c r="G19" s="115">
        <v>58</v>
      </c>
      <c r="H19" s="124" t="s">
        <v>588</v>
      </c>
      <c r="I19" s="90">
        <v>81</v>
      </c>
      <c r="J19" s="90">
        <v>69</v>
      </c>
      <c r="K19" s="90">
        <v>64</v>
      </c>
      <c r="L19" s="127">
        <v>63</v>
      </c>
      <c r="M19" s="90">
        <v>66</v>
      </c>
      <c r="N19" s="128">
        <v>62</v>
      </c>
      <c r="O19" s="90">
        <v>40</v>
      </c>
      <c r="P19" s="90">
        <v>48</v>
      </c>
      <c r="Q19" s="90">
        <v>46</v>
      </c>
      <c r="R19" s="127">
        <v>60</v>
      </c>
      <c r="S19" s="90">
        <v>64</v>
      </c>
      <c r="T19" s="128">
        <v>64</v>
      </c>
      <c r="U19" s="90">
        <v>41</v>
      </c>
      <c r="V19" s="90">
        <v>53</v>
      </c>
      <c r="W19" s="90">
        <v>54</v>
      </c>
      <c r="X19" s="127">
        <v>47</v>
      </c>
      <c r="Y19" s="90">
        <v>49</v>
      </c>
      <c r="Z19" s="128">
        <v>48</v>
      </c>
      <c r="AA19" s="127">
        <v>72</v>
      </c>
      <c r="AB19" s="90">
        <v>72</v>
      </c>
      <c r="AC19" s="90">
        <v>71</v>
      </c>
      <c r="AD19" s="8"/>
      <c r="AE19"/>
    </row>
    <row r="20" spans="1:32" x14ac:dyDescent="0.2">
      <c r="A20" s="94" t="s">
        <v>924</v>
      </c>
      <c r="B20" s="94" t="s">
        <v>370</v>
      </c>
      <c r="C20" s="118">
        <v>58</v>
      </c>
      <c r="D20" s="125" t="s">
        <v>556</v>
      </c>
      <c r="E20" s="119" t="s">
        <v>533</v>
      </c>
      <c r="F20" s="125" t="s">
        <v>533</v>
      </c>
      <c r="G20" s="119" t="s">
        <v>533</v>
      </c>
      <c r="H20" s="126" t="s">
        <v>533</v>
      </c>
      <c r="I20" s="95">
        <v>66</v>
      </c>
      <c r="J20" s="95"/>
      <c r="K20" s="95"/>
      <c r="L20" s="129">
        <v>51</v>
      </c>
      <c r="M20" s="91"/>
      <c r="N20" s="130"/>
      <c r="O20" s="95">
        <v>46</v>
      </c>
      <c r="P20" s="95"/>
      <c r="Q20" s="95"/>
      <c r="R20" s="129">
        <v>65</v>
      </c>
      <c r="S20" s="91"/>
      <c r="T20" s="130"/>
      <c r="U20" s="95">
        <v>61</v>
      </c>
      <c r="V20" s="95"/>
      <c r="W20" s="95"/>
      <c r="X20" s="129">
        <v>56</v>
      </c>
      <c r="Y20" s="91"/>
      <c r="Z20" s="130"/>
      <c r="AA20" s="129">
        <v>61</v>
      </c>
      <c r="AB20" s="91"/>
      <c r="AC20" s="91"/>
      <c r="AD20" s="8"/>
      <c r="AE20"/>
    </row>
    <row r="21" spans="1:32" x14ac:dyDescent="0.2">
      <c r="A21" s="93" t="s">
        <v>363</v>
      </c>
      <c r="B21" s="93" t="s">
        <v>324</v>
      </c>
      <c r="C21" s="117">
        <v>58</v>
      </c>
      <c r="D21" s="121" t="s">
        <v>592</v>
      </c>
      <c r="E21" s="115">
        <v>61</v>
      </c>
      <c r="F21" s="121" t="s">
        <v>561</v>
      </c>
      <c r="G21" s="115">
        <v>59</v>
      </c>
      <c r="H21" s="124" t="s">
        <v>588</v>
      </c>
      <c r="I21" s="90">
        <v>66</v>
      </c>
      <c r="J21" s="90">
        <v>66</v>
      </c>
      <c r="K21" s="90">
        <v>63</v>
      </c>
      <c r="L21" s="127">
        <v>57</v>
      </c>
      <c r="M21" s="90">
        <v>59</v>
      </c>
      <c r="N21" s="128">
        <v>55</v>
      </c>
      <c r="O21" s="90">
        <v>42</v>
      </c>
      <c r="P21" s="90">
        <v>46</v>
      </c>
      <c r="Q21" s="90">
        <v>41</v>
      </c>
      <c r="R21" s="127">
        <v>67</v>
      </c>
      <c r="S21" s="90">
        <v>76</v>
      </c>
      <c r="T21" s="128">
        <v>74</v>
      </c>
      <c r="U21" s="90">
        <v>49</v>
      </c>
      <c r="V21" s="90">
        <v>56</v>
      </c>
      <c r="W21" s="90">
        <v>57</v>
      </c>
      <c r="X21" s="127">
        <v>56</v>
      </c>
      <c r="Y21" s="90">
        <v>55</v>
      </c>
      <c r="Z21" s="128">
        <v>56</v>
      </c>
      <c r="AA21" s="127">
        <v>68</v>
      </c>
      <c r="AB21" s="90">
        <v>66</v>
      </c>
      <c r="AC21" s="90">
        <v>66</v>
      </c>
      <c r="AD21" s="8"/>
      <c r="AE21"/>
    </row>
    <row r="22" spans="1:32" x14ac:dyDescent="0.2">
      <c r="A22" s="94" t="s">
        <v>918</v>
      </c>
      <c r="B22" s="94" t="s">
        <v>351</v>
      </c>
      <c r="C22" s="118">
        <v>58</v>
      </c>
      <c r="D22" s="125" t="s">
        <v>540</v>
      </c>
      <c r="E22" s="119" t="s">
        <v>533</v>
      </c>
      <c r="F22" s="125" t="s">
        <v>533</v>
      </c>
      <c r="G22" s="119" t="s">
        <v>533</v>
      </c>
      <c r="H22" s="126" t="s">
        <v>533</v>
      </c>
      <c r="I22" s="95">
        <v>61</v>
      </c>
      <c r="J22" s="95"/>
      <c r="K22" s="95"/>
      <c r="L22" s="129">
        <v>64</v>
      </c>
      <c r="M22" s="91"/>
      <c r="N22" s="130"/>
      <c r="O22" s="95">
        <v>45</v>
      </c>
      <c r="P22" s="95"/>
      <c r="Q22" s="95"/>
      <c r="R22" s="129">
        <v>63</v>
      </c>
      <c r="S22" s="91"/>
      <c r="T22" s="130"/>
      <c r="U22" s="95">
        <v>55</v>
      </c>
      <c r="V22" s="95"/>
      <c r="W22" s="95"/>
      <c r="X22" s="129">
        <v>47</v>
      </c>
      <c r="Y22" s="91"/>
      <c r="Z22" s="130"/>
      <c r="AA22" s="129">
        <v>72</v>
      </c>
      <c r="AB22" s="91"/>
      <c r="AC22" s="91"/>
      <c r="AD22" s="8"/>
      <c r="AE22"/>
    </row>
    <row r="23" spans="1:32" x14ac:dyDescent="0.2">
      <c r="A23" s="93" t="s">
        <v>920</v>
      </c>
      <c r="B23" s="93" t="s">
        <v>324</v>
      </c>
      <c r="C23" s="117">
        <v>58</v>
      </c>
      <c r="D23" s="121" t="s">
        <v>556</v>
      </c>
      <c r="E23" s="115" t="s">
        <v>533</v>
      </c>
      <c r="F23" s="121" t="s">
        <v>533</v>
      </c>
      <c r="G23" s="115" t="s">
        <v>533</v>
      </c>
      <c r="H23" s="124" t="s">
        <v>533</v>
      </c>
      <c r="I23" s="90">
        <v>60</v>
      </c>
      <c r="J23" s="90"/>
      <c r="K23" s="90"/>
      <c r="L23" s="127">
        <v>80</v>
      </c>
      <c r="M23" s="90"/>
      <c r="N23" s="128"/>
      <c r="O23" s="90">
        <v>45</v>
      </c>
      <c r="P23" s="90"/>
      <c r="Q23" s="90"/>
      <c r="R23" s="127">
        <v>64</v>
      </c>
      <c r="S23" s="90"/>
      <c r="T23" s="128"/>
      <c r="U23" s="90">
        <v>50</v>
      </c>
      <c r="V23" s="90"/>
      <c r="W23" s="90"/>
      <c r="X23" s="127">
        <v>53</v>
      </c>
      <c r="Y23" s="90"/>
      <c r="Z23" s="128"/>
      <c r="AA23" s="127">
        <v>55</v>
      </c>
      <c r="AB23" s="90"/>
      <c r="AC23" s="90"/>
      <c r="AD23" s="8"/>
      <c r="AE23"/>
    </row>
    <row r="24" spans="1:32" x14ac:dyDescent="0.2">
      <c r="A24" s="94" t="s">
        <v>923</v>
      </c>
      <c r="B24" s="94" t="s">
        <v>471</v>
      </c>
      <c r="C24" s="118">
        <v>58</v>
      </c>
      <c r="D24" s="125" t="s">
        <v>540</v>
      </c>
      <c r="E24" s="119" t="s">
        <v>533</v>
      </c>
      <c r="F24" s="125" t="s">
        <v>533</v>
      </c>
      <c r="G24" s="119" t="s">
        <v>533</v>
      </c>
      <c r="H24" s="126" t="s">
        <v>533</v>
      </c>
      <c r="I24" s="95">
        <v>73</v>
      </c>
      <c r="J24" s="95"/>
      <c r="K24" s="95"/>
      <c r="L24" s="129">
        <v>70</v>
      </c>
      <c r="M24" s="91"/>
      <c r="N24" s="130"/>
      <c r="O24" s="95">
        <v>38</v>
      </c>
      <c r="P24" s="95"/>
      <c r="Q24" s="95"/>
      <c r="R24" s="129">
        <v>59</v>
      </c>
      <c r="S24" s="91"/>
      <c r="T24" s="130"/>
      <c r="U24" s="95">
        <v>53</v>
      </c>
      <c r="V24" s="95"/>
      <c r="W24" s="95"/>
      <c r="X24" s="129">
        <v>55</v>
      </c>
      <c r="Y24" s="91"/>
      <c r="Z24" s="130"/>
      <c r="AA24" s="129">
        <v>61</v>
      </c>
      <c r="AB24" s="91"/>
      <c r="AC24" s="91"/>
      <c r="AD24" s="8"/>
      <c r="AE24"/>
    </row>
    <row r="25" spans="1:32" x14ac:dyDescent="0.2">
      <c r="A25" s="93" t="s">
        <v>925</v>
      </c>
      <c r="B25" s="93" t="s">
        <v>9</v>
      </c>
      <c r="C25" s="117">
        <v>57</v>
      </c>
      <c r="D25" s="121" t="s">
        <v>592</v>
      </c>
      <c r="E25" s="115" t="s">
        <v>533</v>
      </c>
      <c r="F25" s="121" t="s">
        <v>533</v>
      </c>
      <c r="G25" s="115" t="s">
        <v>533</v>
      </c>
      <c r="H25" s="124" t="s">
        <v>533</v>
      </c>
      <c r="I25" s="90">
        <v>64</v>
      </c>
      <c r="J25" s="90"/>
      <c r="K25" s="90"/>
      <c r="L25" s="127">
        <v>54</v>
      </c>
      <c r="M25" s="90"/>
      <c r="N25" s="128"/>
      <c r="O25" s="90">
        <v>46</v>
      </c>
      <c r="P25" s="90"/>
      <c r="Q25" s="90"/>
      <c r="R25" s="127">
        <v>68</v>
      </c>
      <c r="S25" s="90"/>
      <c r="T25" s="128"/>
      <c r="U25" s="90">
        <v>50</v>
      </c>
      <c r="V25" s="90"/>
      <c r="W25" s="90"/>
      <c r="X25" s="127">
        <v>53</v>
      </c>
      <c r="Y25" s="90"/>
      <c r="Z25" s="128"/>
      <c r="AA25" s="127">
        <v>69</v>
      </c>
      <c r="AB25" s="90"/>
      <c r="AC25" s="90"/>
      <c r="AD25" s="8"/>
      <c r="AE25"/>
    </row>
    <row r="26" spans="1:32" x14ac:dyDescent="0.2">
      <c r="A26" s="94" t="s">
        <v>927</v>
      </c>
      <c r="B26" s="94" t="s">
        <v>9</v>
      </c>
      <c r="C26" s="118">
        <v>57</v>
      </c>
      <c r="D26" s="125" t="s">
        <v>552</v>
      </c>
      <c r="E26" s="119" t="s">
        <v>533</v>
      </c>
      <c r="F26" s="125" t="s">
        <v>533</v>
      </c>
      <c r="G26" s="119" t="s">
        <v>533</v>
      </c>
      <c r="H26" s="126" t="s">
        <v>533</v>
      </c>
      <c r="I26" s="95">
        <v>76</v>
      </c>
      <c r="J26" s="95"/>
      <c r="K26" s="95"/>
      <c r="L26" s="129">
        <v>54</v>
      </c>
      <c r="M26" s="91"/>
      <c r="N26" s="130"/>
      <c r="O26" s="95">
        <v>44</v>
      </c>
      <c r="P26" s="95"/>
      <c r="Q26" s="95"/>
      <c r="R26" s="129">
        <v>64</v>
      </c>
      <c r="S26" s="91"/>
      <c r="T26" s="130"/>
      <c r="U26" s="95">
        <v>49</v>
      </c>
      <c r="V26" s="95"/>
      <c r="W26" s="95"/>
      <c r="X26" s="129">
        <v>53</v>
      </c>
      <c r="Y26" s="91"/>
      <c r="Z26" s="130"/>
      <c r="AA26" s="129">
        <v>64</v>
      </c>
      <c r="AB26" s="91"/>
      <c r="AC26" s="91"/>
      <c r="AD26" s="8"/>
      <c r="AE26"/>
    </row>
    <row r="27" spans="1:32" x14ac:dyDescent="0.2">
      <c r="A27" s="93" t="s">
        <v>928</v>
      </c>
      <c r="B27" s="93" t="s">
        <v>9</v>
      </c>
      <c r="C27" s="117">
        <v>57</v>
      </c>
      <c r="D27" s="121" t="s">
        <v>552</v>
      </c>
      <c r="E27" s="115" t="s">
        <v>533</v>
      </c>
      <c r="F27" s="121" t="s">
        <v>533</v>
      </c>
      <c r="G27" s="115" t="s">
        <v>533</v>
      </c>
      <c r="H27" s="124" t="s">
        <v>533</v>
      </c>
      <c r="I27" s="90">
        <v>66</v>
      </c>
      <c r="J27" s="90"/>
      <c r="K27" s="90"/>
      <c r="L27" s="127">
        <v>61</v>
      </c>
      <c r="M27" s="90"/>
      <c r="N27" s="128"/>
      <c r="O27" s="90">
        <v>43</v>
      </c>
      <c r="P27" s="90"/>
      <c r="Q27" s="90"/>
      <c r="R27" s="127">
        <v>60</v>
      </c>
      <c r="S27" s="90"/>
      <c r="T27" s="128"/>
      <c r="U27" s="90">
        <v>54</v>
      </c>
      <c r="V27" s="90"/>
      <c r="W27" s="90"/>
      <c r="X27" s="127">
        <v>46</v>
      </c>
      <c r="Y27" s="90"/>
      <c r="Z27" s="128"/>
      <c r="AA27" s="127">
        <v>68</v>
      </c>
      <c r="AB27" s="90"/>
      <c r="AC27" s="90"/>
      <c r="AD27" s="8"/>
      <c r="AE27"/>
      <c r="AF27" s="17"/>
    </row>
    <row r="28" spans="1:32" x14ac:dyDescent="0.2">
      <c r="A28" s="94" t="s">
        <v>929</v>
      </c>
      <c r="B28" s="94" t="s">
        <v>351</v>
      </c>
      <c r="C28" s="118">
        <v>57</v>
      </c>
      <c r="D28" s="125" t="s">
        <v>552</v>
      </c>
      <c r="E28" s="119" t="s">
        <v>533</v>
      </c>
      <c r="F28" s="125" t="s">
        <v>533</v>
      </c>
      <c r="G28" s="119" t="s">
        <v>533</v>
      </c>
      <c r="H28" s="126" t="s">
        <v>533</v>
      </c>
      <c r="I28" s="95">
        <v>62</v>
      </c>
      <c r="J28" s="95"/>
      <c r="K28" s="95"/>
      <c r="L28" s="129">
        <v>60</v>
      </c>
      <c r="M28" s="91"/>
      <c r="N28" s="130"/>
      <c r="O28" s="95">
        <v>48</v>
      </c>
      <c r="P28" s="95"/>
      <c r="Q28" s="95"/>
      <c r="R28" s="129">
        <v>63</v>
      </c>
      <c r="S28" s="91"/>
      <c r="T28" s="130"/>
      <c r="U28" s="95">
        <v>49</v>
      </c>
      <c r="V28" s="95"/>
      <c r="W28" s="95"/>
      <c r="X28" s="129">
        <v>56</v>
      </c>
      <c r="Y28" s="91"/>
      <c r="Z28" s="130"/>
      <c r="AA28" s="129">
        <v>55</v>
      </c>
      <c r="AB28" s="91"/>
      <c r="AC28" s="91"/>
      <c r="AD28" s="8"/>
      <c r="AE28"/>
      <c r="AF28" s="17"/>
    </row>
    <row r="29" spans="1:32" x14ac:dyDescent="0.2">
      <c r="A29" s="92" t="s">
        <v>1297</v>
      </c>
      <c r="B29" s="93" t="s">
        <v>324</v>
      </c>
      <c r="C29" s="117">
        <v>57</v>
      </c>
      <c r="D29" s="121" t="s">
        <v>552</v>
      </c>
      <c r="E29" s="115" t="s">
        <v>533</v>
      </c>
      <c r="F29" s="121" t="s">
        <v>533</v>
      </c>
      <c r="G29" s="115" t="s">
        <v>533</v>
      </c>
      <c r="H29" s="124" t="s">
        <v>533</v>
      </c>
      <c r="I29" s="90">
        <v>64</v>
      </c>
      <c r="J29" s="90"/>
      <c r="K29" s="90"/>
      <c r="L29" s="127">
        <v>64</v>
      </c>
      <c r="M29" s="90"/>
      <c r="N29" s="128"/>
      <c r="O29" s="90">
        <v>43</v>
      </c>
      <c r="P29" s="90"/>
      <c r="Q29" s="90"/>
      <c r="R29" s="127">
        <v>61</v>
      </c>
      <c r="S29" s="90"/>
      <c r="T29" s="128"/>
      <c r="U29" s="90">
        <v>49</v>
      </c>
      <c r="V29" s="90"/>
      <c r="W29" s="90"/>
      <c r="X29" s="127">
        <v>55</v>
      </c>
      <c r="Y29" s="90"/>
      <c r="Z29" s="128"/>
      <c r="AA29" s="127">
        <v>55</v>
      </c>
      <c r="AB29" s="90"/>
      <c r="AC29" s="90"/>
      <c r="AD29" s="8"/>
      <c r="AE29"/>
      <c r="AF29" s="17"/>
    </row>
    <row r="30" spans="1:32" x14ac:dyDescent="0.2">
      <c r="A30" s="94" t="s">
        <v>926</v>
      </c>
      <c r="B30" s="94" t="s">
        <v>9</v>
      </c>
      <c r="C30" s="118">
        <v>56</v>
      </c>
      <c r="D30" s="125" t="s">
        <v>552</v>
      </c>
      <c r="E30" s="119">
        <v>58</v>
      </c>
      <c r="F30" s="125" t="s">
        <v>575</v>
      </c>
      <c r="G30" s="119" t="s">
        <v>533</v>
      </c>
      <c r="H30" s="126" t="s">
        <v>533</v>
      </c>
      <c r="I30" s="95">
        <v>65</v>
      </c>
      <c r="J30" s="95">
        <v>65</v>
      </c>
      <c r="K30" s="95"/>
      <c r="L30" s="129">
        <v>60</v>
      </c>
      <c r="M30" s="91">
        <v>60</v>
      </c>
      <c r="N30" s="130"/>
      <c r="O30" s="95">
        <v>39</v>
      </c>
      <c r="P30" s="95">
        <v>44</v>
      </c>
      <c r="Q30" s="95"/>
      <c r="R30" s="129">
        <v>60</v>
      </c>
      <c r="S30" s="91">
        <v>59</v>
      </c>
      <c r="T30" s="130"/>
      <c r="U30" s="95">
        <v>48</v>
      </c>
      <c r="V30" s="95">
        <v>57</v>
      </c>
      <c r="W30" s="95"/>
      <c r="X30" s="129">
        <v>51</v>
      </c>
      <c r="Y30" s="91">
        <v>51</v>
      </c>
      <c r="Z30" s="130"/>
      <c r="AA30" s="129">
        <v>71</v>
      </c>
      <c r="AB30" s="91">
        <v>65</v>
      </c>
      <c r="AC30" s="91"/>
      <c r="AD30" s="8"/>
      <c r="AE30"/>
      <c r="AF30" s="17"/>
    </row>
    <row r="31" spans="1:32" x14ac:dyDescent="0.2">
      <c r="A31" s="93" t="s">
        <v>932</v>
      </c>
      <c r="B31" s="93" t="s">
        <v>324</v>
      </c>
      <c r="C31" s="117">
        <v>56</v>
      </c>
      <c r="D31" s="121" t="s">
        <v>552</v>
      </c>
      <c r="E31" s="115" t="s">
        <v>533</v>
      </c>
      <c r="F31" s="121" t="s">
        <v>533</v>
      </c>
      <c r="G31" s="115" t="s">
        <v>533</v>
      </c>
      <c r="H31" s="124" t="s">
        <v>533</v>
      </c>
      <c r="I31" s="90">
        <v>69</v>
      </c>
      <c r="J31" s="90"/>
      <c r="K31" s="90"/>
      <c r="L31" s="127">
        <v>58</v>
      </c>
      <c r="M31" s="90"/>
      <c r="N31" s="128"/>
      <c r="O31" s="90">
        <v>36</v>
      </c>
      <c r="P31" s="90"/>
      <c r="Q31" s="90"/>
      <c r="R31" s="127">
        <v>59</v>
      </c>
      <c r="S31" s="90"/>
      <c r="T31" s="128"/>
      <c r="U31" s="90">
        <v>47</v>
      </c>
      <c r="V31" s="90"/>
      <c r="W31" s="90"/>
      <c r="X31" s="127">
        <v>53</v>
      </c>
      <c r="Y31" s="90"/>
      <c r="Z31" s="128"/>
      <c r="AA31" s="127">
        <v>70</v>
      </c>
      <c r="AB31" s="90"/>
      <c r="AC31" s="90"/>
      <c r="AD31" s="8"/>
      <c r="AE31"/>
      <c r="AF31" s="17"/>
    </row>
    <row r="32" spans="1:32" x14ac:dyDescent="0.2">
      <c r="A32" s="94" t="s">
        <v>934</v>
      </c>
      <c r="B32" s="94" t="s">
        <v>351</v>
      </c>
      <c r="C32" s="118">
        <v>56</v>
      </c>
      <c r="D32" s="125" t="s">
        <v>552</v>
      </c>
      <c r="E32" s="119" t="s">
        <v>533</v>
      </c>
      <c r="F32" s="125" t="s">
        <v>533</v>
      </c>
      <c r="G32" s="119" t="s">
        <v>533</v>
      </c>
      <c r="H32" s="126" t="s">
        <v>533</v>
      </c>
      <c r="I32" s="95">
        <v>45</v>
      </c>
      <c r="J32" s="95"/>
      <c r="K32" s="95"/>
      <c r="L32" s="129">
        <v>71</v>
      </c>
      <c r="M32" s="91"/>
      <c r="N32" s="130"/>
      <c r="O32" s="95">
        <v>48</v>
      </c>
      <c r="P32" s="95"/>
      <c r="Q32" s="95"/>
      <c r="R32" s="129">
        <v>54</v>
      </c>
      <c r="S32" s="91"/>
      <c r="T32" s="130"/>
      <c r="U32" s="95">
        <v>43</v>
      </c>
      <c r="V32" s="95"/>
      <c r="W32" s="95"/>
      <c r="X32" s="129">
        <v>52</v>
      </c>
      <c r="Y32" s="91"/>
      <c r="Z32" s="130"/>
      <c r="AA32" s="129">
        <v>75</v>
      </c>
      <c r="AB32" s="91"/>
      <c r="AC32" s="91"/>
      <c r="AD32" s="8"/>
      <c r="AE32"/>
    </row>
    <row r="33" spans="1:31" x14ac:dyDescent="0.2">
      <c r="A33" s="93" t="s">
        <v>930</v>
      </c>
      <c r="B33" s="93" t="s">
        <v>324</v>
      </c>
      <c r="C33" s="117">
        <v>56</v>
      </c>
      <c r="D33" s="121" t="s">
        <v>552</v>
      </c>
      <c r="E33" s="115" t="s">
        <v>533</v>
      </c>
      <c r="F33" s="121" t="s">
        <v>533</v>
      </c>
      <c r="G33" s="115" t="s">
        <v>533</v>
      </c>
      <c r="H33" s="124" t="s">
        <v>533</v>
      </c>
      <c r="I33" s="90">
        <v>61</v>
      </c>
      <c r="J33" s="90"/>
      <c r="K33" s="90"/>
      <c r="L33" s="127">
        <v>66</v>
      </c>
      <c r="M33" s="90"/>
      <c r="N33" s="128"/>
      <c r="O33" s="90">
        <v>39</v>
      </c>
      <c r="P33" s="90"/>
      <c r="Q33" s="90"/>
      <c r="R33" s="127">
        <v>68</v>
      </c>
      <c r="S33" s="90"/>
      <c r="T33" s="128"/>
      <c r="U33" s="90">
        <v>57</v>
      </c>
      <c r="V33" s="90"/>
      <c r="W33" s="90"/>
      <c r="X33" s="127">
        <v>49</v>
      </c>
      <c r="Y33" s="90"/>
      <c r="Z33" s="128"/>
      <c r="AA33" s="127">
        <v>53</v>
      </c>
      <c r="AB33" s="90"/>
      <c r="AC33" s="90"/>
      <c r="AD33" s="8"/>
      <c r="AE33"/>
    </row>
    <row r="34" spans="1:31" x14ac:dyDescent="0.2">
      <c r="A34" s="94" t="s">
        <v>387</v>
      </c>
      <c r="B34" s="94" t="s">
        <v>45</v>
      </c>
      <c r="C34" s="118">
        <v>55</v>
      </c>
      <c r="D34" s="125" t="s">
        <v>586</v>
      </c>
      <c r="E34" s="119">
        <v>59</v>
      </c>
      <c r="F34" s="125" t="s">
        <v>536</v>
      </c>
      <c r="G34" s="119">
        <v>58</v>
      </c>
      <c r="H34" s="126" t="s">
        <v>588</v>
      </c>
      <c r="I34" s="95">
        <v>65</v>
      </c>
      <c r="J34" s="95">
        <v>62</v>
      </c>
      <c r="K34" s="95">
        <v>61</v>
      </c>
      <c r="L34" s="129">
        <v>65</v>
      </c>
      <c r="M34" s="91">
        <v>63</v>
      </c>
      <c r="N34" s="130">
        <v>61</v>
      </c>
      <c r="O34" s="95">
        <v>45</v>
      </c>
      <c r="P34" s="95">
        <v>49</v>
      </c>
      <c r="Q34" s="95">
        <v>46</v>
      </c>
      <c r="R34" s="129">
        <v>57</v>
      </c>
      <c r="S34" s="91">
        <v>63</v>
      </c>
      <c r="T34" s="130">
        <v>64</v>
      </c>
      <c r="U34" s="95">
        <v>40</v>
      </c>
      <c r="V34" s="95">
        <v>51</v>
      </c>
      <c r="W34" s="95">
        <v>53</v>
      </c>
      <c r="X34" s="129">
        <v>44</v>
      </c>
      <c r="Y34" s="91">
        <v>47</v>
      </c>
      <c r="Z34" s="130">
        <v>47</v>
      </c>
      <c r="AA34" s="129">
        <v>71</v>
      </c>
      <c r="AB34" s="91">
        <v>76</v>
      </c>
      <c r="AC34" s="91">
        <v>78</v>
      </c>
      <c r="AD34" s="8"/>
      <c r="AE34"/>
    </row>
    <row r="35" spans="1:31" x14ac:dyDescent="0.2">
      <c r="A35" s="93" t="s">
        <v>400</v>
      </c>
      <c r="B35" s="93" t="s">
        <v>351</v>
      </c>
      <c r="C35" s="117">
        <v>55</v>
      </c>
      <c r="D35" s="121" t="s">
        <v>586</v>
      </c>
      <c r="E35" s="115">
        <v>59</v>
      </c>
      <c r="F35" s="121" t="s">
        <v>536</v>
      </c>
      <c r="G35" s="115">
        <v>58</v>
      </c>
      <c r="H35" s="124" t="s">
        <v>588</v>
      </c>
      <c r="I35" s="90">
        <v>48</v>
      </c>
      <c r="J35" s="90">
        <v>51</v>
      </c>
      <c r="K35" s="90">
        <v>54</v>
      </c>
      <c r="L35" s="127">
        <v>69</v>
      </c>
      <c r="M35" s="90">
        <v>66</v>
      </c>
      <c r="N35" s="128">
        <v>62</v>
      </c>
      <c r="O35" s="90">
        <v>44</v>
      </c>
      <c r="P35" s="90">
        <v>50</v>
      </c>
      <c r="Q35" s="90">
        <v>48</v>
      </c>
      <c r="R35" s="127">
        <v>56</v>
      </c>
      <c r="S35" s="90">
        <v>54</v>
      </c>
      <c r="T35" s="128">
        <v>57</v>
      </c>
      <c r="U35" s="90">
        <v>47</v>
      </c>
      <c r="V35" s="90">
        <v>60</v>
      </c>
      <c r="W35" s="90">
        <v>61</v>
      </c>
      <c r="X35" s="127">
        <v>61</v>
      </c>
      <c r="Y35" s="90">
        <v>60</v>
      </c>
      <c r="Z35" s="128">
        <v>60</v>
      </c>
      <c r="AA35" s="127">
        <v>62</v>
      </c>
      <c r="AB35" s="90">
        <v>74</v>
      </c>
      <c r="AC35" s="90">
        <v>72</v>
      </c>
      <c r="AD35" s="8"/>
      <c r="AE35"/>
    </row>
    <row r="36" spans="1:31" x14ac:dyDescent="0.2">
      <c r="A36" s="94" t="s">
        <v>436</v>
      </c>
      <c r="B36" s="94" t="s">
        <v>437</v>
      </c>
      <c r="C36" s="118">
        <v>55</v>
      </c>
      <c r="D36" s="125" t="s">
        <v>839</v>
      </c>
      <c r="E36" s="119">
        <v>57</v>
      </c>
      <c r="F36" s="125" t="s">
        <v>563</v>
      </c>
      <c r="G36" s="119">
        <v>57</v>
      </c>
      <c r="H36" s="126" t="s">
        <v>588</v>
      </c>
      <c r="I36" s="95">
        <v>56</v>
      </c>
      <c r="J36" s="95">
        <v>55</v>
      </c>
      <c r="K36" s="95">
        <v>55</v>
      </c>
      <c r="L36" s="129">
        <v>60</v>
      </c>
      <c r="M36" s="91">
        <v>68</v>
      </c>
      <c r="N36" s="130">
        <v>65</v>
      </c>
      <c r="O36" s="95">
        <v>46</v>
      </c>
      <c r="P36" s="95">
        <v>52</v>
      </c>
      <c r="Q36" s="95">
        <v>49</v>
      </c>
      <c r="R36" s="129">
        <v>62</v>
      </c>
      <c r="S36" s="91">
        <v>62</v>
      </c>
      <c r="T36" s="130">
        <v>61</v>
      </c>
      <c r="U36" s="95">
        <v>48</v>
      </c>
      <c r="V36" s="95">
        <v>56</v>
      </c>
      <c r="W36" s="95">
        <v>61</v>
      </c>
      <c r="X36" s="129">
        <v>46</v>
      </c>
      <c r="Y36" s="91">
        <v>46</v>
      </c>
      <c r="Z36" s="130">
        <v>46</v>
      </c>
      <c r="AA36" s="129">
        <v>67</v>
      </c>
      <c r="AB36" s="91">
        <v>62</v>
      </c>
      <c r="AC36" s="91">
        <v>62</v>
      </c>
      <c r="AD36" s="8"/>
      <c r="AE36"/>
    </row>
    <row r="37" spans="1:31" x14ac:dyDescent="0.2">
      <c r="A37" s="93" t="s">
        <v>933</v>
      </c>
      <c r="B37" s="93" t="s">
        <v>324</v>
      </c>
      <c r="C37" s="117">
        <v>55</v>
      </c>
      <c r="D37" s="121" t="s">
        <v>800</v>
      </c>
      <c r="E37" s="115" t="s">
        <v>533</v>
      </c>
      <c r="F37" s="121" t="s">
        <v>533</v>
      </c>
      <c r="G37" s="115" t="s">
        <v>533</v>
      </c>
      <c r="H37" s="124" t="s">
        <v>533</v>
      </c>
      <c r="I37" s="90">
        <v>56</v>
      </c>
      <c r="J37" s="90"/>
      <c r="K37" s="90"/>
      <c r="L37" s="127">
        <v>58</v>
      </c>
      <c r="M37" s="90"/>
      <c r="N37" s="128"/>
      <c r="O37" s="90">
        <v>43</v>
      </c>
      <c r="P37" s="90"/>
      <c r="Q37" s="90"/>
      <c r="R37" s="127">
        <v>59</v>
      </c>
      <c r="S37" s="90"/>
      <c r="T37" s="128"/>
      <c r="U37" s="90">
        <v>54</v>
      </c>
      <c r="V37" s="90"/>
      <c r="W37" s="90"/>
      <c r="X37" s="127">
        <v>50</v>
      </c>
      <c r="Y37" s="90"/>
      <c r="Z37" s="128"/>
      <c r="AA37" s="127">
        <v>65</v>
      </c>
      <c r="AB37" s="90"/>
      <c r="AC37" s="90"/>
      <c r="AD37" s="8"/>
      <c r="AE37"/>
    </row>
    <row r="38" spans="1:31" x14ac:dyDescent="0.2">
      <c r="A38" s="96" t="s">
        <v>935</v>
      </c>
      <c r="B38" s="94" t="s">
        <v>45</v>
      </c>
      <c r="C38" s="118">
        <v>54</v>
      </c>
      <c r="D38" s="125" t="s">
        <v>636</v>
      </c>
      <c r="E38" s="119" t="s">
        <v>533</v>
      </c>
      <c r="F38" s="125" t="s">
        <v>533</v>
      </c>
      <c r="G38" s="119" t="s">
        <v>533</v>
      </c>
      <c r="H38" s="126" t="s">
        <v>533</v>
      </c>
      <c r="I38" s="95">
        <v>60</v>
      </c>
      <c r="J38" s="95"/>
      <c r="K38" s="95"/>
      <c r="L38" s="129">
        <v>60</v>
      </c>
      <c r="M38" s="91"/>
      <c r="N38" s="130"/>
      <c r="O38" s="95">
        <v>35</v>
      </c>
      <c r="P38" s="95"/>
      <c r="Q38" s="95"/>
      <c r="R38" s="129">
        <v>64</v>
      </c>
      <c r="S38" s="91"/>
      <c r="T38" s="130"/>
      <c r="U38" s="95">
        <v>50</v>
      </c>
      <c r="V38" s="95"/>
      <c r="W38" s="95"/>
      <c r="X38" s="129">
        <v>47</v>
      </c>
      <c r="Y38" s="91"/>
      <c r="Z38" s="130"/>
      <c r="AA38" s="129">
        <v>56</v>
      </c>
      <c r="AB38" s="91"/>
      <c r="AC38" s="91"/>
      <c r="AD38" s="8"/>
      <c r="AE38"/>
    </row>
    <row r="39" spans="1:31" x14ac:dyDescent="0.2">
      <c r="A39" s="93" t="s">
        <v>936</v>
      </c>
      <c r="B39" s="93" t="s">
        <v>437</v>
      </c>
      <c r="C39" s="117">
        <v>54</v>
      </c>
      <c r="D39" s="121" t="s">
        <v>714</v>
      </c>
      <c r="E39" s="115" t="s">
        <v>533</v>
      </c>
      <c r="F39" s="121" t="s">
        <v>533</v>
      </c>
      <c r="G39" s="115" t="s">
        <v>533</v>
      </c>
      <c r="H39" s="124" t="s">
        <v>533</v>
      </c>
      <c r="I39" s="90">
        <v>61</v>
      </c>
      <c r="J39" s="90"/>
      <c r="K39" s="90"/>
      <c r="L39" s="127">
        <v>69</v>
      </c>
      <c r="M39" s="90"/>
      <c r="N39" s="128"/>
      <c r="O39" s="90">
        <v>42</v>
      </c>
      <c r="P39" s="90"/>
      <c r="Q39" s="90"/>
      <c r="R39" s="127">
        <v>58</v>
      </c>
      <c r="S39" s="90"/>
      <c r="T39" s="128"/>
      <c r="U39" s="90">
        <v>47</v>
      </c>
      <c r="V39" s="90"/>
      <c r="W39" s="90"/>
      <c r="X39" s="127">
        <v>49</v>
      </c>
      <c r="Y39" s="90"/>
      <c r="Z39" s="128"/>
      <c r="AA39" s="127">
        <v>58</v>
      </c>
      <c r="AB39" s="90"/>
      <c r="AC39" s="90"/>
      <c r="AD39" s="8"/>
      <c r="AE39"/>
    </row>
    <row r="40" spans="1:31" x14ac:dyDescent="0.2">
      <c r="A40" s="94" t="s">
        <v>938</v>
      </c>
      <c r="B40" s="94" t="s">
        <v>9</v>
      </c>
      <c r="C40" s="118">
        <v>54</v>
      </c>
      <c r="D40" s="125" t="s">
        <v>636</v>
      </c>
      <c r="E40" s="119" t="s">
        <v>533</v>
      </c>
      <c r="F40" s="125" t="s">
        <v>533</v>
      </c>
      <c r="G40" s="119" t="s">
        <v>533</v>
      </c>
      <c r="H40" s="126" t="s">
        <v>533</v>
      </c>
      <c r="I40" s="95">
        <v>64</v>
      </c>
      <c r="J40" s="95"/>
      <c r="K40" s="95"/>
      <c r="L40" s="129">
        <v>49</v>
      </c>
      <c r="M40" s="91"/>
      <c r="N40" s="130"/>
      <c r="O40" s="95">
        <v>42</v>
      </c>
      <c r="P40" s="95"/>
      <c r="Q40" s="95"/>
      <c r="R40" s="129">
        <v>61</v>
      </c>
      <c r="S40" s="91"/>
      <c r="T40" s="130"/>
      <c r="U40" s="95">
        <v>44</v>
      </c>
      <c r="V40" s="95"/>
      <c r="W40" s="95"/>
      <c r="X40" s="129">
        <v>52</v>
      </c>
      <c r="Y40" s="91"/>
      <c r="Z40" s="130"/>
      <c r="AA40" s="129">
        <v>68</v>
      </c>
      <c r="AB40" s="91"/>
      <c r="AC40" s="91"/>
      <c r="AD40" s="8"/>
      <c r="AE40"/>
    </row>
    <row r="41" spans="1:31" x14ac:dyDescent="0.2">
      <c r="A41" s="92" t="s">
        <v>937</v>
      </c>
      <c r="B41" s="93" t="s">
        <v>9</v>
      </c>
      <c r="C41" s="117">
        <v>54</v>
      </c>
      <c r="D41" s="121" t="s">
        <v>636</v>
      </c>
      <c r="E41" s="115" t="s">
        <v>533</v>
      </c>
      <c r="F41" s="121" t="s">
        <v>533</v>
      </c>
      <c r="G41" s="115" t="s">
        <v>533</v>
      </c>
      <c r="H41" s="124" t="s">
        <v>533</v>
      </c>
      <c r="I41" s="90">
        <v>61</v>
      </c>
      <c r="J41" s="90"/>
      <c r="K41" s="90"/>
      <c r="L41" s="127">
        <v>51</v>
      </c>
      <c r="M41" s="90"/>
      <c r="N41" s="128"/>
      <c r="O41" s="90">
        <v>41</v>
      </c>
      <c r="P41" s="90"/>
      <c r="Q41" s="90"/>
      <c r="R41" s="127">
        <v>68</v>
      </c>
      <c r="S41" s="90"/>
      <c r="T41" s="128"/>
      <c r="U41" s="90">
        <v>48</v>
      </c>
      <c r="V41" s="90"/>
      <c r="W41" s="90"/>
      <c r="X41" s="127">
        <v>55</v>
      </c>
      <c r="Y41" s="90"/>
      <c r="Z41" s="128"/>
      <c r="AA41" s="127">
        <v>56</v>
      </c>
      <c r="AB41" s="90"/>
      <c r="AC41" s="90"/>
      <c r="AD41" s="8"/>
      <c r="AE41"/>
    </row>
    <row r="42" spans="1:31" x14ac:dyDescent="0.2">
      <c r="A42" s="94" t="s">
        <v>939</v>
      </c>
      <c r="B42" s="94" t="s">
        <v>324</v>
      </c>
      <c r="C42" s="118">
        <v>53</v>
      </c>
      <c r="D42" s="125" t="s">
        <v>651</v>
      </c>
      <c r="E42" s="119" t="s">
        <v>533</v>
      </c>
      <c r="F42" s="125" t="s">
        <v>533</v>
      </c>
      <c r="G42" s="119" t="s">
        <v>533</v>
      </c>
      <c r="H42" s="126" t="s">
        <v>533</v>
      </c>
      <c r="I42" s="95">
        <v>60</v>
      </c>
      <c r="J42" s="95"/>
      <c r="K42" s="95"/>
      <c r="L42" s="129">
        <v>54</v>
      </c>
      <c r="M42" s="91"/>
      <c r="N42" s="130"/>
      <c r="O42" s="95">
        <v>41</v>
      </c>
      <c r="P42" s="95"/>
      <c r="Q42" s="95"/>
      <c r="R42" s="129">
        <v>62</v>
      </c>
      <c r="S42" s="91"/>
      <c r="T42" s="130"/>
      <c r="U42" s="95">
        <v>42</v>
      </c>
      <c r="V42" s="95"/>
      <c r="W42" s="95"/>
      <c r="X42" s="129">
        <v>43</v>
      </c>
      <c r="Y42" s="91"/>
      <c r="Z42" s="130"/>
      <c r="AA42" s="129">
        <v>67</v>
      </c>
      <c r="AB42" s="91"/>
      <c r="AC42" s="91"/>
      <c r="AD42" s="8"/>
      <c r="AE42"/>
    </row>
    <row r="43" spans="1:31" x14ac:dyDescent="0.2">
      <c r="A43" s="93" t="s">
        <v>940</v>
      </c>
      <c r="B43" s="92" t="s">
        <v>351</v>
      </c>
      <c r="C43" s="117">
        <v>53</v>
      </c>
      <c r="D43" s="121" t="s">
        <v>797</v>
      </c>
      <c r="E43" s="115" t="s">
        <v>533</v>
      </c>
      <c r="F43" s="121" t="s">
        <v>533</v>
      </c>
      <c r="G43" s="115" t="s">
        <v>533</v>
      </c>
      <c r="H43" s="124" t="s">
        <v>533</v>
      </c>
      <c r="I43" s="90">
        <v>60</v>
      </c>
      <c r="J43" s="90"/>
      <c r="K43" s="90"/>
      <c r="L43" s="127">
        <v>53</v>
      </c>
      <c r="M43" s="90"/>
      <c r="N43" s="128"/>
      <c r="O43" s="90">
        <v>44</v>
      </c>
      <c r="P43" s="90"/>
      <c r="Q43" s="90"/>
      <c r="R43" s="127">
        <v>60</v>
      </c>
      <c r="S43" s="90"/>
      <c r="T43" s="128"/>
      <c r="U43" s="90">
        <v>47</v>
      </c>
      <c r="V43" s="90"/>
      <c r="W43" s="90"/>
      <c r="X43" s="127">
        <v>38</v>
      </c>
      <c r="Y43" s="90"/>
      <c r="Z43" s="128"/>
      <c r="AA43" s="127">
        <v>65</v>
      </c>
      <c r="AB43" s="90"/>
      <c r="AC43" s="90"/>
      <c r="AD43" s="8"/>
      <c r="AE43"/>
    </row>
    <row r="44" spans="1:31" x14ac:dyDescent="0.2">
      <c r="A44" s="94" t="s">
        <v>447</v>
      </c>
      <c r="B44" s="94" t="s">
        <v>351</v>
      </c>
      <c r="C44" s="118">
        <v>52</v>
      </c>
      <c r="D44" s="125" t="s">
        <v>912</v>
      </c>
      <c r="E44" s="119">
        <v>56</v>
      </c>
      <c r="F44" s="125" t="s">
        <v>632</v>
      </c>
      <c r="G44" s="119" t="s">
        <v>533</v>
      </c>
      <c r="H44" s="126" t="s">
        <v>533</v>
      </c>
      <c r="I44" s="95">
        <v>55</v>
      </c>
      <c r="J44" s="95">
        <v>58</v>
      </c>
      <c r="K44" s="95"/>
      <c r="L44" s="129">
        <v>46</v>
      </c>
      <c r="M44" s="91">
        <v>50</v>
      </c>
      <c r="N44" s="130"/>
      <c r="O44" s="95">
        <v>39</v>
      </c>
      <c r="P44" s="95">
        <v>48</v>
      </c>
      <c r="Q44" s="95"/>
      <c r="R44" s="129">
        <v>61</v>
      </c>
      <c r="S44" s="91">
        <v>66</v>
      </c>
      <c r="T44" s="130"/>
      <c r="U44" s="95">
        <v>46</v>
      </c>
      <c r="V44" s="95">
        <v>54</v>
      </c>
      <c r="W44" s="95"/>
      <c r="X44" s="129">
        <v>43</v>
      </c>
      <c r="Y44" s="91">
        <v>51</v>
      </c>
      <c r="Z44" s="130"/>
      <c r="AA44" s="129">
        <v>73</v>
      </c>
      <c r="AB44" s="91">
        <v>68</v>
      </c>
      <c r="AC44" s="91"/>
      <c r="AD44" s="8"/>
      <c r="AE44"/>
    </row>
    <row r="45" spans="1:31" x14ac:dyDescent="0.2">
      <c r="A45" s="93" t="s">
        <v>941</v>
      </c>
      <c r="B45" s="93" t="s">
        <v>324</v>
      </c>
      <c r="C45" s="117">
        <v>51</v>
      </c>
      <c r="D45" s="121" t="s">
        <v>827</v>
      </c>
      <c r="E45" s="115" t="s">
        <v>533</v>
      </c>
      <c r="F45" s="121" t="s">
        <v>533</v>
      </c>
      <c r="G45" s="115" t="s">
        <v>533</v>
      </c>
      <c r="H45" s="124" t="s">
        <v>533</v>
      </c>
      <c r="I45" s="90">
        <v>50</v>
      </c>
      <c r="J45" s="90"/>
      <c r="K45" s="90"/>
      <c r="L45" s="127">
        <v>51</v>
      </c>
      <c r="M45" s="90"/>
      <c r="N45" s="128"/>
      <c r="O45" s="90">
        <v>44</v>
      </c>
      <c r="P45" s="90"/>
      <c r="Q45" s="90"/>
      <c r="R45" s="127">
        <v>58</v>
      </c>
      <c r="S45" s="90"/>
      <c r="T45" s="128"/>
      <c r="U45" s="90">
        <v>42</v>
      </c>
      <c r="V45" s="90"/>
      <c r="W45" s="90"/>
      <c r="X45" s="127">
        <v>54</v>
      </c>
      <c r="Y45" s="90"/>
      <c r="Z45" s="128"/>
      <c r="AA45" s="127">
        <v>57</v>
      </c>
      <c r="AB45" s="90"/>
      <c r="AC45" s="90"/>
      <c r="AD45" s="8"/>
      <c r="AE45"/>
    </row>
    <row r="46" spans="1:31" x14ac:dyDescent="0.2">
      <c r="A46" s="94" t="s">
        <v>942</v>
      </c>
      <c r="B46" s="94" t="s">
        <v>471</v>
      </c>
      <c r="C46" s="118">
        <v>48</v>
      </c>
      <c r="D46" s="125" t="s">
        <v>823</v>
      </c>
      <c r="E46" s="119" t="s">
        <v>533</v>
      </c>
      <c r="F46" s="125" t="s">
        <v>533</v>
      </c>
      <c r="G46" s="119" t="s">
        <v>533</v>
      </c>
      <c r="H46" s="126" t="s">
        <v>533</v>
      </c>
      <c r="I46" s="95">
        <v>50</v>
      </c>
      <c r="J46" s="95"/>
      <c r="K46" s="95"/>
      <c r="L46" s="129">
        <v>40</v>
      </c>
      <c r="M46" s="91"/>
      <c r="N46" s="130"/>
      <c r="O46" s="95">
        <v>40</v>
      </c>
      <c r="P46" s="95"/>
      <c r="Q46" s="95"/>
      <c r="R46" s="129">
        <v>56</v>
      </c>
      <c r="S46" s="91"/>
      <c r="T46" s="130"/>
      <c r="U46" s="95">
        <v>34</v>
      </c>
      <c r="V46" s="95"/>
      <c r="W46" s="95"/>
      <c r="X46" s="129">
        <v>55</v>
      </c>
      <c r="Y46" s="91"/>
      <c r="Z46" s="130"/>
      <c r="AA46" s="129">
        <v>64</v>
      </c>
      <c r="AB46" s="91"/>
      <c r="AC46" s="91"/>
      <c r="AD46" s="8"/>
      <c r="AE46"/>
    </row>
    <row r="47" spans="1:31" x14ac:dyDescent="0.2">
      <c r="A47" s="93" t="s">
        <v>943</v>
      </c>
      <c r="B47" s="93" t="s">
        <v>324</v>
      </c>
      <c r="C47" s="117">
        <v>47</v>
      </c>
      <c r="D47" s="121" t="s">
        <v>825</v>
      </c>
      <c r="E47" s="115" t="s">
        <v>533</v>
      </c>
      <c r="F47" s="121" t="s">
        <v>533</v>
      </c>
      <c r="G47" s="115" t="s">
        <v>533</v>
      </c>
      <c r="H47" s="124" t="s">
        <v>533</v>
      </c>
      <c r="I47" s="90">
        <v>54</v>
      </c>
      <c r="J47" s="90"/>
      <c r="K47" s="90"/>
      <c r="L47" s="127">
        <v>45</v>
      </c>
      <c r="M47" s="90"/>
      <c r="N47" s="128"/>
      <c r="O47" s="90">
        <v>40</v>
      </c>
      <c r="P47" s="90"/>
      <c r="Q47" s="90"/>
      <c r="R47" s="127">
        <v>53</v>
      </c>
      <c r="S47" s="90"/>
      <c r="T47" s="128"/>
      <c r="U47" s="90">
        <v>38</v>
      </c>
      <c r="V47" s="90"/>
      <c r="W47" s="90"/>
      <c r="X47" s="127">
        <v>47</v>
      </c>
      <c r="Y47" s="90"/>
      <c r="Z47" s="128"/>
      <c r="AA47" s="127">
        <v>53</v>
      </c>
      <c r="AB47" s="90"/>
      <c r="AC47" s="90"/>
      <c r="AD47" s="8"/>
      <c r="AE47"/>
    </row>
    <row r="48" spans="1:31" x14ac:dyDescent="0.2">
      <c r="A48" s="374" t="s">
        <v>12</v>
      </c>
      <c r="B48" s="374"/>
      <c r="C48" s="650">
        <f>AVERAGE(C5:C47)</f>
        <v>57.093023255813954</v>
      </c>
      <c r="D48" s="651"/>
      <c r="E48" s="651">
        <f>AVERAGE(E5:E47)</f>
        <v>60.75</v>
      </c>
      <c r="F48" s="651"/>
      <c r="G48" s="651">
        <f>AVERAGE(G5:G47)</f>
        <v>59.571428571428569</v>
      </c>
      <c r="H48" s="651"/>
      <c r="I48" s="375">
        <f t="shared" ref="I48:AC48" si="0">AVERAGE(I5:I47)</f>
        <v>63.116279069767444</v>
      </c>
      <c r="J48" s="376">
        <f t="shared" si="0"/>
        <v>63.833333333333336</v>
      </c>
      <c r="K48" s="376">
        <f t="shared" si="0"/>
        <v>62.285714285714285</v>
      </c>
      <c r="L48" s="375">
        <f t="shared" si="0"/>
        <v>63.069767441860463</v>
      </c>
      <c r="M48" s="376">
        <f t="shared" si="0"/>
        <v>66.416666666666671</v>
      </c>
      <c r="N48" s="376">
        <f t="shared" si="0"/>
        <v>61.714285714285715</v>
      </c>
      <c r="O48" s="375">
        <f t="shared" si="0"/>
        <v>43.139534883720927</v>
      </c>
      <c r="P48" s="376">
        <f t="shared" si="0"/>
        <v>50.25</v>
      </c>
      <c r="Q48" s="376">
        <f t="shared" si="0"/>
        <v>46.857142857142854</v>
      </c>
      <c r="R48" s="375">
        <f t="shared" si="0"/>
        <v>62.418604651162788</v>
      </c>
      <c r="S48" s="376">
        <f t="shared" si="0"/>
        <v>66.25</v>
      </c>
      <c r="T48" s="376">
        <f t="shared" si="0"/>
        <v>66.714285714285708</v>
      </c>
      <c r="U48" s="375">
        <f t="shared" si="0"/>
        <v>49.744186046511629</v>
      </c>
      <c r="V48" s="376">
        <f t="shared" si="0"/>
        <v>58.583333333333336</v>
      </c>
      <c r="W48" s="376">
        <f t="shared" si="0"/>
        <v>60</v>
      </c>
      <c r="X48" s="375">
        <f t="shared" si="0"/>
        <v>53.093023255813954</v>
      </c>
      <c r="Y48" s="376">
        <f t="shared" si="0"/>
        <v>53.75</v>
      </c>
      <c r="Z48" s="376">
        <f t="shared" si="0"/>
        <v>52.857142857142854</v>
      </c>
      <c r="AA48" s="476">
        <f t="shared" si="0"/>
        <v>64.627906976744185</v>
      </c>
      <c r="AB48" s="477">
        <f t="shared" si="0"/>
        <v>66.083333333333329</v>
      </c>
      <c r="AC48" s="477">
        <f t="shared" si="0"/>
        <v>68.428571428571431</v>
      </c>
      <c r="AD48" s="5"/>
      <c r="AE48" s="1"/>
    </row>
    <row r="49" spans="1:31" x14ac:dyDescent="0.2">
      <c r="A49" s="101" t="s">
        <v>113</v>
      </c>
      <c r="B49" s="101"/>
      <c r="C49" s="597">
        <v>4</v>
      </c>
      <c r="D49" s="598"/>
      <c r="E49" s="599">
        <v>4.2678000000000003</v>
      </c>
      <c r="F49" s="599"/>
      <c r="G49" s="599">
        <v>3</v>
      </c>
      <c r="H49" s="600"/>
      <c r="I49" s="185">
        <v>6.8251999999999997</v>
      </c>
      <c r="J49" s="185">
        <v>4.4368999999999996</v>
      </c>
      <c r="K49" s="185">
        <v>4.0331999999999999</v>
      </c>
      <c r="L49" s="187">
        <v>4.3705999999999996</v>
      </c>
      <c r="M49" s="185">
        <v>2.8898999999999999</v>
      </c>
      <c r="N49" s="186">
        <v>5.4332000000000003</v>
      </c>
      <c r="O49" s="185">
        <v>3.0903999999999998</v>
      </c>
      <c r="P49" s="185">
        <v>7.0027999999999997</v>
      </c>
      <c r="Q49" s="185">
        <v>4.8796999999999997</v>
      </c>
      <c r="R49" s="187">
        <v>3.4398</v>
      </c>
      <c r="S49" s="185">
        <v>3.9228999999999998</v>
      </c>
      <c r="T49" s="186">
        <v>2.7902999999999998</v>
      </c>
      <c r="U49" s="185">
        <v>3.3578000000000001</v>
      </c>
      <c r="V49" s="185">
        <v>8.9138999999999999</v>
      </c>
      <c r="W49" s="180">
        <v>6.4203000000000001</v>
      </c>
      <c r="X49" s="187">
        <v>3.3035999999999999</v>
      </c>
      <c r="Y49" s="185">
        <v>2.4022999999999999</v>
      </c>
      <c r="Z49" s="181">
        <v>2.7143999999999999</v>
      </c>
      <c r="AA49" s="334">
        <v>4.0058999999999996</v>
      </c>
      <c r="AB49" s="473">
        <v>3.93</v>
      </c>
      <c r="AC49" s="469">
        <v>4.2588999999999997</v>
      </c>
      <c r="AD49" s="5"/>
      <c r="AE49" s="1"/>
    </row>
    <row r="50" spans="1:31" ht="14.25" x14ac:dyDescent="0.25">
      <c r="A50" s="47" t="s">
        <v>74</v>
      </c>
      <c r="B50" s="47"/>
      <c r="C50" s="592">
        <v>4.8600000000000003</v>
      </c>
      <c r="D50" s="593"/>
      <c r="E50" s="593">
        <v>3.72</v>
      </c>
      <c r="F50" s="593"/>
      <c r="G50" s="593">
        <v>3</v>
      </c>
      <c r="H50" s="594"/>
      <c r="I50" s="183">
        <v>17.5</v>
      </c>
      <c r="J50" s="183">
        <v>12.2</v>
      </c>
      <c r="K50" s="183">
        <v>10.5</v>
      </c>
      <c r="L50" s="182">
        <v>12.1</v>
      </c>
      <c r="M50" s="183">
        <v>7.7</v>
      </c>
      <c r="N50" s="184" t="s">
        <v>474</v>
      </c>
      <c r="O50" s="183">
        <v>6.79</v>
      </c>
      <c r="P50" s="183">
        <v>6.45</v>
      </c>
      <c r="Q50" s="183" t="s">
        <v>474</v>
      </c>
      <c r="R50" s="182">
        <v>9.09</v>
      </c>
      <c r="S50" s="183">
        <v>7.04</v>
      </c>
      <c r="T50" s="184">
        <v>5.43</v>
      </c>
      <c r="U50" s="183">
        <v>7.32</v>
      </c>
      <c r="V50" s="183">
        <v>6.01</v>
      </c>
      <c r="W50" s="178">
        <v>5.84</v>
      </c>
      <c r="X50" s="182">
        <v>9.07</v>
      </c>
      <c r="Y50" s="183">
        <v>5.77</v>
      </c>
      <c r="Z50" s="179">
        <v>6.75</v>
      </c>
      <c r="AA50" s="471">
        <v>10.9</v>
      </c>
      <c r="AB50" s="472">
        <v>10.4</v>
      </c>
      <c r="AC50" s="468">
        <v>10.1</v>
      </c>
      <c r="AD50" s="5"/>
      <c r="AE50" s="1"/>
    </row>
    <row r="51" spans="1:31" x14ac:dyDescent="0.2">
      <c r="A51" s="99" t="s">
        <v>114</v>
      </c>
      <c r="B51" s="47"/>
      <c r="C51" s="592">
        <v>14.199540059</v>
      </c>
      <c r="D51" s="593"/>
      <c r="E51" s="593">
        <v>13.957094012000001</v>
      </c>
      <c r="F51" s="593"/>
      <c r="G51" s="593">
        <v>14.49584031</v>
      </c>
      <c r="H51" s="594"/>
      <c r="I51" s="183">
        <v>16.987006360999999</v>
      </c>
      <c r="J51" s="183">
        <v>16.569594381999998</v>
      </c>
      <c r="K51" s="183">
        <v>17.762112929000001</v>
      </c>
      <c r="L51" s="182">
        <v>11.747036143000001</v>
      </c>
      <c r="M51" s="183">
        <v>9.7769938234999998</v>
      </c>
      <c r="N51" s="184">
        <v>11.709776468999999</v>
      </c>
      <c r="O51" s="183">
        <v>9.6635122810999992</v>
      </c>
      <c r="P51" s="183">
        <v>10.568230278</v>
      </c>
      <c r="Q51" s="183">
        <v>12.143818667</v>
      </c>
      <c r="R51" s="182">
        <v>8.9479110634999994</v>
      </c>
      <c r="S51" s="183">
        <v>8.9913693628000004</v>
      </c>
      <c r="T51" s="184">
        <v>8.6074426103999997</v>
      </c>
      <c r="U51" s="183">
        <v>9.0450034587000001</v>
      </c>
      <c r="V51" s="183">
        <v>8.3882871622999993</v>
      </c>
      <c r="W51" s="178">
        <v>9.5085200949999997</v>
      </c>
      <c r="X51" s="182">
        <v>10.506599274999999</v>
      </c>
      <c r="Y51" s="183">
        <v>8.813386757</v>
      </c>
      <c r="Z51" s="179">
        <v>9.6636152695999993</v>
      </c>
      <c r="AA51" s="471">
        <v>10.400453666000001</v>
      </c>
      <c r="AB51" s="472">
        <v>13.158734326999999</v>
      </c>
      <c r="AC51" s="468">
        <v>11.468064305</v>
      </c>
      <c r="AD51" s="1"/>
      <c r="AE51" s="1"/>
    </row>
    <row r="52" spans="1:31" ht="13.5" thickBot="1" x14ac:dyDescent="0.25">
      <c r="A52" s="100" t="s">
        <v>115</v>
      </c>
      <c r="B52" s="49"/>
      <c r="C52" s="641">
        <f>7*3*1</f>
        <v>21</v>
      </c>
      <c r="D52" s="642"/>
      <c r="E52" s="642">
        <f>7*3*2</f>
        <v>42</v>
      </c>
      <c r="F52" s="642"/>
      <c r="G52" s="642">
        <f>7*3*3</f>
        <v>63</v>
      </c>
      <c r="H52" s="643"/>
      <c r="I52" s="50">
        <v>3</v>
      </c>
      <c r="J52" s="50">
        <v>6</v>
      </c>
      <c r="K52" s="132">
        <v>9</v>
      </c>
      <c r="L52" s="50">
        <v>3</v>
      </c>
      <c r="M52" s="50">
        <v>6</v>
      </c>
      <c r="N52" s="132">
        <v>9</v>
      </c>
      <c r="O52" s="50">
        <v>3</v>
      </c>
      <c r="P52" s="50">
        <v>6</v>
      </c>
      <c r="Q52" s="132">
        <v>9</v>
      </c>
      <c r="R52" s="50">
        <v>3</v>
      </c>
      <c r="S52" s="50">
        <v>6</v>
      </c>
      <c r="T52" s="132">
        <v>9</v>
      </c>
      <c r="U52" s="50">
        <v>3</v>
      </c>
      <c r="V52" s="50">
        <v>6</v>
      </c>
      <c r="W52" s="132">
        <v>9</v>
      </c>
      <c r="X52" s="50">
        <v>3</v>
      </c>
      <c r="Y52" s="50">
        <v>6</v>
      </c>
      <c r="Z52" s="132">
        <v>9</v>
      </c>
      <c r="AA52" s="343">
        <v>3</v>
      </c>
      <c r="AB52" s="349">
        <v>6</v>
      </c>
      <c r="AC52" s="349">
        <v>9</v>
      </c>
      <c r="AD52" s="1"/>
      <c r="AE52" s="1"/>
    </row>
    <row r="53" spans="1:31" x14ac:dyDescent="0.2">
      <c r="A53" s="10"/>
      <c r="B53" s="10"/>
      <c r="C53" s="120"/>
      <c r="D53" s="122"/>
      <c r="E53" s="120"/>
      <c r="F53" s="122"/>
      <c r="G53" s="120"/>
      <c r="H53" s="122"/>
      <c r="I53" s="7"/>
      <c r="J53" s="7"/>
      <c r="K53" s="7"/>
      <c r="L53" s="7"/>
      <c r="M53" s="7"/>
      <c r="N53" s="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7"/>
      <c r="AB53" s="7"/>
      <c r="AC53" s="229"/>
      <c r="AD53" s="7"/>
      <c r="AE53" s="7"/>
    </row>
    <row r="54" spans="1:31" x14ac:dyDescent="0.2">
      <c r="A54" s="10"/>
      <c r="B54" s="10"/>
      <c r="C54" s="120"/>
      <c r="D54" s="122"/>
      <c r="E54" s="120"/>
      <c r="F54" s="122"/>
      <c r="G54" s="120"/>
      <c r="H54" s="12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x14ac:dyDescent="0.2">
      <c r="A55" s="11"/>
      <c r="B55" s="11"/>
      <c r="C55" s="120"/>
      <c r="D55" s="122"/>
      <c r="E55" s="120"/>
      <c r="F55" s="122"/>
      <c r="G55" s="120"/>
      <c r="H55" s="12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31" x14ac:dyDescent="0.2">
      <c r="A56" s="10"/>
      <c r="B56" s="10"/>
      <c r="AD56" s="1"/>
    </row>
    <row r="57" spans="1:31" x14ac:dyDescent="0.2">
      <c r="A57" s="10"/>
      <c r="B57" s="10"/>
      <c r="I57" s="12"/>
      <c r="J57" s="12"/>
      <c r="K57" s="12"/>
      <c r="R57" s="1"/>
      <c r="S57" s="1"/>
      <c r="T57" s="1"/>
      <c r="U57" s="1"/>
      <c r="V57" s="1"/>
      <c r="W57" s="1"/>
      <c r="X57" s="1"/>
      <c r="Y57" s="1"/>
      <c r="Z57" s="1"/>
      <c r="AA57" s="12"/>
      <c r="AB57" s="12"/>
      <c r="AC57" s="229"/>
      <c r="AD57" s="1"/>
    </row>
    <row r="58" spans="1:31" x14ac:dyDescent="0.2">
      <c r="A58" s="10"/>
      <c r="B58" s="10"/>
      <c r="I58" s="12"/>
      <c r="J58" s="12"/>
      <c r="K58" s="12"/>
      <c r="R58" s="1"/>
      <c r="S58" s="1"/>
      <c r="T58" s="1"/>
      <c r="U58" s="1"/>
      <c r="V58" s="1"/>
      <c r="W58" s="1"/>
      <c r="X58" s="1"/>
      <c r="Y58" s="1"/>
      <c r="Z58" s="1"/>
      <c r="AA58" s="12"/>
      <c r="AB58" s="12"/>
      <c r="AC58" s="229"/>
    </row>
    <row r="59" spans="1:31" x14ac:dyDescent="0.2">
      <c r="A59" s="11"/>
      <c r="B59" s="11"/>
      <c r="O59" s="1"/>
      <c r="P59" s="1"/>
      <c r="Q59" s="1"/>
    </row>
    <row r="60" spans="1:31" x14ac:dyDescent="0.2">
      <c r="A60" s="10"/>
      <c r="B60" s="10"/>
      <c r="O60" s="10"/>
      <c r="P60" s="10"/>
      <c r="Q60" s="10"/>
    </row>
    <row r="61" spans="1:31" x14ac:dyDescent="0.2">
      <c r="A61" s="11"/>
      <c r="B61" s="11"/>
      <c r="O61" s="1"/>
      <c r="P61" s="1"/>
      <c r="Q61" s="1"/>
    </row>
    <row r="62" spans="1:31" x14ac:dyDescent="0.2">
      <c r="A62" s="11"/>
      <c r="B62" s="11"/>
      <c r="O62" s="11"/>
      <c r="P62" s="11"/>
      <c r="Q62" s="11"/>
    </row>
    <row r="63" spans="1:31" x14ac:dyDescent="0.2">
      <c r="A63" s="10"/>
      <c r="B63" s="10"/>
    </row>
    <row r="64" spans="1:31" x14ac:dyDescent="0.2">
      <c r="A64" s="32"/>
      <c r="B64" s="32"/>
    </row>
  </sheetData>
  <mergeCells count="27">
    <mergeCell ref="A1:AC1"/>
    <mergeCell ref="C2:H2"/>
    <mergeCell ref="I2:K2"/>
    <mergeCell ref="L2:N2"/>
    <mergeCell ref="O2:Q2"/>
    <mergeCell ref="R2:T2"/>
    <mergeCell ref="U2:W2"/>
    <mergeCell ref="X2:Z2"/>
    <mergeCell ref="AA2:AC2"/>
    <mergeCell ref="C3:D3"/>
    <mergeCell ref="E3:F3"/>
    <mergeCell ref="G3:H3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</mergeCells>
  <pageMargins left="0.5" right="0.5" top="0.5" bottom="0.5" header="0.3" footer="0.3"/>
  <pageSetup paperSize="5" scale="7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8.140625" style="74" customWidth="1"/>
    <col min="2" max="2" width="20.140625" style="74" customWidth="1"/>
    <col min="3" max="3" width="9.140625" style="74" customWidth="1"/>
    <col min="4" max="4" width="9" style="74" customWidth="1"/>
    <col min="5" max="5" width="11.7109375" style="74" customWidth="1"/>
    <col min="6" max="9" width="6.7109375" style="74" customWidth="1"/>
    <col min="10" max="16384" width="9.140625" style="74"/>
  </cols>
  <sheetData>
    <row r="1" spans="1:9" s="37" customFormat="1" ht="27.95" customHeight="1" thickBot="1" x14ac:dyDescent="0.25">
      <c r="A1" s="652" t="s">
        <v>1228</v>
      </c>
      <c r="B1" s="652"/>
      <c r="C1" s="652"/>
      <c r="D1" s="652"/>
      <c r="E1" s="652"/>
      <c r="F1" s="652"/>
      <c r="G1" s="652"/>
      <c r="H1" s="652"/>
      <c r="I1" s="652"/>
    </row>
    <row r="2" spans="1:9" ht="52.15" customHeight="1" x14ac:dyDescent="0.2">
      <c r="A2" s="138" t="s">
        <v>75</v>
      </c>
      <c r="B2" s="459" t="s">
        <v>254</v>
      </c>
      <c r="C2" s="158" t="s">
        <v>62</v>
      </c>
      <c r="D2" s="158" t="s">
        <v>76</v>
      </c>
      <c r="E2" s="460" t="s">
        <v>174</v>
      </c>
      <c r="F2" s="169" t="s">
        <v>1181</v>
      </c>
      <c r="G2" s="170" t="s">
        <v>1229</v>
      </c>
      <c r="H2" s="170" t="s">
        <v>1127</v>
      </c>
      <c r="I2" s="170" t="s">
        <v>1230</v>
      </c>
    </row>
    <row r="3" spans="1:9" ht="14.1" customHeight="1" x14ac:dyDescent="0.25">
      <c r="A3" s="142" t="s">
        <v>1078</v>
      </c>
      <c r="B3" s="142" t="s">
        <v>1213</v>
      </c>
      <c r="C3" s="143">
        <v>56.7</v>
      </c>
      <c r="D3" s="144">
        <v>13.225</v>
      </c>
      <c r="E3" s="161">
        <v>1</v>
      </c>
      <c r="F3" s="164">
        <v>66.435908159999997</v>
      </c>
      <c r="G3" s="165">
        <v>71.745082370000006</v>
      </c>
      <c r="H3" s="165">
        <v>49.203941829999998</v>
      </c>
      <c r="I3" s="165">
        <v>39.493879999999997</v>
      </c>
    </row>
    <row r="4" spans="1:9" ht="14.1" customHeight="1" x14ac:dyDescent="0.25">
      <c r="A4" s="145" t="s">
        <v>1081</v>
      </c>
      <c r="B4" s="145" t="s">
        <v>1214</v>
      </c>
      <c r="C4" s="146">
        <v>52.4</v>
      </c>
      <c r="D4" s="147">
        <v>13.05</v>
      </c>
      <c r="E4" s="162">
        <v>0.75</v>
      </c>
      <c r="F4" s="166">
        <v>56.778865940000003</v>
      </c>
      <c r="G4" s="167">
        <v>64.321747259999995</v>
      </c>
      <c r="H4" s="167">
        <v>49.065542579999999</v>
      </c>
      <c r="I4" s="167">
        <v>39.5480491</v>
      </c>
    </row>
    <row r="5" spans="1:9" ht="14.1" customHeight="1" x14ac:dyDescent="0.25">
      <c r="A5" s="142" t="s">
        <v>1081</v>
      </c>
      <c r="B5" s="142" t="s">
        <v>1215</v>
      </c>
      <c r="C5" s="143">
        <v>51.7</v>
      </c>
      <c r="D5" s="144">
        <v>13.475</v>
      </c>
      <c r="E5" s="161">
        <v>0.5</v>
      </c>
      <c r="F5" s="164">
        <v>64.525009069999996</v>
      </c>
      <c r="G5" s="165">
        <v>63.92408665</v>
      </c>
      <c r="H5" s="165">
        <v>41.541687070000002</v>
      </c>
      <c r="I5" s="165">
        <v>36.715329619999999</v>
      </c>
    </row>
    <row r="6" spans="1:9" ht="14.1" customHeight="1" x14ac:dyDescent="0.25">
      <c r="A6" s="145" t="s">
        <v>1081</v>
      </c>
      <c r="B6" s="145" t="s">
        <v>1216</v>
      </c>
      <c r="C6" s="146">
        <v>51.6</v>
      </c>
      <c r="D6" s="147">
        <v>13.425000000000001</v>
      </c>
      <c r="E6" s="162">
        <v>0.5</v>
      </c>
      <c r="F6" s="166">
        <v>53.234364530000001</v>
      </c>
      <c r="G6" s="167">
        <v>72.736921899999999</v>
      </c>
      <c r="H6" s="167">
        <v>41.337551019999999</v>
      </c>
      <c r="I6" s="167">
        <v>39.141161769999997</v>
      </c>
    </row>
    <row r="7" spans="1:9" ht="14.1" customHeight="1" x14ac:dyDescent="0.25">
      <c r="A7" s="142" t="s">
        <v>1081</v>
      </c>
      <c r="B7" s="142" t="s">
        <v>1217</v>
      </c>
      <c r="C7" s="143">
        <v>51.5</v>
      </c>
      <c r="D7" s="144">
        <v>13.275</v>
      </c>
      <c r="E7" s="161">
        <v>0.5</v>
      </c>
      <c r="F7" s="164">
        <v>59.725556650000001</v>
      </c>
      <c r="G7" s="165">
        <v>64.792957729999998</v>
      </c>
      <c r="H7" s="165">
        <v>44.146295100000003</v>
      </c>
      <c r="I7" s="165">
        <v>37.319923369999998</v>
      </c>
    </row>
    <row r="8" spans="1:9" ht="14.1" customHeight="1" x14ac:dyDescent="0.25">
      <c r="A8" s="145" t="s">
        <v>1081</v>
      </c>
      <c r="B8" s="145" t="s">
        <v>1218</v>
      </c>
      <c r="C8" s="146">
        <v>51.1</v>
      </c>
      <c r="D8" s="147">
        <v>12.824999999999999</v>
      </c>
      <c r="E8" s="162">
        <v>0.5</v>
      </c>
      <c r="F8" s="166">
        <v>51.022082099999999</v>
      </c>
      <c r="G8" s="167">
        <v>67.85084062</v>
      </c>
      <c r="H8" s="167">
        <v>43.544218630000003</v>
      </c>
      <c r="I8" s="167">
        <v>42.075889490000002</v>
      </c>
    </row>
    <row r="9" spans="1:9" ht="14.1" customHeight="1" x14ac:dyDescent="0.25">
      <c r="A9" s="142" t="s">
        <v>1219</v>
      </c>
      <c r="B9" s="142" t="s">
        <v>1220</v>
      </c>
      <c r="C9" s="143">
        <v>49.8</v>
      </c>
      <c r="D9" s="144">
        <v>13.225</v>
      </c>
      <c r="E9" s="161">
        <v>0.5</v>
      </c>
      <c r="F9" s="164">
        <v>55.528408489999997</v>
      </c>
      <c r="G9" s="165">
        <v>62.041556730000003</v>
      </c>
      <c r="H9" s="165">
        <v>45.356124790000003</v>
      </c>
      <c r="I9" s="165">
        <v>36.314950019999998</v>
      </c>
    </row>
    <row r="10" spans="1:9" ht="14.1" customHeight="1" x14ac:dyDescent="0.25">
      <c r="A10" s="145" t="s">
        <v>1219</v>
      </c>
      <c r="B10" s="145" t="s">
        <v>1221</v>
      </c>
      <c r="C10" s="146">
        <v>49.8</v>
      </c>
      <c r="D10" s="147">
        <v>13.275</v>
      </c>
      <c r="E10" s="162">
        <v>0.25</v>
      </c>
      <c r="F10" s="166">
        <v>54.63378814</v>
      </c>
      <c r="G10" s="167">
        <v>66.111653469999993</v>
      </c>
      <c r="H10" s="167">
        <v>43.565676750000002</v>
      </c>
      <c r="I10" s="167">
        <v>34.735183110000001</v>
      </c>
    </row>
    <row r="11" spans="1:9" ht="14.1" customHeight="1" x14ac:dyDescent="0.25">
      <c r="A11" s="142" t="s">
        <v>1219</v>
      </c>
      <c r="B11" s="142" t="s">
        <v>1222</v>
      </c>
      <c r="C11" s="143">
        <v>48.9</v>
      </c>
      <c r="D11" s="144">
        <v>13.425000000000001</v>
      </c>
      <c r="E11" s="161">
        <v>0.5</v>
      </c>
      <c r="F11" s="164">
        <v>49.137854590000003</v>
      </c>
      <c r="G11" s="165">
        <v>63.179340009999997</v>
      </c>
      <c r="H11" s="165">
        <v>46.134748299999998</v>
      </c>
      <c r="I11" s="165">
        <v>37.018422510000001</v>
      </c>
    </row>
    <row r="12" spans="1:9" ht="14.1" customHeight="1" x14ac:dyDescent="0.25">
      <c r="A12" s="145" t="s">
        <v>1219</v>
      </c>
      <c r="B12" s="145" t="s">
        <v>1223</v>
      </c>
      <c r="C12" s="146">
        <v>48.7</v>
      </c>
      <c r="D12" s="147">
        <v>13.425000000000001</v>
      </c>
      <c r="E12" s="162">
        <v>0.25</v>
      </c>
      <c r="F12" s="166">
        <v>53.681016329999999</v>
      </c>
      <c r="G12" s="167">
        <v>67.846505660000005</v>
      </c>
      <c r="H12" s="167">
        <v>39.352958010000002</v>
      </c>
      <c r="I12" s="167">
        <v>34.105456750000002</v>
      </c>
    </row>
    <row r="13" spans="1:9" ht="14.1" customHeight="1" x14ac:dyDescent="0.25">
      <c r="A13" s="142" t="s">
        <v>1219</v>
      </c>
      <c r="B13" s="142" t="s">
        <v>1224</v>
      </c>
      <c r="C13" s="143">
        <v>48.6</v>
      </c>
      <c r="D13" s="144">
        <v>13.375</v>
      </c>
      <c r="E13" s="161">
        <v>0.5</v>
      </c>
      <c r="F13" s="164">
        <v>55.401193630000002</v>
      </c>
      <c r="G13" s="165">
        <v>59.331482370000003</v>
      </c>
      <c r="H13" s="165">
        <v>44.392098519999998</v>
      </c>
      <c r="I13" s="165">
        <v>35.410338090000003</v>
      </c>
    </row>
    <row r="14" spans="1:9" ht="14.1" customHeight="1" x14ac:dyDescent="0.25">
      <c r="A14" s="145" t="s">
        <v>1219</v>
      </c>
      <c r="B14" s="145" t="s">
        <v>1225</v>
      </c>
      <c r="C14" s="146">
        <v>48.5</v>
      </c>
      <c r="D14" s="147">
        <v>13.3</v>
      </c>
      <c r="E14" s="162">
        <v>0.25</v>
      </c>
      <c r="F14" s="166">
        <v>58.191337140000002</v>
      </c>
      <c r="G14" s="167">
        <v>64.312499340000002</v>
      </c>
      <c r="H14" s="167">
        <v>38.204210179999997</v>
      </c>
      <c r="I14" s="167">
        <v>33.330119779999997</v>
      </c>
    </row>
    <row r="15" spans="1:9" ht="14.1" customHeight="1" x14ac:dyDescent="0.25">
      <c r="A15" s="142" t="s">
        <v>1219</v>
      </c>
      <c r="B15" s="142" t="s">
        <v>1226</v>
      </c>
      <c r="C15" s="143">
        <v>48.4</v>
      </c>
      <c r="D15" s="144">
        <v>13.35</v>
      </c>
      <c r="E15" s="161">
        <v>0.5</v>
      </c>
      <c r="F15" s="164">
        <v>43.8673602</v>
      </c>
      <c r="G15" s="165">
        <v>70.50094799</v>
      </c>
      <c r="H15" s="165">
        <v>45.059798260000001</v>
      </c>
      <c r="I15" s="165">
        <v>33.980515099999998</v>
      </c>
    </row>
    <row r="16" spans="1:9" ht="14.1" customHeight="1" x14ac:dyDescent="0.25">
      <c r="A16" s="145" t="s">
        <v>1219</v>
      </c>
      <c r="B16" s="145" t="s">
        <v>1227</v>
      </c>
      <c r="C16" s="146">
        <v>47.5</v>
      </c>
      <c r="D16" s="147">
        <v>12.95</v>
      </c>
      <c r="E16" s="162">
        <v>0.25</v>
      </c>
      <c r="F16" s="166">
        <v>48.860374380000003</v>
      </c>
      <c r="G16" s="167">
        <v>61.086997879999998</v>
      </c>
      <c r="H16" s="167">
        <v>47.16019704</v>
      </c>
      <c r="I16" s="167">
        <v>32.789609200000001</v>
      </c>
    </row>
    <row r="17" spans="1:9" ht="15" customHeight="1" thickBot="1" x14ac:dyDescent="0.25">
      <c r="A17" s="55"/>
      <c r="B17" s="55" t="s">
        <v>12</v>
      </c>
      <c r="C17" s="56">
        <v>50.371428571428574</v>
      </c>
      <c r="D17" s="148">
        <v>13.257142857142856</v>
      </c>
      <c r="E17" s="148"/>
      <c r="F17" s="168">
        <v>55.07307995357143</v>
      </c>
      <c r="G17" s="56">
        <v>65.69875857000001</v>
      </c>
      <c r="H17" s="56">
        <v>44.147503434285717</v>
      </c>
      <c r="I17" s="56">
        <v>36.569916279285714</v>
      </c>
    </row>
    <row r="18" spans="1:9" ht="11.85" customHeight="1" x14ac:dyDescent="0.2">
      <c r="A18" s="31"/>
      <c r="B18" s="75"/>
      <c r="C18" s="75"/>
      <c r="D18" s="76"/>
      <c r="E18" s="76"/>
      <c r="F18" s="77"/>
      <c r="G18" s="27"/>
      <c r="H18" s="27"/>
      <c r="I18" s="27"/>
    </row>
    <row r="19" spans="1:9" ht="11.85" customHeight="1" x14ac:dyDescent="0.2">
      <c r="A19" s="31"/>
      <c r="B19" s="79"/>
      <c r="C19" s="80"/>
      <c r="D19" s="76"/>
      <c r="E19" s="78"/>
      <c r="F19" s="78"/>
      <c r="G19" s="27"/>
      <c r="H19" s="27"/>
      <c r="I19" s="27"/>
    </row>
    <row r="20" spans="1:9" ht="11.85" customHeight="1" x14ac:dyDescent="0.2">
      <c r="A20" s="31"/>
      <c r="B20" s="81"/>
      <c r="C20" s="80"/>
      <c r="D20" s="76"/>
      <c r="E20" s="78"/>
      <c r="F20" s="78"/>
      <c r="G20" s="27"/>
      <c r="H20" s="27"/>
      <c r="I20" s="27"/>
    </row>
    <row r="21" spans="1:9" ht="11.85" customHeight="1" x14ac:dyDescent="0.2">
      <c r="A21" s="31"/>
      <c r="B21" s="80"/>
      <c r="C21" s="80"/>
      <c r="D21" s="80"/>
      <c r="E21" s="80"/>
      <c r="F21" s="80"/>
      <c r="G21" s="80"/>
      <c r="H21" s="80"/>
      <c r="I21" s="78"/>
    </row>
    <row r="22" spans="1:9" ht="11.85" customHeight="1" x14ac:dyDescent="0.2">
      <c r="A22" s="31"/>
      <c r="B22" s="82"/>
      <c r="C22" s="82"/>
      <c r="D22" s="82"/>
      <c r="E22" s="82"/>
      <c r="F22" s="82"/>
      <c r="G22" s="82"/>
      <c r="H22" s="82"/>
      <c r="I22" s="82"/>
    </row>
    <row r="23" spans="1:9" ht="11.85" customHeight="1" x14ac:dyDescent="0.2">
      <c r="A23" s="31"/>
    </row>
    <row r="24" spans="1:9" ht="11.85" customHeight="1" x14ac:dyDescent="0.2">
      <c r="A24" s="31"/>
    </row>
    <row r="25" spans="1:9" ht="11.85" customHeight="1" x14ac:dyDescent="0.2"/>
    <row r="26" spans="1:9" ht="11.85" customHeight="1" x14ac:dyDescent="0.2"/>
    <row r="27" spans="1:9" ht="11.85" customHeight="1" x14ac:dyDescent="0.2">
      <c r="G27" s="74" t="s">
        <v>35</v>
      </c>
    </row>
    <row r="28" spans="1:9" ht="11.85" customHeight="1" x14ac:dyDescent="0.2"/>
    <row r="29" spans="1:9" ht="11.85" customHeight="1" x14ac:dyDescent="0.2">
      <c r="F29" s="160"/>
      <c r="G29" s="160"/>
      <c r="H29" s="160"/>
      <c r="I29" s="160"/>
    </row>
    <row r="30" spans="1:9" ht="11.85" customHeight="1" x14ac:dyDescent="0.2"/>
    <row r="31" spans="1:9" ht="11.85" customHeight="1" x14ac:dyDescent="0.2"/>
    <row r="32" spans="1:9" ht="11.85" customHeight="1" x14ac:dyDescent="0.2">
      <c r="F32" s="26"/>
      <c r="G32" s="26"/>
      <c r="H32" s="26"/>
    </row>
    <row r="33" ht="11.85" customHeight="1" x14ac:dyDescent="0.2"/>
  </sheetData>
  <mergeCells count="1">
    <mergeCell ref="A1:I1"/>
  </mergeCells>
  <conditionalFormatting sqref="F3:F10 F13:F16">
    <cfRule type="cellIs" dxfId="14" priority="40" operator="greaterThan">
      <formula>$F$17</formula>
    </cfRule>
  </conditionalFormatting>
  <conditionalFormatting sqref="G3:G10 G13:G16">
    <cfRule type="cellIs" dxfId="13" priority="39" operator="greaterThan">
      <formula>$G$17</formula>
    </cfRule>
  </conditionalFormatting>
  <conditionalFormatting sqref="H3:H10 H13:H16">
    <cfRule type="cellIs" dxfId="12" priority="37" operator="greaterThan">
      <formula>$H$17</formula>
    </cfRule>
  </conditionalFormatting>
  <conditionalFormatting sqref="I3:I10 I13:I16">
    <cfRule type="cellIs" dxfId="11" priority="36" operator="greaterThan">
      <formula>$I$17</formula>
    </cfRule>
  </conditionalFormatting>
  <conditionalFormatting sqref="F11:F12">
    <cfRule type="cellIs" dxfId="10" priority="20" operator="greaterThan">
      <formula>$F$17</formula>
    </cfRule>
  </conditionalFormatting>
  <conditionalFormatting sqref="G11:G12">
    <cfRule type="cellIs" dxfId="9" priority="19" operator="greaterThan">
      <formula>$G$17</formula>
    </cfRule>
  </conditionalFormatting>
  <conditionalFormatting sqref="H11:H12">
    <cfRule type="cellIs" dxfId="8" priority="17" operator="greaterThan">
      <formula>$H$17</formula>
    </cfRule>
  </conditionalFormatting>
  <conditionalFormatting sqref="I11:I12">
    <cfRule type="cellIs" dxfId="7" priority="16" operator="greaterThan">
      <formula>$I$17</formula>
    </cfRule>
  </conditionalFormatting>
  <pageMargins left="0.5" right="0.5" top="0.5" bottom="0.5" header="0.3" footer="0.3"/>
  <pageSetup paperSize="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8.7109375" style="19" customWidth="1"/>
    <col min="2" max="2" width="10.7109375" style="19" customWidth="1"/>
    <col min="3" max="4" width="10.42578125" style="19" customWidth="1"/>
    <col min="5" max="5" width="2.28515625" style="19" customWidth="1"/>
    <col min="6" max="6" width="11.140625" style="19" customWidth="1"/>
    <col min="7" max="7" width="10.42578125" style="19" customWidth="1"/>
    <col min="8" max="8" width="2.28515625" style="19" customWidth="1"/>
    <col min="9" max="10" width="11.42578125" style="19" customWidth="1"/>
    <col min="11" max="16384" width="9.140625" style="19"/>
  </cols>
  <sheetData>
    <row r="1" spans="1:10" ht="27" customHeight="1" thickBot="1" x14ac:dyDescent="0.25">
      <c r="A1" s="615" t="s">
        <v>1334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x14ac:dyDescent="0.2">
      <c r="A2" s="57"/>
      <c r="B2" s="57"/>
      <c r="C2" s="613" t="s">
        <v>27</v>
      </c>
      <c r="D2" s="614"/>
      <c r="E2" s="57"/>
      <c r="F2" s="613" t="s">
        <v>26</v>
      </c>
      <c r="G2" s="614"/>
      <c r="H2" s="57"/>
      <c r="I2" s="613" t="s">
        <v>25</v>
      </c>
      <c r="J2" s="614"/>
    </row>
    <row r="3" spans="1:10" ht="47.1" customHeight="1" x14ac:dyDescent="0.2">
      <c r="A3" s="149" t="s">
        <v>254</v>
      </c>
      <c r="B3" s="150" t="s">
        <v>116</v>
      </c>
      <c r="C3" s="191" t="s">
        <v>62</v>
      </c>
      <c r="D3" s="191" t="s">
        <v>76</v>
      </c>
      <c r="E3" s="149"/>
      <c r="F3" s="191" t="s">
        <v>77</v>
      </c>
      <c r="G3" s="191" t="s">
        <v>76</v>
      </c>
      <c r="H3" s="149"/>
      <c r="I3" s="191" t="s">
        <v>78</v>
      </c>
      <c r="J3" s="191" t="s">
        <v>76</v>
      </c>
    </row>
    <row r="4" spans="1:10" s="58" customFormat="1" ht="65.25" hidden="1" x14ac:dyDescent="0.2">
      <c r="A4" s="149" t="s">
        <v>254</v>
      </c>
      <c r="B4" s="150" t="s">
        <v>116</v>
      </c>
      <c r="C4" s="191" t="s">
        <v>171</v>
      </c>
      <c r="D4" s="191" t="s">
        <v>172</v>
      </c>
      <c r="E4" s="149"/>
      <c r="F4" s="191" t="s">
        <v>167</v>
      </c>
      <c r="G4" s="191" t="s">
        <v>168</v>
      </c>
      <c r="H4" s="149"/>
      <c r="I4" s="191" t="s">
        <v>169</v>
      </c>
      <c r="J4" s="191" t="s">
        <v>170</v>
      </c>
    </row>
    <row r="5" spans="1:10" x14ac:dyDescent="0.2">
      <c r="A5" s="103" t="s">
        <v>944</v>
      </c>
      <c r="B5" s="103" t="s">
        <v>324</v>
      </c>
      <c r="C5" s="104">
        <f t="shared" ref="C5:D17" si="0">AVERAGE(F5,I5)</f>
        <v>61.85</v>
      </c>
      <c r="D5" s="107">
        <f t="shared" si="0"/>
        <v>13.712499999999999</v>
      </c>
      <c r="E5" s="103"/>
      <c r="F5" s="105">
        <v>56.7</v>
      </c>
      <c r="G5" s="106">
        <v>13.225</v>
      </c>
      <c r="H5" s="103"/>
      <c r="I5" s="104">
        <v>67</v>
      </c>
      <c r="J5" s="107">
        <v>14.2</v>
      </c>
    </row>
    <row r="6" spans="1:10" x14ac:dyDescent="0.2">
      <c r="A6" s="108" t="s">
        <v>435</v>
      </c>
      <c r="B6" s="108" t="s">
        <v>471</v>
      </c>
      <c r="C6" s="109">
        <f t="shared" si="0"/>
        <v>57.25</v>
      </c>
      <c r="D6" s="112">
        <f t="shared" si="0"/>
        <v>13.737500000000001</v>
      </c>
      <c r="E6" s="108"/>
      <c r="F6" s="110">
        <v>51.5</v>
      </c>
      <c r="G6" s="111">
        <v>13.275</v>
      </c>
      <c r="H6" s="108"/>
      <c r="I6" s="109">
        <v>63</v>
      </c>
      <c r="J6" s="112">
        <v>14.2</v>
      </c>
    </row>
    <row r="7" spans="1:10" x14ac:dyDescent="0.2">
      <c r="A7" s="103" t="s">
        <v>911</v>
      </c>
      <c r="B7" s="103" t="s">
        <v>324</v>
      </c>
      <c r="C7" s="104">
        <f t="shared" si="0"/>
        <v>56.45</v>
      </c>
      <c r="D7" s="107">
        <f t="shared" si="0"/>
        <v>13.612500000000001</v>
      </c>
      <c r="E7" s="103"/>
      <c r="F7" s="105">
        <v>48.9</v>
      </c>
      <c r="G7" s="106">
        <v>13.425000000000001</v>
      </c>
      <c r="H7" s="103"/>
      <c r="I7" s="104">
        <v>64</v>
      </c>
      <c r="J7" s="107">
        <v>13.8</v>
      </c>
    </row>
    <row r="8" spans="1:10" x14ac:dyDescent="0.2">
      <c r="A8" s="108" t="s">
        <v>385</v>
      </c>
      <c r="B8" s="108" t="s">
        <v>45</v>
      </c>
      <c r="C8" s="109">
        <f t="shared" si="0"/>
        <v>56.1</v>
      </c>
      <c r="D8" s="112">
        <f t="shared" si="0"/>
        <v>13.86665</v>
      </c>
      <c r="E8" s="108"/>
      <c r="F8" s="110">
        <v>52.2</v>
      </c>
      <c r="G8" s="111">
        <v>14.1333</v>
      </c>
      <c r="H8" s="108"/>
      <c r="I8" s="109">
        <v>60</v>
      </c>
      <c r="J8" s="112">
        <v>13.6</v>
      </c>
    </row>
    <row r="9" spans="1:10" x14ac:dyDescent="0.2">
      <c r="A9" s="103" t="s">
        <v>344</v>
      </c>
      <c r="B9" s="103" t="s">
        <v>471</v>
      </c>
      <c r="C9" s="104">
        <f t="shared" si="0"/>
        <v>55.8</v>
      </c>
      <c r="D9" s="107">
        <f t="shared" si="0"/>
        <v>13.8375</v>
      </c>
      <c r="E9" s="103"/>
      <c r="F9" s="105">
        <v>48.6</v>
      </c>
      <c r="G9" s="106">
        <v>13.375</v>
      </c>
      <c r="H9" s="103"/>
      <c r="I9" s="104">
        <v>63</v>
      </c>
      <c r="J9" s="107">
        <v>14.3</v>
      </c>
    </row>
    <row r="10" spans="1:10" x14ac:dyDescent="0.2">
      <c r="A10" s="108" t="s">
        <v>914</v>
      </c>
      <c r="B10" s="108" t="s">
        <v>324</v>
      </c>
      <c r="C10" s="109">
        <f t="shared" ref="C10:C16" si="1">AVERAGE(F10,I10)</f>
        <v>54.75</v>
      </c>
      <c r="D10" s="112">
        <f t="shared" ref="D10:D16" si="2">AVERAGE(G10,J10)</f>
        <v>13.7</v>
      </c>
      <c r="E10" s="108"/>
      <c r="F10" s="110">
        <v>48.5</v>
      </c>
      <c r="G10" s="111">
        <v>13.3</v>
      </c>
      <c r="H10" s="108"/>
      <c r="I10" s="109">
        <v>61</v>
      </c>
      <c r="J10" s="112">
        <v>14.1</v>
      </c>
    </row>
    <row r="11" spans="1:10" x14ac:dyDescent="0.2">
      <c r="A11" s="103" t="s">
        <v>920</v>
      </c>
      <c r="B11" s="103" t="s">
        <v>324</v>
      </c>
      <c r="C11" s="104">
        <f t="shared" si="1"/>
        <v>54.55</v>
      </c>
      <c r="D11" s="107">
        <f t="shared" si="2"/>
        <v>13.112500000000001</v>
      </c>
      <c r="E11" s="103"/>
      <c r="F11" s="105">
        <v>51.1</v>
      </c>
      <c r="G11" s="106">
        <v>12.824999999999999</v>
      </c>
      <c r="H11" s="103"/>
      <c r="I11" s="104">
        <v>58</v>
      </c>
      <c r="J11" s="107">
        <v>13.4</v>
      </c>
    </row>
    <row r="12" spans="1:10" x14ac:dyDescent="0.2">
      <c r="A12" s="108" t="s">
        <v>916</v>
      </c>
      <c r="B12" s="108" t="s">
        <v>45</v>
      </c>
      <c r="C12" s="109">
        <f t="shared" si="1"/>
        <v>54.5</v>
      </c>
      <c r="D12" s="112">
        <f t="shared" si="2"/>
        <v>13.675000000000001</v>
      </c>
      <c r="E12" s="108"/>
      <c r="F12" s="110">
        <v>49</v>
      </c>
      <c r="G12" s="111">
        <v>13.95</v>
      </c>
      <c r="H12" s="108"/>
      <c r="I12" s="109">
        <v>60</v>
      </c>
      <c r="J12" s="112">
        <v>13.4</v>
      </c>
    </row>
    <row r="13" spans="1:10" x14ac:dyDescent="0.2">
      <c r="A13" s="103" t="s">
        <v>363</v>
      </c>
      <c r="B13" s="103" t="s">
        <v>324</v>
      </c>
      <c r="C13" s="104">
        <f t="shared" si="1"/>
        <v>53.9</v>
      </c>
      <c r="D13" s="107">
        <f t="shared" si="2"/>
        <v>13.462499999999999</v>
      </c>
      <c r="E13" s="103"/>
      <c r="F13" s="105">
        <v>49.8</v>
      </c>
      <c r="G13" s="106">
        <v>13.225</v>
      </c>
      <c r="H13" s="103"/>
      <c r="I13" s="104">
        <v>58</v>
      </c>
      <c r="J13" s="107">
        <v>13.7</v>
      </c>
    </row>
    <row r="14" spans="1:10" x14ac:dyDescent="0.2">
      <c r="A14" s="108" t="s">
        <v>930</v>
      </c>
      <c r="B14" s="108" t="s">
        <v>324</v>
      </c>
      <c r="C14" s="109">
        <f t="shared" si="1"/>
        <v>52.9</v>
      </c>
      <c r="D14" s="112">
        <f t="shared" si="2"/>
        <v>13.4375</v>
      </c>
      <c r="E14" s="108"/>
      <c r="F14" s="110">
        <v>49.8</v>
      </c>
      <c r="G14" s="111">
        <v>13.275</v>
      </c>
      <c r="H14" s="108"/>
      <c r="I14" s="109">
        <v>56</v>
      </c>
      <c r="J14" s="112">
        <v>13.6</v>
      </c>
    </row>
    <row r="15" spans="1:10" x14ac:dyDescent="0.2">
      <c r="A15" s="103" t="s">
        <v>931</v>
      </c>
      <c r="B15" s="103" t="s">
        <v>324</v>
      </c>
      <c r="C15" s="104">
        <f t="shared" si="1"/>
        <v>52.7</v>
      </c>
      <c r="D15" s="107">
        <f t="shared" si="2"/>
        <v>13.675000000000001</v>
      </c>
      <c r="E15" s="103"/>
      <c r="F15" s="105">
        <v>48.4</v>
      </c>
      <c r="G15" s="106">
        <v>13.35</v>
      </c>
      <c r="H15" s="103"/>
      <c r="I15" s="104">
        <v>57</v>
      </c>
      <c r="J15" s="107">
        <v>14</v>
      </c>
    </row>
    <row r="16" spans="1:10" x14ac:dyDescent="0.2">
      <c r="A16" s="108" t="s">
        <v>479</v>
      </c>
      <c r="B16" s="108" t="s">
        <v>471</v>
      </c>
      <c r="C16" s="109">
        <f t="shared" si="1"/>
        <v>52.7</v>
      </c>
      <c r="D16" s="112">
        <f t="shared" si="2"/>
        <v>13.525</v>
      </c>
      <c r="E16" s="108"/>
      <c r="F16" s="110">
        <v>52.4</v>
      </c>
      <c r="G16" s="111">
        <v>13.05</v>
      </c>
      <c r="H16" s="108"/>
      <c r="I16" s="109">
        <v>53</v>
      </c>
      <c r="J16" s="112">
        <v>14</v>
      </c>
    </row>
    <row r="17" spans="1:10" x14ac:dyDescent="0.2">
      <c r="A17" s="103" t="s">
        <v>386</v>
      </c>
      <c r="B17" s="103" t="s">
        <v>45</v>
      </c>
      <c r="C17" s="104">
        <f t="shared" si="0"/>
        <v>50.95</v>
      </c>
      <c r="D17" s="107">
        <f t="shared" si="0"/>
        <v>14.00835</v>
      </c>
      <c r="E17" s="103"/>
      <c r="F17" s="105">
        <v>43.9</v>
      </c>
      <c r="G17" s="106">
        <v>14.1167</v>
      </c>
      <c r="H17" s="103"/>
      <c r="I17" s="104">
        <v>58</v>
      </c>
      <c r="J17" s="107">
        <v>13.9</v>
      </c>
    </row>
    <row r="18" spans="1:10" ht="13.5" thickBot="1" x14ac:dyDescent="0.25">
      <c r="A18" s="139" t="s">
        <v>12</v>
      </c>
      <c r="B18" s="139"/>
      <c r="C18" s="140">
        <f>AVERAGE(C5:C17)</f>
        <v>54.953846153846158</v>
      </c>
      <c r="D18" s="141">
        <f>AVERAGE(D5:D17)</f>
        <v>13.643269230769231</v>
      </c>
      <c r="E18" s="140"/>
      <c r="F18" s="140">
        <f>AVERAGE(F5:F17)</f>
        <v>50.061538461538468</v>
      </c>
      <c r="G18" s="141">
        <f>AVERAGE(G5:G17)</f>
        <v>13.425000000000001</v>
      </c>
      <c r="H18" s="140"/>
      <c r="I18" s="140">
        <f>AVERAGE(I5:I17)</f>
        <v>59.846153846153847</v>
      </c>
      <c r="J18" s="141">
        <f>AVERAGE(J5:J17)</f>
        <v>13.861538461538462</v>
      </c>
    </row>
    <row r="19" spans="1:10" x14ac:dyDescent="0.2">
      <c r="A19" s="21"/>
      <c r="B19" s="21"/>
      <c r="C19" s="22"/>
      <c r="D19" s="28"/>
      <c r="E19" s="20"/>
      <c r="F19" s="22"/>
      <c r="G19" s="28"/>
      <c r="H19" s="18"/>
      <c r="I19" s="22"/>
      <c r="J19" s="28"/>
    </row>
    <row r="20" spans="1:10" x14ac:dyDescent="0.2">
      <c r="H20" s="29"/>
    </row>
    <row r="21" spans="1:10" x14ac:dyDescent="0.2">
      <c r="A21" s="23"/>
      <c r="B21" s="23"/>
      <c r="C21" s="23"/>
      <c r="D21" s="23"/>
      <c r="E21" s="23"/>
      <c r="F21" s="23"/>
      <c r="G21" s="23"/>
      <c r="H21" s="29"/>
      <c r="I21" s="23"/>
      <c r="J21" s="23"/>
    </row>
    <row r="22" spans="1:10" x14ac:dyDescent="0.2">
      <c r="A22" s="23"/>
      <c r="B22" s="23"/>
      <c r="C22" s="23"/>
      <c r="D22" s="23"/>
      <c r="E22" s="23"/>
      <c r="F22" s="23"/>
      <c r="G22" s="23"/>
      <c r="H22" s="29"/>
      <c r="I22" s="23"/>
      <c r="J22" s="23"/>
    </row>
    <row r="23" spans="1:10" x14ac:dyDescent="0.2">
      <c r="A23" s="23"/>
      <c r="B23" s="23"/>
      <c r="C23" s="23"/>
      <c r="D23" s="23"/>
      <c r="E23" s="23"/>
      <c r="F23" s="23"/>
      <c r="H23" s="29"/>
      <c r="I23" s="23"/>
      <c r="J23" s="23"/>
    </row>
    <row r="24" spans="1:10" x14ac:dyDescent="0.2">
      <c r="A24" s="23"/>
      <c r="B24" s="23"/>
      <c r="C24" s="23"/>
      <c r="D24" s="23"/>
      <c r="E24" s="23"/>
      <c r="F24" s="23"/>
      <c r="G24" s="24"/>
      <c r="H24" s="29"/>
      <c r="I24" s="23"/>
      <c r="J24" s="23"/>
    </row>
    <row r="25" spans="1:10" x14ac:dyDescent="0.2">
      <c r="A25" s="23"/>
      <c r="B25" s="23"/>
      <c r="C25" s="23"/>
      <c r="D25" s="23"/>
      <c r="E25" s="23"/>
      <c r="F25" s="23"/>
      <c r="G25" s="23"/>
      <c r="H25" s="29"/>
      <c r="I25" s="23"/>
      <c r="J25" s="23"/>
    </row>
    <row r="26" spans="1:10" x14ac:dyDescent="0.2">
      <c r="A26" s="23"/>
      <c r="B26" s="23"/>
      <c r="C26" s="23"/>
      <c r="D26" s="23"/>
      <c r="E26" s="23"/>
      <c r="F26" s="23"/>
      <c r="G26" s="23"/>
      <c r="H26" s="29"/>
      <c r="I26" s="23"/>
      <c r="J26" s="23"/>
    </row>
    <row r="27" spans="1:10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30" spans="1:10" x14ac:dyDescent="0.2">
      <c r="F30" s="113" t="s">
        <v>35</v>
      </c>
      <c r="I30" s="113" t="s">
        <v>35</v>
      </c>
    </row>
  </sheetData>
  <mergeCells count="4">
    <mergeCell ref="A1:J1"/>
    <mergeCell ref="C2:D2"/>
    <mergeCell ref="F2:G2"/>
    <mergeCell ref="I2:J2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Normal="100" workbookViewId="0">
      <selection activeCell="C33" sqref="C33"/>
    </sheetView>
  </sheetViews>
  <sheetFormatPr defaultRowHeight="12.75" x14ac:dyDescent="0.2"/>
  <cols>
    <col min="1" max="1" width="9.85546875" style="498" customWidth="1"/>
    <col min="2" max="2" width="15" style="498" bestFit="1" customWidth="1"/>
    <col min="3" max="3" width="8.28515625" style="498" customWidth="1"/>
    <col min="4" max="4" width="9.85546875" style="498" customWidth="1"/>
    <col min="5" max="5" width="10.5703125" style="498" bestFit="1" customWidth="1"/>
    <col min="6" max="6" width="9.85546875" style="498" customWidth="1"/>
    <col min="7" max="7" width="6.140625" style="498" bestFit="1" customWidth="1"/>
    <col min="8" max="8" width="14.5703125" style="498" bestFit="1" customWidth="1"/>
    <col min="9" max="12" width="10.85546875" style="498" customWidth="1"/>
    <col min="13" max="13" width="4.7109375" style="498" customWidth="1"/>
    <col min="14" max="14" width="7.28515625" style="498" customWidth="1"/>
    <col min="15" max="15" width="20.85546875" style="498" customWidth="1"/>
    <col min="16" max="19" width="5.5703125" style="498" customWidth="1"/>
    <col min="20" max="257" width="9.140625" style="498"/>
    <col min="258" max="258" width="5" style="498" customWidth="1"/>
    <col min="259" max="259" width="30.42578125" style="498" bestFit="1" customWidth="1"/>
    <col min="260" max="260" width="8.7109375" style="498" customWidth="1"/>
    <col min="261" max="261" width="3.140625" style="498" customWidth="1"/>
    <col min="262" max="262" width="8.5703125" style="498" bestFit="1" customWidth="1"/>
    <col min="263" max="263" width="11.140625" style="498" customWidth="1"/>
    <col min="264" max="264" width="10.140625" style="498" customWidth="1"/>
    <col min="265" max="265" width="15.85546875" style="498" customWidth="1"/>
    <col min="266" max="266" width="9.42578125" style="498" customWidth="1"/>
    <col min="267" max="267" width="14.28515625" style="498" customWidth="1"/>
    <col min="268" max="268" width="8.85546875" style="498" customWidth="1"/>
    <col min="269" max="269" width="4.7109375" style="498" customWidth="1"/>
    <col min="270" max="270" width="7.28515625" style="498" customWidth="1"/>
    <col min="271" max="271" width="6.85546875" style="498" customWidth="1"/>
    <col min="272" max="275" width="5.5703125" style="498" customWidth="1"/>
    <col min="276" max="513" width="9.140625" style="498"/>
    <col min="514" max="514" width="5" style="498" customWidth="1"/>
    <col min="515" max="515" width="30.42578125" style="498" bestFit="1" customWidth="1"/>
    <col min="516" max="516" width="8.7109375" style="498" customWidth="1"/>
    <col min="517" max="517" width="3.140625" style="498" customWidth="1"/>
    <col min="518" max="518" width="8.5703125" style="498" bestFit="1" customWidth="1"/>
    <col min="519" max="519" width="11.140625" style="498" customWidth="1"/>
    <col min="520" max="520" width="10.140625" style="498" customWidth="1"/>
    <col min="521" max="521" width="15.85546875" style="498" customWidth="1"/>
    <col min="522" max="522" width="9.42578125" style="498" customWidth="1"/>
    <col min="523" max="523" width="14.28515625" style="498" customWidth="1"/>
    <col min="524" max="524" width="8.85546875" style="498" customWidth="1"/>
    <col min="525" max="525" width="4.7109375" style="498" customWidth="1"/>
    <col min="526" max="526" width="7.28515625" style="498" customWidth="1"/>
    <col min="527" max="527" width="6.85546875" style="498" customWidth="1"/>
    <col min="528" max="531" width="5.5703125" style="498" customWidth="1"/>
    <col min="532" max="769" width="9.140625" style="498"/>
    <col min="770" max="770" width="5" style="498" customWidth="1"/>
    <col min="771" max="771" width="30.42578125" style="498" bestFit="1" customWidth="1"/>
    <col min="772" max="772" width="8.7109375" style="498" customWidth="1"/>
    <col min="773" max="773" width="3.140625" style="498" customWidth="1"/>
    <col min="774" max="774" width="8.5703125" style="498" bestFit="1" customWidth="1"/>
    <col min="775" max="775" width="11.140625" style="498" customWidth="1"/>
    <col min="776" max="776" width="10.140625" style="498" customWidth="1"/>
    <col min="777" max="777" width="15.85546875" style="498" customWidth="1"/>
    <col min="778" max="778" width="9.42578125" style="498" customWidth="1"/>
    <col min="779" max="779" width="14.28515625" style="498" customWidth="1"/>
    <col min="780" max="780" width="8.85546875" style="498" customWidth="1"/>
    <col min="781" max="781" width="4.7109375" style="498" customWidth="1"/>
    <col min="782" max="782" width="7.28515625" style="498" customWidth="1"/>
    <col min="783" max="783" width="6.85546875" style="498" customWidth="1"/>
    <col min="784" max="787" width="5.5703125" style="498" customWidth="1"/>
    <col min="788" max="1025" width="9.140625" style="498"/>
    <col min="1026" max="1026" width="5" style="498" customWidth="1"/>
    <col min="1027" max="1027" width="30.42578125" style="498" bestFit="1" customWidth="1"/>
    <col min="1028" max="1028" width="8.7109375" style="498" customWidth="1"/>
    <col min="1029" max="1029" width="3.140625" style="498" customWidth="1"/>
    <col min="1030" max="1030" width="8.5703125" style="498" bestFit="1" customWidth="1"/>
    <col min="1031" max="1031" width="11.140625" style="498" customWidth="1"/>
    <col min="1032" max="1032" width="10.140625" style="498" customWidth="1"/>
    <col min="1033" max="1033" width="15.85546875" style="498" customWidth="1"/>
    <col min="1034" max="1034" width="9.42578125" style="498" customWidth="1"/>
    <col min="1035" max="1035" width="14.28515625" style="498" customWidth="1"/>
    <col min="1036" max="1036" width="8.85546875" style="498" customWidth="1"/>
    <col min="1037" max="1037" width="4.7109375" style="498" customWidth="1"/>
    <col min="1038" max="1038" width="7.28515625" style="498" customWidth="1"/>
    <col min="1039" max="1039" width="6.85546875" style="498" customWidth="1"/>
    <col min="1040" max="1043" width="5.5703125" style="498" customWidth="1"/>
    <col min="1044" max="1281" width="9.140625" style="498"/>
    <col min="1282" max="1282" width="5" style="498" customWidth="1"/>
    <col min="1283" max="1283" width="30.42578125" style="498" bestFit="1" customWidth="1"/>
    <col min="1284" max="1284" width="8.7109375" style="498" customWidth="1"/>
    <col min="1285" max="1285" width="3.140625" style="498" customWidth="1"/>
    <col min="1286" max="1286" width="8.5703125" style="498" bestFit="1" customWidth="1"/>
    <col min="1287" max="1287" width="11.140625" style="498" customWidth="1"/>
    <col min="1288" max="1288" width="10.140625" style="498" customWidth="1"/>
    <col min="1289" max="1289" width="15.85546875" style="498" customWidth="1"/>
    <col min="1290" max="1290" width="9.42578125" style="498" customWidth="1"/>
    <col min="1291" max="1291" width="14.28515625" style="498" customWidth="1"/>
    <col min="1292" max="1292" width="8.85546875" style="498" customWidth="1"/>
    <col min="1293" max="1293" width="4.7109375" style="498" customWidth="1"/>
    <col min="1294" max="1294" width="7.28515625" style="498" customWidth="1"/>
    <col min="1295" max="1295" width="6.85546875" style="498" customWidth="1"/>
    <col min="1296" max="1299" width="5.5703125" style="498" customWidth="1"/>
    <col min="1300" max="1537" width="9.140625" style="498"/>
    <col min="1538" max="1538" width="5" style="498" customWidth="1"/>
    <col min="1539" max="1539" width="30.42578125" style="498" bestFit="1" customWidth="1"/>
    <col min="1540" max="1540" width="8.7109375" style="498" customWidth="1"/>
    <col min="1541" max="1541" width="3.140625" style="498" customWidth="1"/>
    <col min="1542" max="1542" width="8.5703125" style="498" bestFit="1" customWidth="1"/>
    <col min="1543" max="1543" width="11.140625" style="498" customWidth="1"/>
    <col min="1544" max="1544" width="10.140625" style="498" customWidth="1"/>
    <col min="1545" max="1545" width="15.85546875" style="498" customWidth="1"/>
    <col min="1546" max="1546" width="9.42578125" style="498" customWidth="1"/>
    <col min="1547" max="1547" width="14.28515625" style="498" customWidth="1"/>
    <col min="1548" max="1548" width="8.85546875" style="498" customWidth="1"/>
    <col min="1549" max="1549" width="4.7109375" style="498" customWidth="1"/>
    <col min="1550" max="1550" width="7.28515625" style="498" customWidth="1"/>
    <col min="1551" max="1551" width="6.85546875" style="498" customWidth="1"/>
    <col min="1552" max="1555" width="5.5703125" style="498" customWidth="1"/>
    <col min="1556" max="1793" width="9.140625" style="498"/>
    <col min="1794" max="1794" width="5" style="498" customWidth="1"/>
    <col min="1795" max="1795" width="30.42578125" style="498" bestFit="1" customWidth="1"/>
    <col min="1796" max="1796" width="8.7109375" style="498" customWidth="1"/>
    <col min="1797" max="1797" width="3.140625" style="498" customWidth="1"/>
    <col min="1798" max="1798" width="8.5703125" style="498" bestFit="1" customWidth="1"/>
    <col min="1799" max="1799" width="11.140625" style="498" customWidth="1"/>
    <col min="1800" max="1800" width="10.140625" style="498" customWidth="1"/>
    <col min="1801" max="1801" width="15.85546875" style="498" customWidth="1"/>
    <col min="1802" max="1802" width="9.42578125" style="498" customWidth="1"/>
    <col min="1803" max="1803" width="14.28515625" style="498" customWidth="1"/>
    <col min="1804" max="1804" width="8.85546875" style="498" customWidth="1"/>
    <col min="1805" max="1805" width="4.7109375" style="498" customWidth="1"/>
    <col min="1806" max="1806" width="7.28515625" style="498" customWidth="1"/>
    <col min="1807" max="1807" width="6.85546875" style="498" customWidth="1"/>
    <col min="1808" max="1811" width="5.5703125" style="498" customWidth="1"/>
    <col min="1812" max="2049" width="9.140625" style="498"/>
    <col min="2050" max="2050" width="5" style="498" customWidth="1"/>
    <col min="2051" max="2051" width="30.42578125" style="498" bestFit="1" customWidth="1"/>
    <col min="2052" max="2052" width="8.7109375" style="498" customWidth="1"/>
    <col min="2053" max="2053" width="3.140625" style="498" customWidth="1"/>
    <col min="2054" max="2054" width="8.5703125" style="498" bestFit="1" customWidth="1"/>
    <col min="2055" max="2055" width="11.140625" style="498" customWidth="1"/>
    <col min="2056" max="2056" width="10.140625" style="498" customWidth="1"/>
    <col min="2057" max="2057" width="15.85546875" style="498" customWidth="1"/>
    <col min="2058" max="2058" width="9.42578125" style="498" customWidth="1"/>
    <col min="2059" max="2059" width="14.28515625" style="498" customWidth="1"/>
    <col min="2060" max="2060" width="8.85546875" style="498" customWidth="1"/>
    <col min="2061" max="2061" width="4.7109375" style="498" customWidth="1"/>
    <col min="2062" max="2062" width="7.28515625" style="498" customWidth="1"/>
    <col min="2063" max="2063" width="6.85546875" style="498" customWidth="1"/>
    <col min="2064" max="2067" width="5.5703125" style="498" customWidth="1"/>
    <col min="2068" max="2305" width="9.140625" style="498"/>
    <col min="2306" max="2306" width="5" style="498" customWidth="1"/>
    <col min="2307" max="2307" width="30.42578125" style="498" bestFit="1" customWidth="1"/>
    <col min="2308" max="2308" width="8.7109375" style="498" customWidth="1"/>
    <col min="2309" max="2309" width="3.140625" style="498" customWidth="1"/>
    <col min="2310" max="2310" width="8.5703125" style="498" bestFit="1" customWidth="1"/>
    <col min="2311" max="2311" width="11.140625" style="498" customWidth="1"/>
    <col min="2312" max="2312" width="10.140625" style="498" customWidth="1"/>
    <col min="2313" max="2313" width="15.85546875" style="498" customWidth="1"/>
    <col min="2314" max="2314" width="9.42578125" style="498" customWidth="1"/>
    <col min="2315" max="2315" width="14.28515625" style="498" customWidth="1"/>
    <col min="2316" max="2316" width="8.85546875" style="498" customWidth="1"/>
    <col min="2317" max="2317" width="4.7109375" style="498" customWidth="1"/>
    <col min="2318" max="2318" width="7.28515625" style="498" customWidth="1"/>
    <col min="2319" max="2319" width="6.85546875" style="498" customWidth="1"/>
    <col min="2320" max="2323" width="5.5703125" style="498" customWidth="1"/>
    <col min="2324" max="2561" width="9.140625" style="498"/>
    <col min="2562" max="2562" width="5" style="498" customWidth="1"/>
    <col min="2563" max="2563" width="30.42578125" style="498" bestFit="1" customWidth="1"/>
    <col min="2564" max="2564" width="8.7109375" style="498" customWidth="1"/>
    <col min="2565" max="2565" width="3.140625" style="498" customWidth="1"/>
    <col min="2566" max="2566" width="8.5703125" style="498" bestFit="1" customWidth="1"/>
    <col min="2567" max="2567" width="11.140625" style="498" customWidth="1"/>
    <col min="2568" max="2568" width="10.140625" style="498" customWidth="1"/>
    <col min="2569" max="2569" width="15.85546875" style="498" customWidth="1"/>
    <col min="2570" max="2570" width="9.42578125" style="498" customWidth="1"/>
    <col min="2571" max="2571" width="14.28515625" style="498" customWidth="1"/>
    <col min="2572" max="2572" width="8.85546875" style="498" customWidth="1"/>
    <col min="2573" max="2573" width="4.7109375" style="498" customWidth="1"/>
    <col min="2574" max="2574" width="7.28515625" style="498" customWidth="1"/>
    <col min="2575" max="2575" width="6.85546875" style="498" customWidth="1"/>
    <col min="2576" max="2579" width="5.5703125" style="498" customWidth="1"/>
    <col min="2580" max="2817" width="9.140625" style="498"/>
    <col min="2818" max="2818" width="5" style="498" customWidth="1"/>
    <col min="2819" max="2819" width="30.42578125" style="498" bestFit="1" customWidth="1"/>
    <col min="2820" max="2820" width="8.7109375" style="498" customWidth="1"/>
    <col min="2821" max="2821" width="3.140625" style="498" customWidth="1"/>
    <col min="2822" max="2822" width="8.5703125" style="498" bestFit="1" customWidth="1"/>
    <col min="2823" max="2823" width="11.140625" style="498" customWidth="1"/>
    <col min="2824" max="2824" width="10.140625" style="498" customWidth="1"/>
    <col min="2825" max="2825" width="15.85546875" style="498" customWidth="1"/>
    <col min="2826" max="2826" width="9.42578125" style="498" customWidth="1"/>
    <col min="2827" max="2827" width="14.28515625" style="498" customWidth="1"/>
    <col min="2828" max="2828" width="8.85546875" style="498" customWidth="1"/>
    <col min="2829" max="2829" width="4.7109375" style="498" customWidth="1"/>
    <col min="2830" max="2830" width="7.28515625" style="498" customWidth="1"/>
    <col min="2831" max="2831" width="6.85546875" style="498" customWidth="1"/>
    <col min="2832" max="2835" width="5.5703125" style="498" customWidth="1"/>
    <col min="2836" max="3073" width="9.140625" style="498"/>
    <col min="3074" max="3074" width="5" style="498" customWidth="1"/>
    <col min="3075" max="3075" width="30.42578125" style="498" bestFit="1" customWidth="1"/>
    <col min="3076" max="3076" width="8.7109375" style="498" customWidth="1"/>
    <col min="3077" max="3077" width="3.140625" style="498" customWidth="1"/>
    <col min="3078" max="3078" width="8.5703125" style="498" bestFit="1" customWidth="1"/>
    <col min="3079" max="3079" width="11.140625" style="498" customWidth="1"/>
    <col min="3080" max="3080" width="10.140625" style="498" customWidth="1"/>
    <col min="3081" max="3081" width="15.85546875" style="498" customWidth="1"/>
    <col min="3082" max="3082" width="9.42578125" style="498" customWidth="1"/>
    <col min="3083" max="3083" width="14.28515625" style="498" customWidth="1"/>
    <col min="3084" max="3084" width="8.85546875" style="498" customWidth="1"/>
    <col min="3085" max="3085" width="4.7109375" style="498" customWidth="1"/>
    <col min="3086" max="3086" width="7.28515625" style="498" customWidth="1"/>
    <col min="3087" max="3087" width="6.85546875" style="498" customWidth="1"/>
    <col min="3088" max="3091" width="5.5703125" style="498" customWidth="1"/>
    <col min="3092" max="3329" width="9.140625" style="498"/>
    <col min="3330" max="3330" width="5" style="498" customWidth="1"/>
    <col min="3331" max="3331" width="30.42578125" style="498" bestFit="1" customWidth="1"/>
    <col min="3332" max="3332" width="8.7109375" style="498" customWidth="1"/>
    <col min="3333" max="3333" width="3.140625" style="498" customWidth="1"/>
    <col min="3334" max="3334" width="8.5703125" style="498" bestFit="1" customWidth="1"/>
    <col min="3335" max="3335" width="11.140625" style="498" customWidth="1"/>
    <col min="3336" max="3336" width="10.140625" style="498" customWidth="1"/>
    <col min="3337" max="3337" width="15.85546875" style="498" customWidth="1"/>
    <col min="3338" max="3338" width="9.42578125" style="498" customWidth="1"/>
    <col min="3339" max="3339" width="14.28515625" style="498" customWidth="1"/>
    <col min="3340" max="3340" width="8.85546875" style="498" customWidth="1"/>
    <col min="3341" max="3341" width="4.7109375" style="498" customWidth="1"/>
    <col min="3342" max="3342" width="7.28515625" style="498" customWidth="1"/>
    <col min="3343" max="3343" width="6.85546875" style="498" customWidth="1"/>
    <col min="3344" max="3347" width="5.5703125" style="498" customWidth="1"/>
    <col min="3348" max="3585" width="9.140625" style="498"/>
    <col min="3586" max="3586" width="5" style="498" customWidth="1"/>
    <col min="3587" max="3587" width="30.42578125" style="498" bestFit="1" customWidth="1"/>
    <col min="3588" max="3588" width="8.7109375" style="498" customWidth="1"/>
    <col min="3589" max="3589" width="3.140625" style="498" customWidth="1"/>
    <col min="3590" max="3590" width="8.5703125" style="498" bestFit="1" customWidth="1"/>
    <col min="3591" max="3591" width="11.140625" style="498" customWidth="1"/>
    <col min="3592" max="3592" width="10.140625" style="498" customWidth="1"/>
    <col min="3593" max="3593" width="15.85546875" style="498" customWidth="1"/>
    <col min="3594" max="3594" width="9.42578125" style="498" customWidth="1"/>
    <col min="3595" max="3595" width="14.28515625" style="498" customWidth="1"/>
    <col min="3596" max="3596" width="8.85546875" style="498" customWidth="1"/>
    <col min="3597" max="3597" width="4.7109375" style="498" customWidth="1"/>
    <col min="3598" max="3598" width="7.28515625" style="498" customWidth="1"/>
    <col min="3599" max="3599" width="6.85546875" style="498" customWidth="1"/>
    <col min="3600" max="3603" width="5.5703125" style="498" customWidth="1"/>
    <col min="3604" max="3841" width="9.140625" style="498"/>
    <col min="3842" max="3842" width="5" style="498" customWidth="1"/>
    <col min="3843" max="3843" width="30.42578125" style="498" bestFit="1" customWidth="1"/>
    <col min="3844" max="3844" width="8.7109375" style="498" customWidth="1"/>
    <col min="3845" max="3845" width="3.140625" style="498" customWidth="1"/>
    <col min="3846" max="3846" width="8.5703125" style="498" bestFit="1" customWidth="1"/>
    <col min="3847" max="3847" width="11.140625" style="498" customWidth="1"/>
    <col min="3848" max="3848" width="10.140625" style="498" customWidth="1"/>
    <col min="3849" max="3849" width="15.85546875" style="498" customWidth="1"/>
    <col min="3850" max="3850" width="9.42578125" style="498" customWidth="1"/>
    <col min="3851" max="3851" width="14.28515625" style="498" customWidth="1"/>
    <col min="3852" max="3852" width="8.85546875" style="498" customWidth="1"/>
    <col min="3853" max="3853" width="4.7109375" style="498" customWidth="1"/>
    <col min="3854" max="3854" width="7.28515625" style="498" customWidth="1"/>
    <col min="3855" max="3855" width="6.85546875" style="498" customWidth="1"/>
    <col min="3856" max="3859" width="5.5703125" style="498" customWidth="1"/>
    <col min="3860" max="4097" width="9.140625" style="498"/>
    <col min="4098" max="4098" width="5" style="498" customWidth="1"/>
    <col min="4099" max="4099" width="30.42578125" style="498" bestFit="1" customWidth="1"/>
    <col min="4100" max="4100" width="8.7109375" style="498" customWidth="1"/>
    <col min="4101" max="4101" width="3.140625" style="498" customWidth="1"/>
    <col min="4102" max="4102" width="8.5703125" style="498" bestFit="1" customWidth="1"/>
    <col min="4103" max="4103" width="11.140625" style="498" customWidth="1"/>
    <col min="4104" max="4104" width="10.140625" style="498" customWidth="1"/>
    <col min="4105" max="4105" width="15.85546875" style="498" customWidth="1"/>
    <col min="4106" max="4106" width="9.42578125" style="498" customWidth="1"/>
    <col min="4107" max="4107" width="14.28515625" style="498" customWidth="1"/>
    <col min="4108" max="4108" width="8.85546875" style="498" customWidth="1"/>
    <col min="4109" max="4109" width="4.7109375" style="498" customWidth="1"/>
    <col min="4110" max="4110" width="7.28515625" style="498" customWidth="1"/>
    <col min="4111" max="4111" width="6.85546875" style="498" customWidth="1"/>
    <col min="4112" max="4115" width="5.5703125" style="498" customWidth="1"/>
    <col min="4116" max="4353" width="9.140625" style="498"/>
    <col min="4354" max="4354" width="5" style="498" customWidth="1"/>
    <col min="4355" max="4355" width="30.42578125" style="498" bestFit="1" customWidth="1"/>
    <col min="4356" max="4356" width="8.7109375" style="498" customWidth="1"/>
    <col min="4357" max="4357" width="3.140625" style="498" customWidth="1"/>
    <col min="4358" max="4358" width="8.5703125" style="498" bestFit="1" customWidth="1"/>
    <col min="4359" max="4359" width="11.140625" style="498" customWidth="1"/>
    <col min="4360" max="4360" width="10.140625" style="498" customWidth="1"/>
    <col min="4361" max="4361" width="15.85546875" style="498" customWidth="1"/>
    <col min="4362" max="4362" width="9.42578125" style="498" customWidth="1"/>
    <col min="4363" max="4363" width="14.28515625" style="498" customWidth="1"/>
    <col min="4364" max="4364" width="8.85546875" style="498" customWidth="1"/>
    <col min="4365" max="4365" width="4.7109375" style="498" customWidth="1"/>
    <col min="4366" max="4366" width="7.28515625" style="498" customWidth="1"/>
    <col min="4367" max="4367" width="6.85546875" style="498" customWidth="1"/>
    <col min="4368" max="4371" width="5.5703125" style="498" customWidth="1"/>
    <col min="4372" max="4609" width="9.140625" style="498"/>
    <col min="4610" max="4610" width="5" style="498" customWidth="1"/>
    <col min="4611" max="4611" width="30.42578125" style="498" bestFit="1" customWidth="1"/>
    <col min="4612" max="4612" width="8.7109375" style="498" customWidth="1"/>
    <col min="4613" max="4613" width="3.140625" style="498" customWidth="1"/>
    <col min="4614" max="4614" width="8.5703125" style="498" bestFit="1" customWidth="1"/>
    <col min="4615" max="4615" width="11.140625" style="498" customWidth="1"/>
    <col min="4616" max="4616" width="10.140625" style="498" customWidth="1"/>
    <col min="4617" max="4617" width="15.85546875" style="498" customWidth="1"/>
    <col min="4618" max="4618" width="9.42578125" style="498" customWidth="1"/>
    <col min="4619" max="4619" width="14.28515625" style="498" customWidth="1"/>
    <col min="4620" max="4620" width="8.85546875" style="498" customWidth="1"/>
    <col min="4621" max="4621" width="4.7109375" style="498" customWidth="1"/>
    <col min="4622" max="4622" width="7.28515625" style="498" customWidth="1"/>
    <col min="4623" max="4623" width="6.85546875" style="498" customWidth="1"/>
    <col min="4624" max="4627" width="5.5703125" style="498" customWidth="1"/>
    <col min="4628" max="4865" width="9.140625" style="498"/>
    <col min="4866" max="4866" width="5" style="498" customWidth="1"/>
    <col min="4867" max="4867" width="30.42578125" style="498" bestFit="1" customWidth="1"/>
    <col min="4868" max="4868" width="8.7109375" style="498" customWidth="1"/>
    <col min="4869" max="4869" width="3.140625" style="498" customWidth="1"/>
    <col min="4870" max="4870" width="8.5703125" style="498" bestFit="1" customWidth="1"/>
    <col min="4871" max="4871" width="11.140625" style="498" customWidth="1"/>
    <col min="4872" max="4872" width="10.140625" style="498" customWidth="1"/>
    <col min="4873" max="4873" width="15.85546875" style="498" customWidth="1"/>
    <col min="4874" max="4874" width="9.42578125" style="498" customWidth="1"/>
    <col min="4875" max="4875" width="14.28515625" style="498" customWidth="1"/>
    <col min="4876" max="4876" width="8.85546875" style="498" customWidth="1"/>
    <col min="4877" max="4877" width="4.7109375" style="498" customWidth="1"/>
    <col min="4878" max="4878" width="7.28515625" style="498" customWidth="1"/>
    <col min="4879" max="4879" width="6.85546875" style="498" customWidth="1"/>
    <col min="4880" max="4883" width="5.5703125" style="498" customWidth="1"/>
    <col min="4884" max="5121" width="9.140625" style="498"/>
    <col min="5122" max="5122" width="5" style="498" customWidth="1"/>
    <col min="5123" max="5123" width="30.42578125" style="498" bestFit="1" customWidth="1"/>
    <col min="5124" max="5124" width="8.7109375" style="498" customWidth="1"/>
    <col min="5125" max="5125" width="3.140625" style="498" customWidth="1"/>
    <col min="5126" max="5126" width="8.5703125" style="498" bestFit="1" customWidth="1"/>
    <col min="5127" max="5127" width="11.140625" style="498" customWidth="1"/>
    <col min="5128" max="5128" width="10.140625" style="498" customWidth="1"/>
    <col min="5129" max="5129" width="15.85546875" style="498" customWidth="1"/>
    <col min="5130" max="5130" width="9.42578125" style="498" customWidth="1"/>
    <col min="5131" max="5131" width="14.28515625" style="498" customWidth="1"/>
    <col min="5132" max="5132" width="8.85546875" style="498" customWidth="1"/>
    <col min="5133" max="5133" width="4.7109375" style="498" customWidth="1"/>
    <col min="5134" max="5134" width="7.28515625" style="498" customWidth="1"/>
    <col min="5135" max="5135" width="6.85546875" style="498" customWidth="1"/>
    <col min="5136" max="5139" width="5.5703125" style="498" customWidth="1"/>
    <col min="5140" max="5377" width="9.140625" style="498"/>
    <col min="5378" max="5378" width="5" style="498" customWidth="1"/>
    <col min="5379" max="5379" width="30.42578125" style="498" bestFit="1" customWidth="1"/>
    <col min="5380" max="5380" width="8.7109375" style="498" customWidth="1"/>
    <col min="5381" max="5381" width="3.140625" style="498" customWidth="1"/>
    <col min="5382" max="5382" width="8.5703125" style="498" bestFit="1" customWidth="1"/>
    <col min="5383" max="5383" width="11.140625" style="498" customWidth="1"/>
    <col min="5384" max="5384" width="10.140625" style="498" customWidth="1"/>
    <col min="5385" max="5385" width="15.85546875" style="498" customWidth="1"/>
    <col min="5386" max="5386" width="9.42578125" style="498" customWidth="1"/>
    <col min="5387" max="5387" width="14.28515625" style="498" customWidth="1"/>
    <col min="5388" max="5388" width="8.85546875" style="498" customWidth="1"/>
    <col min="5389" max="5389" width="4.7109375" style="498" customWidth="1"/>
    <col min="5390" max="5390" width="7.28515625" style="498" customWidth="1"/>
    <col min="5391" max="5391" width="6.85546875" style="498" customWidth="1"/>
    <col min="5392" max="5395" width="5.5703125" style="498" customWidth="1"/>
    <col min="5396" max="5633" width="9.140625" style="498"/>
    <col min="5634" max="5634" width="5" style="498" customWidth="1"/>
    <col min="5635" max="5635" width="30.42578125" style="498" bestFit="1" customWidth="1"/>
    <col min="5636" max="5636" width="8.7109375" style="498" customWidth="1"/>
    <col min="5637" max="5637" width="3.140625" style="498" customWidth="1"/>
    <col min="5638" max="5638" width="8.5703125" style="498" bestFit="1" customWidth="1"/>
    <col min="5639" max="5639" width="11.140625" style="498" customWidth="1"/>
    <col min="5640" max="5640" width="10.140625" style="498" customWidth="1"/>
    <col min="5641" max="5641" width="15.85546875" style="498" customWidth="1"/>
    <col min="5642" max="5642" width="9.42578125" style="498" customWidth="1"/>
    <col min="5643" max="5643" width="14.28515625" style="498" customWidth="1"/>
    <col min="5644" max="5644" width="8.85546875" style="498" customWidth="1"/>
    <col min="5645" max="5645" width="4.7109375" style="498" customWidth="1"/>
    <col min="5646" max="5646" width="7.28515625" style="498" customWidth="1"/>
    <col min="5647" max="5647" width="6.85546875" style="498" customWidth="1"/>
    <col min="5648" max="5651" width="5.5703125" style="498" customWidth="1"/>
    <col min="5652" max="5889" width="9.140625" style="498"/>
    <col min="5890" max="5890" width="5" style="498" customWidth="1"/>
    <col min="5891" max="5891" width="30.42578125" style="498" bestFit="1" customWidth="1"/>
    <col min="5892" max="5892" width="8.7109375" style="498" customWidth="1"/>
    <col min="5893" max="5893" width="3.140625" style="498" customWidth="1"/>
    <col min="5894" max="5894" width="8.5703125" style="498" bestFit="1" customWidth="1"/>
    <col min="5895" max="5895" width="11.140625" style="498" customWidth="1"/>
    <col min="5896" max="5896" width="10.140625" style="498" customWidth="1"/>
    <col min="5897" max="5897" width="15.85546875" style="498" customWidth="1"/>
    <col min="5898" max="5898" width="9.42578125" style="498" customWidth="1"/>
    <col min="5899" max="5899" width="14.28515625" style="498" customWidth="1"/>
    <col min="5900" max="5900" width="8.85546875" style="498" customWidth="1"/>
    <col min="5901" max="5901" width="4.7109375" style="498" customWidth="1"/>
    <col min="5902" max="5902" width="7.28515625" style="498" customWidth="1"/>
    <col min="5903" max="5903" width="6.85546875" style="498" customWidth="1"/>
    <col min="5904" max="5907" width="5.5703125" style="498" customWidth="1"/>
    <col min="5908" max="6145" width="9.140625" style="498"/>
    <col min="6146" max="6146" width="5" style="498" customWidth="1"/>
    <col min="6147" max="6147" width="30.42578125" style="498" bestFit="1" customWidth="1"/>
    <col min="6148" max="6148" width="8.7109375" style="498" customWidth="1"/>
    <col min="6149" max="6149" width="3.140625" style="498" customWidth="1"/>
    <col min="6150" max="6150" width="8.5703125" style="498" bestFit="1" customWidth="1"/>
    <col min="6151" max="6151" width="11.140625" style="498" customWidth="1"/>
    <col min="6152" max="6152" width="10.140625" style="498" customWidth="1"/>
    <col min="6153" max="6153" width="15.85546875" style="498" customWidth="1"/>
    <col min="6154" max="6154" width="9.42578125" style="498" customWidth="1"/>
    <col min="6155" max="6155" width="14.28515625" style="498" customWidth="1"/>
    <col min="6156" max="6156" width="8.85546875" style="498" customWidth="1"/>
    <col min="6157" max="6157" width="4.7109375" style="498" customWidth="1"/>
    <col min="6158" max="6158" width="7.28515625" style="498" customWidth="1"/>
    <col min="6159" max="6159" width="6.85546875" style="498" customWidth="1"/>
    <col min="6160" max="6163" width="5.5703125" style="498" customWidth="1"/>
    <col min="6164" max="6401" width="9.140625" style="498"/>
    <col min="6402" max="6402" width="5" style="498" customWidth="1"/>
    <col min="6403" max="6403" width="30.42578125" style="498" bestFit="1" customWidth="1"/>
    <col min="6404" max="6404" width="8.7109375" style="498" customWidth="1"/>
    <col min="6405" max="6405" width="3.140625" style="498" customWidth="1"/>
    <col min="6406" max="6406" width="8.5703125" style="498" bestFit="1" customWidth="1"/>
    <col min="6407" max="6407" width="11.140625" style="498" customWidth="1"/>
    <col min="6408" max="6408" width="10.140625" style="498" customWidth="1"/>
    <col min="6409" max="6409" width="15.85546875" style="498" customWidth="1"/>
    <col min="6410" max="6410" width="9.42578125" style="498" customWidth="1"/>
    <col min="6411" max="6411" width="14.28515625" style="498" customWidth="1"/>
    <col min="6412" max="6412" width="8.85546875" style="498" customWidth="1"/>
    <col min="6413" max="6413" width="4.7109375" style="498" customWidth="1"/>
    <col min="6414" max="6414" width="7.28515625" style="498" customWidth="1"/>
    <col min="6415" max="6415" width="6.85546875" style="498" customWidth="1"/>
    <col min="6416" max="6419" width="5.5703125" style="498" customWidth="1"/>
    <col min="6420" max="6657" width="9.140625" style="498"/>
    <col min="6658" max="6658" width="5" style="498" customWidth="1"/>
    <col min="6659" max="6659" width="30.42578125" style="498" bestFit="1" customWidth="1"/>
    <col min="6660" max="6660" width="8.7109375" style="498" customWidth="1"/>
    <col min="6661" max="6661" width="3.140625" style="498" customWidth="1"/>
    <col min="6662" max="6662" width="8.5703125" style="498" bestFit="1" customWidth="1"/>
    <col min="6663" max="6663" width="11.140625" style="498" customWidth="1"/>
    <col min="6664" max="6664" width="10.140625" style="498" customWidth="1"/>
    <col min="6665" max="6665" width="15.85546875" style="498" customWidth="1"/>
    <col min="6666" max="6666" width="9.42578125" style="498" customWidth="1"/>
    <col min="6667" max="6667" width="14.28515625" style="498" customWidth="1"/>
    <col min="6668" max="6668" width="8.85546875" style="498" customWidth="1"/>
    <col min="6669" max="6669" width="4.7109375" style="498" customWidth="1"/>
    <col min="6670" max="6670" width="7.28515625" style="498" customWidth="1"/>
    <col min="6671" max="6671" width="6.85546875" style="498" customWidth="1"/>
    <col min="6672" max="6675" width="5.5703125" style="498" customWidth="1"/>
    <col min="6676" max="6913" width="9.140625" style="498"/>
    <col min="6914" max="6914" width="5" style="498" customWidth="1"/>
    <col min="6915" max="6915" width="30.42578125" style="498" bestFit="1" customWidth="1"/>
    <col min="6916" max="6916" width="8.7109375" style="498" customWidth="1"/>
    <col min="6917" max="6917" width="3.140625" style="498" customWidth="1"/>
    <col min="6918" max="6918" width="8.5703125" style="498" bestFit="1" customWidth="1"/>
    <col min="6919" max="6919" width="11.140625" style="498" customWidth="1"/>
    <col min="6920" max="6920" width="10.140625" style="498" customWidth="1"/>
    <col min="6921" max="6921" width="15.85546875" style="498" customWidth="1"/>
    <col min="6922" max="6922" width="9.42578125" style="498" customWidth="1"/>
    <col min="6923" max="6923" width="14.28515625" style="498" customWidth="1"/>
    <col min="6924" max="6924" width="8.85546875" style="498" customWidth="1"/>
    <col min="6925" max="6925" width="4.7109375" style="498" customWidth="1"/>
    <col min="6926" max="6926" width="7.28515625" style="498" customWidth="1"/>
    <col min="6927" max="6927" width="6.85546875" style="498" customWidth="1"/>
    <col min="6928" max="6931" width="5.5703125" style="498" customWidth="1"/>
    <col min="6932" max="7169" width="9.140625" style="498"/>
    <col min="7170" max="7170" width="5" style="498" customWidth="1"/>
    <col min="7171" max="7171" width="30.42578125" style="498" bestFit="1" customWidth="1"/>
    <col min="7172" max="7172" width="8.7109375" style="498" customWidth="1"/>
    <col min="7173" max="7173" width="3.140625" style="498" customWidth="1"/>
    <col min="7174" max="7174" width="8.5703125" style="498" bestFit="1" customWidth="1"/>
    <col min="7175" max="7175" width="11.140625" style="498" customWidth="1"/>
    <col min="7176" max="7176" width="10.140625" style="498" customWidth="1"/>
    <col min="7177" max="7177" width="15.85546875" style="498" customWidth="1"/>
    <col min="7178" max="7178" width="9.42578125" style="498" customWidth="1"/>
    <col min="7179" max="7179" width="14.28515625" style="498" customWidth="1"/>
    <col min="7180" max="7180" width="8.85546875" style="498" customWidth="1"/>
    <col min="7181" max="7181" width="4.7109375" style="498" customWidth="1"/>
    <col min="7182" max="7182" width="7.28515625" style="498" customWidth="1"/>
    <col min="7183" max="7183" width="6.85546875" style="498" customWidth="1"/>
    <col min="7184" max="7187" width="5.5703125" style="498" customWidth="1"/>
    <col min="7188" max="7425" width="9.140625" style="498"/>
    <col min="7426" max="7426" width="5" style="498" customWidth="1"/>
    <col min="7427" max="7427" width="30.42578125" style="498" bestFit="1" customWidth="1"/>
    <col min="7428" max="7428" width="8.7109375" style="498" customWidth="1"/>
    <col min="7429" max="7429" width="3.140625" style="498" customWidth="1"/>
    <col min="7430" max="7430" width="8.5703125" style="498" bestFit="1" customWidth="1"/>
    <col min="7431" max="7431" width="11.140625" style="498" customWidth="1"/>
    <col min="7432" max="7432" width="10.140625" style="498" customWidth="1"/>
    <col min="7433" max="7433" width="15.85546875" style="498" customWidth="1"/>
    <col min="7434" max="7434" width="9.42578125" style="498" customWidth="1"/>
    <col min="7435" max="7435" width="14.28515625" style="498" customWidth="1"/>
    <col min="7436" max="7436" width="8.85546875" style="498" customWidth="1"/>
    <col min="7437" max="7437" width="4.7109375" style="498" customWidth="1"/>
    <col min="7438" max="7438" width="7.28515625" style="498" customWidth="1"/>
    <col min="7439" max="7439" width="6.85546875" style="498" customWidth="1"/>
    <col min="7440" max="7443" width="5.5703125" style="498" customWidth="1"/>
    <col min="7444" max="7681" width="9.140625" style="498"/>
    <col min="7682" max="7682" width="5" style="498" customWidth="1"/>
    <col min="7683" max="7683" width="30.42578125" style="498" bestFit="1" customWidth="1"/>
    <col min="7684" max="7684" width="8.7109375" style="498" customWidth="1"/>
    <col min="7685" max="7685" width="3.140625" style="498" customWidth="1"/>
    <col min="7686" max="7686" width="8.5703125" style="498" bestFit="1" customWidth="1"/>
    <col min="7687" max="7687" width="11.140625" style="498" customWidth="1"/>
    <col min="7688" max="7688" width="10.140625" style="498" customWidth="1"/>
    <col min="7689" max="7689" width="15.85546875" style="498" customWidth="1"/>
    <col min="7690" max="7690" width="9.42578125" style="498" customWidth="1"/>
    <col min="7691" max="7691" width="14.28515625" style="498" customWidth="1"/>
    <col min="7692" max="7692" width="8.85546875" style="498" customWidth="1"/>
    <col min="7693" max="7693" width="4.7109375" style="498" customWidth="1"/>
    <col min="7694" max="7694" width="7.28515625" style="498" customWidth="1"/>
    <col min="7695" max="7695" width="6.85546875" style="498" customWidth="1"/>
    <col min="7696" max="7699" width="5.5703125" style="498" customWidth="1"/>
    <col min="7700" max="7937" width="9.140625" style="498"/>
    <col min="7938" max="7938" width="5" style="498" customWidth="1"/>
    <col min="7939" max="7939" width="30.42578125" style="498" bestFit="1" customWidth="1"/>
    <col min="7940" max="7940" width="8.7109375" style="498" customWidth="1"/>
    <col min="7941" max="7941" width="3.140625" style="498" customWidth="1"/>
    <col min="7942" max="7942" width="8.5703125" style="498" bestFit="1" customWidth="1"/>
    <col min="7943" max="7943" width="11.140625" style="498" customWidth="1"/>
    <col min="7944" max="7944" width="10.140625" style="498" customWidth="1"/>
    <col min="7945" max="7945" width="15.85546875" style="498" customWidth="1"/>
    <col min="7946" max="7946" width="9.42578125" style="498" customWidth="1"/>
    <col min="7947" max="7947" width="14.28515625" style="498" customWidth="1"/>
    <col min="7948" max="7948" width="8.85546875" style="498" customWidth="1"/>
    <col min="7949" max="7949" width="4.7109375" style="498" customWidth="1"/>
    <col min="7950" max="7950" width="7.28515625" style="498" customWidth="1"/>
    <col min="7951" max="7951" width="6.85546875" style="498" customWidth="1"/>
    <col min="7952" max="7955" width="5.5703125" style="498" customWidth="1"/>
    <col min="7956" max="8193" width="9.140625" style="498"/>
    <col min="8194" max="8194" width="5" style="498" customWidth="1"/>
    <col min="8195" max="8195" width="30.42578125" style="498" bestFit="1" customWidth="1"/>
    <col min="8196" max="8196" width="8.7109375" style="498" customWidth="1"/>
    <col min="8197" max="8197" width="3.140625" style="498" customWidth="1"/>
    <col min="8198" max="8198" width="8.5703125" style="498" bestFit="1" customWidth="1"/>
    <col min="8199" max="8199" width="11.140625" style="498" customWidth="1"/>
    <col min="8200" max="8200" width="10.140625" style="498" customWidth="1"/>
    <col min="8201" max="8201" width="15.85546875" style="498" customWidth="1"/>
    <col min="8202" max="8202" width="9.42578125" style="498" customWidth="1"/>
    <col min="8203" max="8203" width="14.28515625" style="498" customWidth="1"/>
    <col min="8204" max="8204" width="8.85546875" style="498" customWidth="1"/>
    <col min="8205" max="8205" width="4.7109375" style="498" customWidth="1"/>
    <col min="8206" max="8206" width="7.28515625" style="498" customWidth="1"/>
    <col min="8207" max="8207" width="6.85546875" style="498" customWidth="1"/>
    <col min="8208" max="8211" width="5.5703125" style="498" customWidth="1"/>
    <col min="8212" max="8449" width="9.140625" style="498"/>
    <col min="8450" max="8450" width="5" style="498" customWidth="1"/>
    <col min="8451" max="8451" width="30.42578125" style="498" bestFit="1" customWidth="1"/>
    <col min="8452" max="8452" width="8.7109375" style="498" customWidth="1"/>
    <col min="8453" max="8453" width="3.140625" style="498" customWidth="1"/>
    <col min="8454" max="8454" width="8.5703125" style="498" bestFit="1" customWidth="1"/>
    <col min="8455" max="8455" width="11.140625" style="498" customWidth="1"/>
    <col min="8456" max="8456" width="10.140625" style="498" customWidth="1"/>
    <col min="8457" max="8457" width="15.85546875" style="498" customWidth="1"/>
    <col min="8458" max="8458" width="9.42578125" style="498" customWidth="1"/>
    <col min="8459" max="8459" width="14.28515625" style="498" customWidth="1"/>
    <col min="8460" max="8460" width="8.85546875" style="498" customWidth="1"/>
    <col min="8461" max="8461" width="4.7109375" style="498" customWidth="1"/>
    <col min="8462" max="8462" width="7.28515625" style="498" customWidth="1"/>
    <col min="8463" max="8463" width="6.85546875" style="498" customWidth="1"/>
    <col min="8464" max="8467" width="5.5703125" style="498" customWidth="1"/>
    <col min="8468" max="8705" width="9.140625" style="498"/>
    <col min="8706" max="8706" width="5" style="498" customWidth="1"/>
    <col min="8707" max="8707" width="30.42578125" style="498" bestFit="1" customWidth="1"/>
    <col min="8708" max="8708" width="8.7109375" style="498" customWidth="1"/>
    <col min="8709" max="8709" width="3.140625" style="498" customWidth="1"/>
    <col min="8710" max="8710" width="8.5703125" style="498" bestFit="1" customWidth="1"/>
    <col min="8711" max="8711" width="11.140625" style="498" customWidth="1"/>
    <col min="8712" max="8712" width="10.140625" style="498" customWidth="1"/>
    <col min="8713" max="8713" width="15.85546875" style="498" customWidth="1"/>
    <col min="8714" max="8714" width="9.42578125" style="498" customWidth="1"/>
    <col min="8715" max="8715" width="14.28515625" style="498" customWidth="1"/>
    <col min="8716" max="8716" width="8.85546875" style="498" customWidth="1"/>
    <col min="8717" max="8717" width="4.7109375" style="498" customWidth="1"/>
    <col min="8718" max="8718" width="7.28515625" style="498" customWidth="1"/>
    <col min="8719" max="8719" width="6.85546875" style="498" customWidth="1"/>
    <col min="8720" max="8723" width="5.5703125" style="498" customWidth="1"/>
    <col min="8724" max="8961" width="9.140625" style="498"/>
    <col min="8962" max="8962" width="5" style="498" customWidth="1"/>
    <col min="8963" max="8963" width="30.42578125" style="498" bestFit="1" customWidth="1"/>
    <col min="8964" max="8964" width="8.7109375" style="498" customWidth="1"/>
    <col min="8965" max="8965" width="3.140625" style="498" customWidth="1"/>
    <col min="8966" max="8966" width="8.5703125" style="498" bestFit="1" customWidth="1"/>
    <col min="8967" max="8967" width="11.140625" style="498" customWidth="1"/>
    <col min="8968" max="8968" width="10.140625" style="498" customWidth="1"/>
    <col min="8969" max="8969" width="15.85546875" style="498" customWidth="1"/>
    <col min="8970" max="8970" width="9.42578125" style="498" customWidth="1"/>
    <col min="8971" max="8971" width="14.28515625" style="498" customWidth="1"/>
    <col min="8972" max="8972" width="8.85546875" style="498" customWidth="1"/>
    <col min="8973" max="8973" width="4.7109375" style="498" customWidth="1"/>
    <col min="8974" max="8974" width="7.28515625" style="498" customWidth="1"/>
    <col min="8975" max="8975" width="6.85546875" style="498" customWidth="1"/>
    <col min="8976" max="8979" width="5.5703125" style="498" customWidth="1"/>
    <col min="8980" max="9217" width="9.140625" style="498"/>
    <col min="9218" max="9218" width="5" style="498" customWidth="1"/>
    <col min="9219" max="9219" width="30.42578125" style="498" bestFit="1" customWidth="1"/>
    <col min="9220" max="9220" width="8.7109375" style="498" customWidth="1"/>
    <col min="9221" max="9221" width="3.140625" style="498" customWidth="1"/>
    <col min="9222" max="9222" width="8.5703125" style="498" bestFit="1" customWidth="1"/>
    <col min="9223" max="9223" width="11.140625" style="498" customWidth="1"/>
    <col min="9224" max="9224" width="10.140625" style="498" customWidth="1"/>
    <col min="9225" max="9225" width="15.85546875" style="498" customWidth="1"/>
    <col min="9226" max="9226" width="9.42578125" style="498" customWidth="1"/>
    <col min="9227" max="9227" width="14.28515625" style="498" customWidth="1"/>
    <col min="9228" max="9228" width="8.85546875" style="498" customWidth="1"/>
    <col min="9229" max="9229" width="4.7109375" style="498" customWidth="1"/>
    <col min="9230" max="9230" width="7.28515625" style="498" customWidth="1"/>
    <col min="9231" max="9231" width="6.85546875" style="498" customWidth="1"/>
    <col min="9232" max="9235" width="5.5703125" style="498" customWidth="1"/>
    <col min="9236" max="9473" width="9.140625" style="498"/>
    <col min="9474" max="9474" width="5" style="498" customWidth="1"/>
    <col min="9475" max="9475" width="30.42578125" style="498" bestFit="1" customWidth="1"/>
    <col min="9476" max="9476" width="8.7109375" style="498" customWidth="1"/>
    <col min="9477" max="9477" width="3.140625" style="498" customWidth="1"/>
    <col min="9478" max="9478" width="8.5703125" style="498" bestFit="1" customWidth="1"/>
    <col min="9479" max="9479" width="11.140625" style="498" customWidth="1"/>
    <col min="9480" max="9480" width="10.140625" style="498" customWidth="1"/>
    <col min="9481" max="9481" width="15.85546875" style="498" customWidth="1"/>
    <col min="9482" max="9482" width="9.42578125" style="498" customWidth="1"/>
    <col min="9483" max="9483" width="14.28515625" style="498" customWidth="1"/>
    <col min="9484" max="9484" width="8.85546875" style="498" customWidth="1"/>
    <col min="9485" max="9485" width="4.7109375" style="498" customWidth="1"/>
    <col min="9486" max="9486" width="7.28515625" style="498" customWidth="1"/>
    <col min="9487" max="9487" width="6.85546875" style="498" customWidth="1"/>
    <col min="9488" max="9491" width="5.5703125" style="498" customWidth="1"/>
    <col min="9492" max="9729" width="9.140625" style="498"/>
    <col min="9730" max="9730" width="5" style="498" customWidth="1"/>
    <col min="9731" max="9731" width="30.42578125" style="498" bestFit="1" customWidth="1"/>
    <col min="9732" max="9732" width="8.7109375" style="498" customWidth="1"/>
    <col min="9733" max="9733" width="3.140625" style="498" customWidth="1"/>
    <col min="9734" max="9734" width="8.5703125" style="498" bestFit="1" customWidth="1"/>
    <col min="9735" max="9735" width="11.140625" style="498" customWidth="1"/>
    <col min="9736" max="9736" width="10.140625" style="498" customWidth="1"/>
    <col min="9737" max="9737" width="15.85546875" style="498" customWidth="1"/>
    <col min="9738" max="9738" width="9.42578125" style="498" customWidth="1"/>
    <col min="9739" max="9739" width="14.28515625" style="498" customWidth="1"/>
    <col min="9740" max="9740" width="8.85546875" style="498" customWidth="1"/>
    <col min="9741" max="9741" width="4.7109375" style="498" customWidth="1"/>
    <col min="9742" max="9742" width="7.28515625" style="498" customWidth="1"/>
    <col min="9743" max="9743" width="6.85546875" style="498" customWidth="1"/>
    <col min="9744" max="9747" width="5.5703125" style="498" customWidth="1"/>
    <col min="9748" max="9985" width="9.140625" style="498"/>
    <col min="9986" max="9986" width="5" style="498" customWidth="1"/>
    <col min="9987" max="9987" width="30.42578125" style="498" bestFit="1" customWidth="1"/>
    <col min="9988" max="9988" width="8.7109375" style="498" customWidth="1"/>
    <col min="9989" max="9989" width="3.140625" style="498" customWidth="1"/>
    <col min="9990" max="9990" width="8.5703125" style="498" bestFit="1" customWidth="1"/>
    <col min="9991" max="9991" width="11.140625" style="498" customWidth="1"/>
    <col min="9992" max="9992" width="10.140625" style="498" customWidth="1"/>
    <col min="9993" max="9993" width="15.85546875" style="498" customWidth="1"/>
    <col min="9994" max="9994" width="9.42578125" style="498" customWidth="1"/>
    <col min="9995" max="9995" width="14.28515625" style="498" customWidth="1"/>
    <col min="9996" max="9996" width="8.85546875" style="498" customWidth="1"/>
    <col min="9997" max="9997" width="4.7109375" style="498" customWidth="1"/>
    <col min="9998" max="9998" width="7.28515625" style="498" customWidth="1"/>
    <col min="9999" max="9999" width="6.85546875" style="498" customWidth="1"/>
    <col min="10000" max="10003" width="5.5703125" style="498" customWidth="1"/>
    <col min="10004" max="10241" width="9.140625" style="498"/>
    <col min="10242" max="10242" width="5" style="498" customWidth="1"/>
    <col min="10243" max="10243" width="30.42578125" style="498" bestFit="1" customWidth="1"/>
    <col min="10244" max="10244" width="8.7109375" style="498" customWidth="1"/>
    <col min="10245" max="10245" width="3.140625" style="498" customWidth="1"/>
    <col min="10246" max="10246" width="8.5703125" style="498" bestFit="1" customWidth="1"/>
    <col min="10247" max="10247" width="11.140625" style="498" customWidth="1"/>
    <col min="10248" max="10248" width="10.140625" style="498" customWidth="1"/>
    <col min="10249" max="10249" width="15.85546875" style="498" customWidth="1"/>
    <col min="10250" max="10250" width="9.42578125" style="498" customWidth="1"/>
    <col min="10251" max="10251" width="14.28515625" style="498" customWidth="1"/>
    <col min="10252" max="10252" width="8.85546875" style="498" customWidth="1"/>
    <col min="10253" max="10253" width="4.7109375" style="498" customWidth="1"/>
    <col min="10254" max="10254" width="7.28515625" style="498" customWidth="1"/>
    <col min="10255" max="10255" width="6.85546875" style="498" customWidth="1"/>
    <col min="10256" max="10259" width="5.5703125" style="498" customWidth="1"/>
    <col min="10260" max="10497" width="9.140625" style="498"/>
    <col min="10498" max="10498" width="5" style="498" customWidth="1"/>
    <col min="10499" max="10499" width="30.42578125" style="498" bestFit="1" customWidth="1"/>
    <col min="10500" max="10500" width="8.7109375" style="498" customWidth="1"/>
    <col min="10501" max="10501" width="3.140625" style="498" customWidth="1"/>
    <col min="10502" max="10502" width="8.5703125" style="498" bestFit="1" customWidth="1"/>
    <col min="10503" max="10503" width="11.140625" style="498" customWidth="1"/>
    <col min="10504" max="10504" width="10.140625" style="498" customWidth="1"/>
    <col min="10505" max="10505" width="15.85546875" style="498" customWidth="1"/>
    <col min="10506" max="10506" width="9.42578125" style="498" customWidth="1"/>
    <col min="10507" max="10507" width="14.28515625" style="498" customWidth="1"/>
    <col min="10508" max="10508" width="8.85546875" style="498" customWidth="1"/>
    <col min="10509" max="10509" width="4.7109375" style="498" customWidth="1"/>
    <col min="10510" max="10510" width="7.28515625" style="498" customWidth="1"/>
    <col min="10511" max="10511" width="6.85546875" style="498" customWidth="1"/>
    <col min="10512" max="10515" width="5.5703125" style="498" customWidth="1"/>
    <col min="10516" max="10753" width="9.140625" style="498"/>
    <col min="10754" max="10754" width="5" style="498" customWidth="1"/>
    <col min="10755" max="10755" width="30.42578125" style="498" bestFit="1" customWidth="1"/>
    <col min="10756" max="10756" width="8.7109375" style="498" customWidth="1"/>
    <col min="10757" max="10757" width="3.140625" style="498" customWidth="1"/>
    <col min="10758" max="10758" width="8.5703125" style="498" bestFit="1" customWidth="1"/>
    <col min="10759" max="10759" width="11.140625" style="498" customWidth="1"/>
    <col min="10760" max="10760" width="10.140625" style="498" customWidth="1"/>
    <col min="10761" max="10761" width="15.85546875" style="498" customWidth="1"/>
    <col min="10762" max="10762" width="9.42578125" style="498" customWidth="1"/>
    <col min="10763" max="10763" width="14.28515625" style="498" customWidth="1"/>
    <col min="10764" max="10764" width="8.85546875" style="498" customWidth="1"/>
    <col min="10765" max="10765" width="4.7109375" style="498" customWidth="1"/>
    <col min="10766" max="10766" width="7.28515625" style="498" customWidth="1"/>
    <col min="10767" max="10767" width="6.85546875" style="498" customWidth="1"/>
    <col min="10768" max="10771" width="5.5703125" style="498" customWidth="1"/>
    <col min="10772" max="11009" width="9.140625" style="498"/>
    <col min="11010" max="11010" width="5" style="498" customWidth="1"/>
    <col min="11011" max="11011" width="30.42578125" style="498" bestFit="1" customWidth="1"/>
    <col min="11012" max="11012" width="8.7109375" style="498" customWidth="1"/>
    <col min="11013" max="11013" width="3.140625" style="498" customWidth="1"/>
    <col min="11014" max="11014" width="8.5703125" style="498" bestFit="1" customWidth="1"/>
    <col min="11015" max="11015" width="11.140625" style="498" customWidth="1"/>
    <col min="11016" max="11016" width="10.140625" style="498" customWidth="1"/>
    <col min="11017" max="11017" width="15.85546875" style="498" customWidth="1"/>
    <col min="11018" max="11018" width="9.42578125" style="498" customWidth="1"/>
    <col min="11019" max="11019" width="14.28515625" style="498" customWidth="1"/>
    <col min="11020" max="11020" width="8.85546875" style="498" customWidth="1"/>
    <col min="11021" max="11021" width="4.7109375" style="498" customWidth="1"/>
    <col min="11022" max="11022" width="7.28515625" style="498" customWidth="1"/>
    <col min="11023" max="11023" width="6.85546875" style="498" customWidth="1"/>
    <col min="11024" max="11027" width="5.5703125" style="498" customWidth="1"/>
    <col min="11028" max="11265" width="9.140625" style="498"/>
    <col min="11266" max="11266" width="5" style="498" customWidth="1"/>
    <col min="11267" max="11267" width="30.42578125" style="498" bestFit="1" customWidth="1"/>
    <col min="11268" max="11268" width="8.7109375" style="498" customWidth="1"/>
    <col min="11269" max="11269" width="3.140625" style="498" customWidth="1"/>
    <col min="11270" max="11270" width="8.5703125" style="498" bestFit="1" customWidth="1"/>
    <col min="11271" max="11271" width="11.140625" style="498" customWidth="1"/>
    <col min="11272" max="11272" width="10.140625" style="498" customWidth="1"/>
    <col min="11273" max="11273" width="15.85546875" style="498" customWidth="1"/>
    <col min="11274" max="11274" width="9.42578125" style="498" customWidth="1"/>
    <col min="11275" max="11275" width="14.28515625" style="498" customWidth="1"/>
    <col min="11276" max="11276" width="8.85546875" style="498" customWidth="1"/>
    <col min="11277" max="11277" width="4.7109375" style="498" customWidth="1"/>
    <col min="11278" max="11278" width="7.28515625" style="498" customWidth="1"/>
    <col min="11279" max="11279" width="6.85546875" style="498" customWidth="1"/>
    <col min="11280" max="11283" width="5.5703125" style="498" customWidth="1"/>
    <col min="11284" max="11521" width="9.140625" style="498"/>
    <col min="11522" max="11522" width="5" style="498" customWidth="1"/>
    <col min="11523" max="11523" width="30.42578125" style="498" bestFit="1" customWidth="1"/>
    <col min="11524" max="11524" width="8.7109375" style="498" customWidth="1"/>
    <col min="11525" max="11525" width="3.140625" style="498" customWidth="1"/>
    <col min="11526" max="11526" width="8.5703125" style="498" bestFit="1" customWidth="1"/>
    <col min="11527" max="11527" width="11.140625" style="498" customWidth="1"/>
    <col min="11528" max="11528" width="10.140625" style="498" customWidth="1"/>
    <col min="11529" max="11529" width="15.85546875" style="498" customWidth="1"/>
    <col min="11530" max="11530" width="9.42578125" style="498" customWidth="1"/>
    <col min="11531" max="11531" width="14.28515625" style="498" customWidth="1"/>
    <col min="11532" max="11532" width="8.85546875" style="498" customWidth="1"/>
    <col min="11533" max="11533" width="4.7109375" style="498" customWidth="1"/>
    <col min="11534" max="11534" width="7.28515625" style="498" customWidth="1"/>
    <col min="11535" max="11535" width="6.85546875" style="498" customWidth="1"/>
    <col min="11536" max="11539" width="5.5703125" style="498" customWidth="1"/>
    <col min="11540" max="11777" width="9.140625" style="498"/>
    <col min="11778" max="11778" width="5" style="498" customWidth="1"/>
    <col min="11779" max="11779" width="30.42578125" style="498" bestFit="1" customWidth="1"/>
    <col min="11780" max="11780" width="8.7109375" style="498" customWidth="1"/>
    <col min="11781" max="11781" width="3.140625" style="498" customWidth="1"/>
    <col min="11782" max="11782" width="8.5703125" style="498" bestFit="1" customWidth="1"/>
    <col min="11783" max="11783" width="11.140625" style="498" customWidth="1"/>
    <col min="11784" max="11784" width="10.140625" style="498" customWidth="1"/>
    <col min="11785" max="11785" width="15.85546875" style="498" customWidth="1"/>
    <col min="11786" max="11786" width="9.42578125" style="498" customWidth="1"/>
    <col min="11787" max="11787" width="14.28515625" style="498" customWidth="1"/>
    <col min="11788" max="11788" width="8.85546875" style="498" customWidth="1"/>
    <col min="11789" max="11789" width="4.7109375" style="498" customWidth="1"/>
    <col min="11790" max="11790" width="7.28515625" style="498" customWidth="1"/>
    <col min="11791" max="11791" width="6.85546875" style="498" customWidth="1"/>
    <col min="11792" max="11795" width="5.5703125" style="498" customWidth="1"/>
    <col min="11796" max="12033" width="9.140625" style="498"/>
    <col min="12034" max="12034" width="5" style="498" customWidth="1"/>
    <col min="12035" max="12035" width="30.42578125" style="498" bestFit="1" customWidth="1"/>
    <col min="12036" max="12036" width="8.7109375" style="498" customWidth="1"/>
    <col min="12037" max="12037" width="3.140625" style="498" customWidth="1"/>
    <col min="12038" max="12038" width="8.5703125" style="498" bestFit="1" customWidth="1"/>
    <col min="12039" max="12039" width="11.140625" style="498" customWidth="1"/>
    <col min="12040" max="12040" width="10.140625" style="498" customWidth="1"/>
    <col min="12041" max="12041" width="15.85546875" style="498" customWidth="1"/>
    <col min="12042" max="12042" width="9.42578125" style="498" customWidth="1"/>
    <col min="12043" max="12043" width="14.28515625" style="498" customWidth="1"/>
    <col min="12044" max="12044" width="8.85546875" style="498" customWidth="1"/>
    <col min="12045" max="12045" width="4.7109375" style="498" customWidth="1"/>
    <col min="12046" max="12046" width="7.28515625" style="498" customWidth="1"/>
    <col min="12047" max="12047" width="6.85546875" style="498" customWidth="1"/>
    <col min="12048" max="12051" width="5.5703125" style="498" customWidth="1"/>
    <col min="12052" max="12289" width="9.140625" style="498"/>
    <col min="12290" max="12290" width="5" style="498" customWidth="1"/>
    <col min="12291" max="12291" width="30.42578125" style="498" bestFit="1" customWidth="1"/>
    <col min="12292" max="12292" width="8.7109375" style="498" customWidth="1"/>
    <col min="12293" max="12293" width="3.140625" style="498" customWidth="1"/>
    <col min="12294" max="12294" width="8.5703125" style="498" bestFit="1" customWidth="1"/>
    <col min="12295" max="12295" width="11.140625" style="498" customWidth="1"/>
    <col min="12296" max="12296" width="10.140625" style="498" customWidth="1"/>
    <col min="12297" max="12297" width="15.85546875" style="498" customWidth="1"/>
    <col min="12298" max="12298" width="9.42578125" style="498" customWidth="1"/>
    <col min="12299" max="12299" width="14.28515625" style="498" customWidth="1"/>
    <col min="12300" max="12300" width="8.85546875" style="498" customWidth="1"/>
    <col min="12301" max="12301" width="4.7109375" style="498" customWidth="1"/>
    <col min="12302" max="12302" width="7.28515625" style="498" customWidth="1"/>
    <col min="12303" max="12303" width="6.85546875" style="498" customWidth="1"/>
    <col min="12304" max="12307" width="5.5703125" style="498" customWidth="1"/>
    <col min="12308" max="12545" width="9.140625" style="498"/>
    <col min="12546" max="12546" width="5" style="498" customWidth="1"/>
    <col min="12547" max="12547" width="30.42578125" style="498" bestFit="1" customWidth="1"/>
    <col min="12548" max="12548" width="8.7109375" style="498" customWidth="1"/>
    <col min="12549" max="12549" width="3.140625" style="498" customWidth="1"/>
    <col min="12550" max="12550" width="8.5703125" style="498" bestFit="1" customWidth="1"/>
    <col min="12551" max="12551" width="11.140625" style="498" customWidth="1"/>
    <col min="12552" max="12552" width="10.140625" style="498" customWidth="1"/>
    <col min="12553" max="12553" width="15.85546875" style="498" customWidth="1"/>
    <col min="12554" max="12554" width="9.42578125" style="498" customWidth="1"/>
    <col min="12555" max="12555" width="14.28515625" style="498" customWidth="1"/>
    <col min="12556" max="12556" width="8.85546875" style="498" customWidth="1"/>
    <col min="12557" max="12557" width="4.7109375" style="498" customWidth="1"/>
    <col min="12558" max="12558" width="7.28515625" style="498" customWidth="1"/>
    <col min="12559" max="12559" width="6.85546875" style="498" customWidth="1"/>
    <col min="12560" max="12563" width="5.5703125" style="498" customWidth="1"/>
    <col min="12564" max="12801" width="9.140625" style="498"/>
    <col min="12802" max="12802" width="5" style="498" customWidth="1"/>
    <col min="12803" max="12803" width="30.42578125" style="498" bestFit="1" customWidth="1"/>
    <col min="12804" max="12804" width="8.7109375" style="498" customWidth="1"/>
    <col min="12805" max="12805" width="3.140625" style="498" customWidth="1"/>
    <col min="12806" max="12806" width="8.5703125" style="498" bestFit="1" customWidth="1"/>
    <col min="12807" max="12807" width="11.140625" style="498" customWidth="1"/>
    <col min="12808" max="12808" width="10.140625" style="498" customWidth="1"/>
    <col min="12809" max="12809" width="15.85546875" style="498" customWidth="1"/>
    <col min="12810" max="12810" width="9.42578125" style="498" customWidth="1"/>
    <col min="12811" max="12811" width="14.28515625" style="498" customWidth="1"/>
    <col min="12812" max="12812" width="8.85546875" style="498" customWidth="1"/>
    <col min="12813" max="12813" width="4.7109375" style="498" customWidth="1"/>
    <col min="12814" max="12814" width="7.28515625" style="498" customWidth="1"/>
    <col min="12815" max="12815" width="6.85546875" style="498" customWidth="1"/>
    <col min="12816" max="12819" width="5.5703125" style="498" customWidth="1"/>
    <col min="12820" max="13057" width="9.140625" style="498"/>
    <col min="13058" max="13058" width="5" style="498" customWidth="1"/>
    <col min="13059" max="13059" width="30.42578125" style="498" bestFit="1" customWidth="1"/>
    <col min="13060" max="13060" width="8.7109375" style="498" customWidth="1"/>
    <col min="13061" max="13061" width="3.140625" style="498" customWidth="1"/>
    <col min="13062" max="13062" width="8.5703125" style="498" bestFit="1" customWidth="1"/>
    <col min="13063" max="13063" width="11.140625" style="498" customWidth="1"/>
    <col min="13064" max="13064" width="10.140625" style="498" customWidth="1"/>
    <col min="13065" max="13065" width="15.85546875" style="498" customWidth="1"/>
    <col min="13066" max="13066" width="9.42578125" style="498" customWidth="1"/>
    <col min="13067" max="13067" width="14.28515625" style="498" customWidth="1"/>
    <col min="13068" max="13068" width="8.85546875" style="498" customWidth="1"/>
    <col min="13069" max="13069" width="4.7109375" style="498" customWidth="1"/>
    <col min="13070" max="13070" width="7.28515625" style="498" customWidth="1"/>
    <col min="13071" max="13071" width="6.85546875" style="498" customWidth="1"/>
    <col min="13072" max="13075" width="5.5703125" style="498" customWidth="1"/>
    <col min="13076" max="13313" width="9.140625" style="498"/>
    <col min="13314" max="13314" width="5" style="498" customWidth="1"/>
    <col min="13315" max="13315" width="30.42578125" style="498" bestFit="1" customWidth="1"/>
    <col min="13316" max="13316" width="8.7109375" style="498" customWidth="1"/>
    <col min="13317" max="13317" width="3.140625" style="498" customWidth="1"/>
    <col min="13318" max="13318" width="8.5703125" style="498" bestFit="1" customWidth="1"/>
    <col min="13319" max="13319" width="11.140625" style="498" customWidth="1"/>
    <col min="13320" max="13320" width="10.140625" style="498" customWidth="1"/>
    <col min="13321" max="13321" width="15.85546875" style="498" customWidth="1"/>
    <col min="13322" max="13322" width="9.42578125" style="498" customWidth="1"/>
    <col min="13323" max="13323" width="14.28515625" style="498" customWidth="1"/>
    <col min="13324" max="13324" width="8.85546875" style="498" customWidth="1"/>
    <col min="13325" max="13325" width="4.7109375" style="498" customWidth="1"/>
    <col min="13326" max="13326" width="7.28515625" style="498" customWidth="1"/>
    <col min="13327" max="13327" width="6.85546875" style="498" customWidth="1"/>
    <col min="13328" max="13331" width="5.5703125" style="498" customWidth="1"/>
    <col min="13332" max="13569" width="9.140625" style="498"/>
    <col min="13570" max="13570" width="5" style="498" customWidth="1"/>
    <col min="13571" max="13571" width="30.42578125" style="498" bestFit="1" customWidth="1"/>
    <col min="13572" max="13572" width="8.7109375" style="498" customWidth="1"/>
    <col min="13573" max="13573" width="3.140625" style="498" customWidth="1"/>
    <col min="13574" max="13574" width="8.5703125" style="498" bestFit="1" customWidth="1"/>
    <col min="13575" max="13575" width="11.140625" style="498" customWidth="1"/>
    <col min="13576" max="13576" width="10.140625" style="498" customWidth="1"/>
    <col min="13577" max="13577" width="15.85546875" style="498" customWidth="1"/>
    <col min="13578" max="13578" width="9.42578125" style="498" customWidth="1"/>
    <col min="13579" max="13579" width="14.28515625" style="498" customWidth="1"/>
    <col min="13580" max="13580" width="8.85546875" style="498" customWidth="1"/>
    <col min="13581" max="13581" width="4.7109375" style="498" customWidth="1"/>
    <col min="13582" max="13582" width="7.28515625" style="498" customWidth="1"/>
    <col min="13583" max="13583" width="6.85546875" style="498" customWidth="1"/>
    <col min="13584" max="13587" width="5.5703125" style="498" customWidth="1"/>
    <col min="13588" max="13825" width="9.140625" style="498"/>
    <col min="13826" max="13826" width="5" style="498" customWidth="1"/>
    <col min="13827" max="13827" width="30.42578125" style="498" bestFit="1" customWidth="1"/>
    <col min="13828" max="13828" width="8.7109375" style="498" customWidth="1"/>
    <col min="13829" max="13829" width="3.140625" style="498" customWidth="1"/>
    <col min="13830" max="13830" width="8.5703125" style="498" bestFit="1" customWidth="1"/>
    <col min="13831" max="13831" width="11.140625" style="498" customWidth="1"/>
    <col min="13832" max="13832" width="10.140625" style="498" customWidth="1"/>
    <col min="13833" max="13833" width="15.85546875" style="498" customWidth="1"/>
    <col min="13834" max="13834" width="9.42578125" style="498" customWidth="1"/>
    <col min="13835" max="13835" width="14.28515625" style="498" customWidth="1"/>
    <col min="13836" max="13836" width="8.85546875" style="498" customWidth="1"/>
    <col min="13837" max="13837" width="4.7109375" style="498" customWidth="1"/>
    <col min="13838" max="13838" width="7.28515625" style="498" customWidth="1"/>
    <col min="13839" max="13839" width="6.85546875" style="498" customWidth="1"/>
    <col min="13840" max="13843" width="5.5703125" style="498" customWidth="1"/>
    <col min="13844" max="14081" width="9.140625" style="498"/>
    <col min="14082" max="14082" width="5" style="498" customWidth="1"/>
    <col min="14083" max="14083" width="30.42578125" style="498" bestFit="1" customWidth="1"/>
    <col min="14084" max="14084" width="8.7109375" style="498" customWidth="1"/>
    <col min="14085" max="14085" width="3.140625" style="498" customWidth="1"/>
    <col min="14086" max="14086" width="8.5703125" style="498" bestFit="1" customWidth="1"/>
    <col min="14087" max="14087" width="11.140625" style="498" customWidth="1"/>
    <col min="14088" max="14088" width="10.140625" style="498" customWidth="1"/>
    <col min="14089" max="14089" width="15.85546875" style="498" customWidth="1"/>
    <col min="14090" max="14090" width="9.42578125" style="498" customWidth="1"/>
    <col min="14091" max="14091" width="14.28515625" style="498" customWidth="1"/>
    <col min="14092" max="14092" width="8.85546875" style="498" customWidth="1"/>
    <col min="14093" max="14093" width="4.7109375" style="498" customWidth="1"/>
    <col min="14094" max="14094" width="7.28515625" style="498" customWidth="1"/>
    <col min="14095" max="14095" width="6.85546875" style="498" customWidth="1"/>
    <col min="14096" max="14099" width="5.5703125" style="498" customWidth="1"/>
    <col min="14100" max="14337" width="9.140625" style="498"/>
    <col min="14338" max="14338" width="5" style="498" customWidth="1"/>
    <col min="14339" max="14339" width="30.42578125" style="498" bestFit="1" customWidth="1"/>
    <col min="14340" max="14340" width="8.7109375" style="498" customWidth="1"/>
    <col min="14341" max="14341" width="3.140625" style="498" customWidth="1"/>
    <col min="14342" max="14342" width="8.5703125" style="498" bestFit="1" customWidth="1"/>
    <col min="14343" max="14343" width="11.140625" style="498" customWidth="1"/>
    <col min="14344" max="14344" width="10.140625" style="498" customWidth="1"/>
    <col min="14345" max="14345" width="15.85546875" style="498" customWidth="1"/>
    <col min="14346" max="14346" width="9.42578125" style="498" customWidth="1"/>
    <col min="14347" max="14347" width="14.28515625" style="498" customWidth="1"/>
    <col min="14348" max="14348" width="8.85546875" style="498" customWidth="1"/>
    <col min="14349" max="14349" width="4.7109375" style="498" customWidth="1"/>
    <col min="14350" max="14350" width="7.28515625" style="498" customWidth="1"/>
    <col min="14351" max="14351" width="6.85546875" style="498" customWidth="1"/>
    <col min="14352" max="14355" width="5.5703125" style="498" customWidth="1"/>
    <col min="14356" max="14593" width="9.140625" style="498"/>
    <col min="14594" max="14594" width="5" style="498" customWidth="1"/>
    <col min="14595" max="14595" width="30.42578125" style="498" bestFit="1" customWidth="1"/>
    <col min="14596" max="14596" width="8.7109375" style="498" customWidth="1"/>
    <col min="14597" max="14597" width="3.140625" style="498" customWidth="1"/>
    <col min="14598" max="14598" width="8.5703125" style="498" bestFit="1" customWidth="1"/>
    <col min="14599" max="14599" width="11.140625" style="498" customWidth="1"/>
    <col min="14600" max="14600" width="10.140625" style="498" customWidth="1"/>
    <col min="14601" max="14601" width="15.85546875" style="498" customWidth="1"/>
    <col min="14602" max="14602" width="9.42578125" style="498" customWidth="1"/>
    <col min="14603" max="14603" width="14.28515625" style="498" customWidth="1"/>
    <col min="14604" max="14604" width="8.85546875" style="498" customWidth="1"/>
    <col min="14605" max="14605" width="4.7109375" style="498" customWidth="1"/>
    <col min="14606" max="14606" width="7.28515625" style="498" customWidth="1"/>
    <col min="14607" max="14607" width="6.85546875" style="498" customWidth="1"/>
    <col min="14608" max="14611" width="5.5703125" style="498" customWidth="1"/>
    <col min="14612" max="14849" width="9.140625" style="498"/>
    <col min="14850" max="14850" width="5" style="498" customWidth="1"/>
    <col min="14851" max="14851" width="30.42578125" style="498" bestFit="1" customWidth="1"/>
    <col min="14852" max="14852" width="8.7109375" style="498" customWidth="1"/>
    <col min="14853" max="14853" width="3.140625" style="498" customWidth="1"/>
    <col min="14854" max="14854" width="8.5703125" style="498" bestFit="1" customWidth="1"/>
    <col min="14855" max="14855" width="11.140625" style="498" customWidth="1"/>
    <col min="14856" max="14856" width="10.140625" style="498" customWidth="1"/>
    <col min="14857" max="14857" width="15.85546875" style="498" customWidth="1"/>
    <col min="14858" max="14858" width="9.42578125" style="498" customWidth="1"/>
    <col min="14859" max="14859" width="14.28515625" style="498" customWidth="1"/>
    <col min="14860" max="14860" width="8.85546875" style="498" customWidth="1"/>
    <col min="14861" max="14861" width="4.7109375" style="498" customWidth="1"/>
    <col min="14862" max="14862" width="7.28515625" style="498" customWidth="1"/>
    <col min="14863" max="14863" width="6.85546875" style="498" customWidth="1"/>
    <col min="14864" max="14867" width="5.5703125" style="498" customWidth="1"/>
    <col min="14868" max="15105" width="9.140625" style="498"/>
    <col min="15106" max="15106" width="5" style="498" customWidth="1"/>
    <col min="15107" max="15107" width="30.42578125" style="498" bestFit="1" customWidth="1"/>
    <col min="15108" max="15108" width="8.7109375" style="498" customWidth="1"/>
    <col min="15109" max="15109" width="3.140625" style="498" customWidth="1"/>
    <col min="15110" max="15110" width="8.5703125" style="498" bestFit="1" customWidth="1"/>
    <col min="15111" max="15111" width="11.140625" style="498" customWidth="1"/>
    <col min="15112" max="15112" width="10.140625" style="498" customWidth="1"/>
    <col min="15113" max="15113" width="15.85546875" style="498" customWidth="1"/>
    <col min="15114" max="15114" width="9.42578125" style="498" customWidth="1"/>
    <col min="15115" max="15115" width="14.28515625" style="498" customWidth="1"/>
    <col min="15116" max="15116" width="8.85546875" style="498" customWidth="1"/>
    <col min="15117" max="15117" width="4.7109375" style="498" customWidth="1"/>
    <col min="15118" max="15118" width="7.28515625" style="498" customWidth="1"/>
    <col min="15119" max="15119" width="6.85546875" style="498" customWidth="1"/>
    <col min="15120" max="15123" width="5.5703125" style="498" customWidth="1"/>
    <col min="15124" max="15361" width="9.140625" style="498"/>
    <col min="15362" max="15362" width="5" style="498" customWidth="1"/>
    <col min="15363" max="15363" width="30.42578125" style="498" bestFit="1" customWidth="1"/>
    <col min="15364" max="15364" width="8.7109375" style="498" customWidth="1"/>
    <col min="15365" max="15365" width="3.140625" style="498" customWidth="1"/>
    <col min="15366" max="15366" width="8.5703125" style="498" bestFit="1" customWidth="1"/>
    <col min="15367" max="15367" width="11.140625" style="498" customWidth="1"/>
    <col min="15368" max="15368" width="10.140625" style="498" customWidth="1"/>
    <col min="15369" max="15369" width="15.85546875" style="498" customWidth="1"/>
    <col min="15370" max="15370" width="9.42578125" style="498" customWidth="1"/>
    <col min="15371" max="15371" width="14.28515625" style="498" customWidth="1"/>
    <col min="15372" max="15372" width="8.85546875" style="498" customWidth="1"/>
    <col min="15373" max="15373" width="4.7109375" style="498" customWidth="1"/>
    <col min="15374" max="15374" width="7.28515625" style="498" customWidth="1"/>
    <col min="15375" max="15375" width="6.85546875" style="498" customWidth="1"/>
    <col min="15376" max="15379" width="5.5703125" style="498" customWidth="1"/>
    <col min="15380" max="15617" width="9.140625" style="498"/>
    <col min="15618" max="15618" width="5" style="498" customWidth="1"/>
    <col min="15619" max="15619" width="30.42578125" style="498" bestFit="1" customWidth="1"/>
    <col min="15620" max="15620" width="8.7109375" style="498" customWidth="1"/>
    <col min="15621" max="15621" width="3.140625" style="498" customWidth="1"/>
    <col min="15622" max="15622" width="8.5703125" style="498" bestFit="1" customWidth="1"/>
    <col min="15623" max="15623" width="11.140625" style="498" customWidth="1"/>
    <col min="15624" max="15624" width="10.140625" style="498" customWidth="1"/>
    <col min="15625" max="15625" width="15.85546875" style="498" customWidth="1"/>
    <col min="15626" max="15626" width="9.42578125" style="498" customWidth="1"/>
    <col min="15627" max="15627" width="14.28515625" style="498" customWidth="1"/>
    <col min="15628" max="15628" width="8.85546875" style="498" customWidth="1"/>
    <col min="15629" max="15629" width="4.7109375" style="498" customWidth="1"/>
    <col min="15630" max="15630" width="7.28515625" style="498" customWidth="1"/>
    <col min="15631" max="15631" width="6.85546875" style="498" customWidth="1"/>
    <col min="15632" max="15635" width="5.5703125" style="498" customWidth="1"/>
    <col min="15636" max="15873" width="9.140625" style="498"/>
    <col min="15874" max="15874" width="5" style="498" customWidth="1"/>
    <col min="15875" max="15875" width="30.42578125" style="498" bestFit="1" customWidth="1"/>
    <col min="15876" max="15876" width="8.7109375" style="498" customWidth="1"/>
    <col min="15877" max="15877" width="3.140625" style="498" customWidth="1"/>
    <col min="15878" max="15878" width="8.5703125" style="498" bestFit="1" customWidth="1"/>
    <col min="15879" max="15879" width="11.140625" style="498" customWidth="1"/>
    <col min="15880" max="15880" width="10.140625" style="498" customWidth="1"/>
    <col min="15881" max="15881" width="15.85546875" style="498" customWidth="1"/>
    <col min="15882" max="15882" width="9.42578125" style="498" customWidth="1"/>
    <col min="15883" max="15883" width="14.28515625" style="498" customWidth="1"/>
    <col min="15884" max="15884" width="8.85546875" style="498" customWidth="1"/>
    <col min="15885" max="15885" width="4.7109375" style="498" customWidth="1"/>
    <col min="15886" max="15886" width="7.28515625" style="498" customWidth="1"/>
    <col min="15887" max="15887" width="6.85546875" style="498" customWidth="1"/>
    <col min="15888" max="15891" width="5.5703125" style="498" customWidth="1"/>
    <col min="15892" max="16129" width="9.140625" style="498"/>
    <col min="16130" max="16130" width="5" style="498" customWidth="1"/>
    <col min="16131" max="16131" width="30.42578125" style="498" bestFit="1" customWidth="1"/>
    <col min="16132" max="16132" width="8.7109375" style="498" customWidth="1"/>
    <col min="16133" max="16133" width="3.140625" style="498" customWidth="1"/>
    <col min="16134" max="16134" width="8.5703125" style="498" bestFit="1" customWidth="1"/>
    <col min="16135" max="16135" width="11.140625" style="498" customWidth="1"/>
    <col min="16136" max="16136" width="10.140625" style="498" customWidth="1"/>
    <col min="16137" max="16137" width="15.85546875" style="498" customWidth="1"/>
    <col min="16138" max="16138" width="9.42578125" style="498" customWidth="1"/>
    <col min="16139" max="16139" width="14.28515625" style="498" customWidth="1"/>
    <col min="16140" max="16140" width="8.85546875" style="498" customWidth="1"/>
    <col min="16141" max="16141" width="4.7109375" style="498" customWidth="1"/>
    <col min="16142" max="16142" width="7.28515625" style="498" customWidth="1"/>
    <col min="16143" max="16143" width="6.85546875" style="498" customWidth="1"/>
    <col min="16144" max="16147" width="5.5703125" style="498" customWidth="1"/>
    <col min="16148" max="16384" width="9.140625" style="498"/>
  </cols>
  <sheetData>
    <row r="1" spans="1:20" ht="27" customHeight="1" thickBot="1" x14ac:dyDescent="0.25">
      <c r="A1" s="629" t="s">
        <v>1288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1:20" ht="15.75" customHeight="1" thickBot="1" x14ac:dyDescent="0.25">
      <c r="A2" s="630" t="s">
        <v>1242</v>
      </c>
      <c r="B2" s="630"/>
      <c r="C2" s="631"/>
      <c r="D2" s="630" t="s">
        <v>244</v>
      </c>
      <c r="E2" s="630"/>
      <c r="F2" s="630"/>
      <c r="G2" s="630"/>
      <c r="H2" s="630"/>
      <c r="I2" s="630"/>
      <c r="J2" s="630"/>
      <c r="K2" s="630"/>
      <c r="L2" s="630"/>
      <c r="M2" s="499"/>
      <c r="N2" s="500"/>
      <c r="O2" s="500"/>
    </row>
    <row r="3" spans="1:20" ht="15.75" customHeight="1" thickTop="1" thickBot="1" x14ac:dyDescent="0.25">
      <c r="A3" s="501"/>
      <c r="B3" s="501"/>
      <c r="C3" s="501" t="s">
        <v>245</v>
      </c>
      <c r="D3" s="632" t="s">
        <v>246</v>
      </c>
      <c r="E3" s="633"/>
      <c r="F3" s="633"/>
      <c r="G3" s="633"/>
      <c r="H3" s="634"/>
      <c r="I3" s="633" t="s">
        <v>247</v>
      </c>
      <c r="J3" s="633"/>
      <c r="K3" s="633"/>
      <c r="L3" s="633"/>
      <c r="M3" s="499"/>
      <c r="N3" s="500"/>
      <c r="O3" s="500"/>
    </row>
    <row r="4" spans="1:20" ht="13.5" customHeight="1" thickTop="1" x14ac:dyDescent="0.2">
      <c r="A4" s="501"/>
      <c r="B4" s="501"/>
      <c r="C4" s="502" t="s">
        <v>248</v>
      </c>
      <c r="D4" s="627" t="s">
        <v>249</v>
      </c>
      <c r="E4" s="628"/>
      <c r="F4" s="503" t="s">
        <v>250</v>
      </c>
      <c r="G4" s="503" t="s">
        <v>251</v>
      </c>
      <c r="H4" s="504" t="s">
        <v>1243</v>
      </c>
      <c r="I4" s="628" t="s">
        <v>252</v>
      </c>
      <c r="J4" s="628"/>
      <c r="K4" s="503" t="s">
        <v>250</v>
      </c>
      <c r="L4" s="503" t="s">
        <v>251</v>
      </c>
      <c r="M4" s="505"/>
      <c r="N4" s="499"/>
      <c r="P4" s="506"/>
      <c r="Q4" s="507"/>
      <c r="R4" s="506"/>
      <c r="S4" s="506"/>
    </row>
    <row r="5" spans="1:20" ht="12.95" customHeight="1" x14ac:dyDescent="0.2">
      <c r="A5" s="508" t="s">
        <v>253</v>
      </c>
      <c r="B5" s="508" t="s">
        <v>254</v>
      </c>
      <c r="C5" s="509" t="s">
        <v>255</v>
      </c>
      <c r="D5" s="510" t="s">
        <v>256</v>
      </c>
      <c r="E5" s="511" t="s">
        <v>257</v>
      </c>
      <c r="F5" s="511" t="s">
        <v>258</v>
      </c>
      <c r="G5" s="512" t="s">
        <v>259</v>
      </c>
      <c r="H5" s="513" t="s">
        <v>1244</v>
      </c>
      <c r="I5" s="514" t="s">
        <v>256</v>
      </c>
      <c r="J5" s="511" t="s">
        <v>257</v>
      </c>
      <c r="K5" s="511" t="s">
        <v>258</v>
      </c>
      <c r="L5" s="512" t="s">
        <v>259</v>
      </c>
      <c r="M5" s="515"/>
      <c r="N5" s="516"/>
      <c r="O5" s="516"/>
      <c r="P5" s="517"/>
      <c r="Q5" s="518"/>
      <c r="S5" s="517"/>
    </row>
    <row r="6" spans="1:20" ht="12.95" customHeight="1" x14ac:dyDescent="0.2">
      <c r="A6" s="532" t="s">
        <v>1078</v>
      </c>
      <c r="B6" s="533" t="s">
        <v>1213</v>
      </c>
      <c r="C6" s="534">
        <v>56.7</v>
      </c>
      <c r="D6" s="230">
        <v>49</v>
      </c>
      <c r="E6" s="535">
        <v>57.8</v>
      </c>
      <c r="F6" s="535" t="s">
        <v>1246</v>
      </c>
      <c r="G6" s="535" t="s">
        <v>1245</v>
      </c>
      <c r="H6" s="535" t="s">
        <v>1247</v>
      </c>
      <c r="I6" s="230">
        <v>60.2</v>
      </c>
      <c r="J6" s="535">
        <v>54.2</v>
      </c>
      <c r="K6" s="535" t="s">
        <v>1245</v>
      </c>
      <c r="L6" s="535" t="s">
        <v>1245</v>
      </c>
      <c r="M6" s="519"/>
      <c r="N6" s="520"/>
      <c r="O6" s="521"/>
      <c r="P6" s="231"/>
      <c r="Q6" s="517"/>
      <c r="R6" s="517"/>
      <c r="S6" s="231"/>
      <c r="T6" s="231"/>
    </row>
    <row r="7" spans="1:20" ht="12.95" customHeight="1" x14ac:dyDescent="0.2">
      <c r="A7" s="232" t="s">
        <v>1081</v>
      </c>
      <c r="B7" s="233" t="s">
        <v>1214</v>
      </c>
      <c r="C7" s="234">
        <v>52.4</v>
      </c>
      <c r="D7" s="235">
        <v>50</v>
      </c>
      <c r="E7" s="236">
        <v>53.7</v>
      </c>
      <c r="F7" s="236" t="s">
        <v>1245</v>
      </c>
      <c r="G7" s="236" t="s">
        <v>1245</v>
      </c>
      <c r="H7" s="236" t="s">
        <v>1286</v>
      </c>
      <c r="I7" s="235">
        <v>42.1</v>
      </c>
      <c r="J7" s="236">
        <v>40.1</v>
      </c>
      <c r="K7" s="236" t="s">
        <v>1245</v>
      </c>
      <c r="L7" s="236" t="s">
        <v>1245</v>
      </c>
      <c r="M7" s="519"/>
      <c r="N7" s="520"/>
      <c r="O7" s="521"/>
      <c r="P7" s="231"/>
      <c r="Q7" s="517"/>
      <c r="R7" s="517"/>
      <c r="S7" s="231"/>
      <c r="T7" s="231"/>
    </row>
    <row r="8" spans="1:20" ht="12.95" customHeight="1" x14ac:dyDescent="0.2">
      <c r="A8" s="237" t="s">
        <v>1081</v>
      </c>
      <c r="B8" s="238" t="s">
        <v>1215</v>
      </c>
      <c r="C8" s="239">
        <v>51.7</v>
      </c>
      <c r="D8" s="240">
        <v>54.8</v>
      </c>
      <c r="E8" s="241">
        <v>49.8</v>
      </c>
      <c r="F8" s="241" t="s">
        <v>1249</v>
      </c>
      <c r="G8" s="241" t="s">
        <v>1245</v>
      </c>
      <c r="H8" s="241" t="s">
        <v>1253</v>
      </c>
      <c r="I8" s="240">
        <v>56.8</v>
      </c>
      <c r="J8" s="241">
        <v>50.5</v>
      </c>
      <c r="K8" s="241" t="s">
        <v>1246</v>
      </c>
      <c r="L8" s="241" t="s">
        <v>1245</v>
      </c>
      <c r="M8" s="519"/>
      <c r="N8" s="520"/>
      <c r="O8" s="521"/>
      <c r="P8" s="231"/>
      <c r="Q8" s="517"/>
      <c r="R8" s="517"/>
      <c r="S8" s="231"/>
      <c r="T8" s="231"/>
    </row>
    <row r="9" spans="1:20" ht="12.95" customHeight="1" x14ac:dyDescent="0.2">
      <c r="A9" s="237" t="s">
        <v>1081</v>
      </c>
      <c r="B9" s="238" t="s">
        <v>1216</v>
      </c>
      <c r="C9" s="239">
        <v>51.6</v>
      </c>
      <c r="D9" s="240" t="s">
        <v>855</v>
      </c>
      <c r="E9" s="241" t="s">
        <v>855</v>
      </c>
      <c r="F9" s="241" t="s">
        <v>855</v>
      </c>
      <c r="G9" s="241" t="s">
        <v>855</v>
      </c>
      <c r="H9" s="241" t="s">
        <v>1252</v>
      </c>
      <c r="I9" s="240">
        <v>43.4</v>
      </c>
      <c r="J9" s="241">
        <v>36.4</v>
      </c>
      <c r="K9" s="241" t="s">
        <v>1249</v>
      </c>
      <c r="L9" s="241" t="s">
        <v>1249</v>
      </c>
      <c r="M9" s="519"/>
      <c r="N9" s="520"/>
      <c r="O9" s="521"/>
      <c r="P9" s="231"/>
      <c r="Q9" s="517"/>
      <c r="R9" s="517"/>
      <c r="S9" s="231"/>
      <c r="T9" s="231"/>
    </row>
    <row r="10" spans="1:20" ht="12.95" customHeight="1" x14ac:dyDescent="0.2">
      <c r="A10" s="232" t="s">
        <v>1081</v>
      </c>
      <c r="B10" s="233" t="s">
        <v>1287</v>
      </c>
      <c r="C10" s="234">
        <v>51.5</v>
      </c>
      <c r="D10" s="235">
        <v>44.9</v>
      </c>
      <c r="E10" s="236">
        <v>52.4</v>
      </c>
      <c r="F10" s="236" t="s">
        <v>1249</v>
      </c>
      <c r="G10" s="236" t="s">
        <v>1245</v>
      </c>
      <c r="H10" s="236" t="s">
        <v>1247</v>
      </c>
      <c r="I10" s="235">
        <v>55.1</v>
      </c>
      <c r="J10" s="236">
        <v>49.4</v>
      </c>
      <c r="K10" s="236" t="s">
        <v>1249</v>
      </c>
      <c r="L10" s="236" t="s">
        <v>1245</v>
      </c>
      <c r="M10" s="519"/>
      <c r="N10" s="520"/>
      <c r="O10" s="521"/>
      <c r="P10" s="231"/>
      <c r="Q10" s="517"/>
      <c r="R10" s="517"/>
      <c r="S10" s="231"/>
      <c r="T10" s="231"/>
    </row>
    <row r="11" spans="1:20" ht="12.95" customHeight="1" x14ac:dyDescent="0.2">
      <c r="A11" s="232" t="s">
        <v>1081</v>
      </c>
      <c r="B11" s="233" t="s">
        <v>1218</v>
      </c>
      <c r="C11" s="234">
        <v>51.1</v>
      </c>
      <c r="D11" s="235" t="s">
        <v>855</v>
      </c>
      <c r="E11" s="236" t="s">
        <v>855</v>
      </c>
      <c r="F11" s="236" t="s">
        <v>855</v>
      </c>
      <c r="G11" s="236" t="s">
        <v>855</v>
      </c>
      <c r="H11" s="236" t="s">
        <v>1253</v>
      </c>
      <c r="I11" s="235">
        <v>51.7</v>
      </c>
      <c r="J11" s="236">
        <v>43.2</v>
      </c>
      <c r="K11" s="236" t="s">
        <v>1246</v>
      </c>
      <c r="L11" s="236" t="s">
        <v>1245</v>
      </c>
      <c r="M11" s="519"/>
      <c r="N11" s="520"/>
      <c r="O11" s="521"/>
      <c r="P11" s="231"/>
      <c r="Q11" s="517"/>
      <c r="R11" s="517"/>
      <c r="S11" s="231"/>
      <c r="T11" s="231"/>
    </row>
    <row r="12" spans="1:20" ht="12.95" customHeight="1" x14ac:dyDescent="0.2">
      <c r="A12" s="237" t="s">
        <v>1219</v>
      </c>
      <c r="B12" s="238" t="s">
        <v>1220</v>
      </c>
      <c r="C12" s="239">
        <v>49.8</v>
      </c>
      <c r="D12" s="240">
        <v>55.8</v>
      </c>
      <c r="E12" s="241">
        <v>49.5</v>
      </c>
      <c r="F12" s="241" t="s">
        <v>1249</v>
      </c>
      <c r="G12" s="241" t="s">
        <v>1245</v>
      </c>
      <c r="H12" s="241" t="s">
        <v>1253</v>
      </c>
      <c r="I12" s="240">
        <v>59.2</v>
      </c>
      <c r="J12" s="241">
        <v>45.9</v>
      </c>
      <c r="K12" s="241" t="s">
        <v>1245</v>
      </c>
      <c r="L12" s="241" t="s">
        <v>1245</v>
      </c>
      <c r="M12" s="519"/>
      <c r="N12" s="520"/>
      <c r="O12" s="521"/>
      <c r="P12" s="231"/>
      <c r="Q12" s="517"/>
      <c r="R12" s="517"/>
      <c r="S12" s="231"/>
      <c r="T12" s="231"/>
    </row>
    <row r="13" spans="1:20" ht="12.95" customHeight="1" x14ac:dyDescent="0.2">
      <c r="A13" s="232" t="s">
        <v>1219</v>
      </c>
      <c r="B13" s="233" t="s">
        <v>1221</v>
      </c>
      <c r="C13" s="234">
        <v>49.8</v>
      </c>
      <c r="D13" s="235" t="s">
        <v>855</v>
      </c>
      <c r="E13" s="236" t="s">
        <v>855</v>
      </c>
      <c r="F13" s="236" t="s">
        <v>855</v>
      </c>
      <c r="G13" s="236" t="s">
        <v>855</v>
      </c>
      <c r="H13" s="236" t="s">
        <v>1286</v>
      </c>
      <c r="I13" s="235">
        <v>44.4</v>
      </c>
      <c r="J13" s="236">
        <v>39.1</v>
      </c>
      <c r="K13" s="236" t="s">
        <v>1245</v>
      </c>
      <c r="L13" s="236" t="s">
        <v>1245</v>
      </c>
      <c r="O13" s="522"/>
      <c r="P13" s="523"/>
    </row>
    <row r="14" spans="1:20" ht="12.95" customHeight="1" x14ac:dyDescent="0.2">
      <c r="A14" s="232" t="s">
        <v>1219</v>
      </c>
      <c r="B14" s="233" t="s">
        <v>1222</v>
      </c>
      <c r="C14" s="234">
        <v>48.9</v>
      </c>
      <c r="D14" s="235" t="s">
        <v>855</v>
      </c>
      <c r="E14" s="236" t="s">
        <v>855</v>
      </c>
      <c r="F14" s="236" t="s">
        <v>855</v>
      </c>
      <c r="G14" s="236" t="s">
        <v>855</v>
      </c>
      <c r="H14" s="236" t="s">
        <v>1247</v>
      </c>
      <c r="I14" s="235">
        <v>63.8</v>
      </c>
      <c r="J14" s="236">
        <v>49.4</v>
      </c>
      <c r="K14" s="236" t="s">
        <v>1246</v>
      </c>
      <c r="L14" s="236" t="s">
        <v>1245</v>
      </c>
      <c r="M14" s="519"/>
      <c r="N14" s="520"/>
      <c r="O14" s="521"/>
      <c r="P14" s="231"/>
      <c r="Q14" s="517"/>
      <c r="R14" s="517"/>
      <c r="S14" s="231"/>
      <c r="T14" s="231"/>
    </row>
    <row r="15" spans="1:20" ht="12.95" customHeight="1" x14ac:dyDescent="0.2">
      <c r="A15" s="237" t="s">
        <v>1219</v>
      </c>
      <c r="B15" s="238" t="s">
        <v>1223</v>
      </c>
      <c r="C15" s="239">
        <v>48.7</v>
      </c>
      <c r="D15" s="240">
        <v>44.3</v>
      </c>
      <c r="E15" s="241">
        <v>50.1</v>
      </c>
      <c r="F15" s="241" t="s">
        <v>1245</v>
      </c>
      <c r="G15" s="241" t="s">
        <v>1245</v>
      </c>
      <c r="H15" s="241" t="s">
        <v>1247</v>
      </c>
      <c r="I15" s="240">
        <v>47.5</v>
      </c>
      <c r="J15" s="241">
        <v>39.200000000000003</v>
      </c>
      <c r="K15" s="241" t="s">
        <v>1245</v>
      </c>
      <c r="L15" s="241" t="s">
        <v>1245</v>
      </c>
      <c r="M15" s="519"/>
      <c r="N15" s="520"/>
      <c r="O15" s="521"/>
      <c r="P15" s="231"/>
      <c r="Q15" s="517"/>
      <c r="R15" s="517"/>
      <c r="S15" s="231"/>
      <c r="T15" s="231"/>
    </row>
    <row r="16" spans="1:20" ht="12.95" customHeight="1" x14ac:dyDescent="0.2">
      <c r="A16" s="237" t="s">
        <v>1219</v>
      </c>
      <c r="B16" s="238" t="s">
        <v>1224</v>
      </c>
      <c r="C16" s="239">
        <v>48.6</v>
      </c>
      <c r="D16" s="240">
        <v>54.8</v>
      </c>
      <c r="E16" s="241">
        <v>51.7</v>
      </c>
      <c r="F16" s="241" t="s">
        <v>1249</v>
      </c>
      <c r="G16" s="241" t="s">
        <v>1245</v>
      </c>
      <c r="H16" s="241" t="s">
        <v>1247</v>
      </c>
      <c r="I16" s="240">
        <v>56.1</v>
      </c>
      <c r="J16" s="241">
        <v>49.8</v>
      </c>
      <c r="K16" s="241" t="s">
        <v>1249</v>
      </c>
      <c r="L16" s="241" t="s">
        <v>1245</v>
      </c>
      <c r="M16" s="519"/>
      <c r="N16" s="520"/>
      <c r="O16" s="521"/>
      <c r="P16" s="231"/>
      <c r="Q16" s="517"/>
      <c r="R16" s="517"/>
      <c r="S16" s="231"/>
      <c r="T16" s="231"/>
    </row>
    <row r="17" spans="1:20" ht="12.95" customHeight="1" x14ac:dyDescent="0.2">
      <c r="A17" s="232" t="s">
        <v>1219</v>
      </c>
      <c r="B17" s="233" t="s">
        <v>1225</v>
      </c>
      <c r="C17" s="234">
        <v>48.5</v>
      </c>
      <c r="D17" s="235">
        <v>54</v>
      </c>
      <c r="E17" s="236">
        <v>48.3</v>
      </c>
      <c r="F17" s="236" t="s">
        <v>1245</v>
      </c>
      <c r="G17" s="236" t="s">
        <v>1245</v>
      </c>
      <c r="H17" s="236" t="s">
        <v>1253</v>
      </c>
      <c r="I17" s="235">
        <v>56.4</v>
      </c>
      <c r="J17" s="236">
        <v>47.9</v>
      </c>
      <c r="K17" s="236" t="s">
        <v>1245</v>
      </c>
      <c r="L17" s="236" t="s">
        <v>1245</v>
      </c>
      <c r="M17" s="519"/>
      <c r="N17" s="520"/>
      <c r="O17" s="521"/>
      <c r="P17" s="231"/>
      <c r="Q17" s="517"/>
      <c r="R17" s="517"/>
      <c r="S17" s="231"/>
      <c r="T17" s="231"/>
    </row>
    <row r="18" spans="1:20" ht="12.95" customHeight="1" x14ac:dyDescent="0.2">
      <c r="A18" s="232" t="s">
        <v>1219</v>
      </c>
      <c r="B18" s="233" t="s">
        <v>1226</v>
      </c>
      <c r="C18" s="234">
        <v>48.4</v>
      </c>
      <c r="D18" s="235">
        <v>49.8</v>
      </c>
      <c r="E18" s="236">
        <v>45.1</v>
      </c>
      <c r="F18" s="236" t="s">
        <v>1246</v>
      </c>
      <c r="G18" s="236" t="s">
        <v>1245</v>
      </c>
      <c r="H18" s="236" t="s">
        <v>1253</v>
      </c>
      <c r="I18" s="235">
        <v>49.5</v>
      </c>
      <c r="J18" s="236">
        <v>45.7</v>
      </c>
      <c r="K18" s="236" t="s">
        <v>1246</v>
      </c>
      <c r="L18" s="236" t="s">
        <v>1245</v>
      </c>
      <c r="M18" s="519"/>
      <c r="N18" s="520"/>
      <c r="O18" s="521"/>
      <c r="P18" s="231"/>
      <c r="Q18" s="517"/>
      <c r="R18" s="517"/>
      <c r="S18" s="231"/>
      <c r="T18" s="231"/>
    </row>
    <row r="19" spans="1:20" ht="12.95" customHeight="1" x14ac:dyDescent="0.2">
      <c r="A19" s="237" t="s">
        <v>1219</v>
      </c>
      <c r="B19" s="238" t="s">
        <v>1227</v>
      </c>
      <c r="C19" s="239">
        <v>47.5</v>
      </c>
      <c r="D19" s="240">
        <v>48.1</v>
      </c>
      <c r="E19" s="241">
        <v>47.4</v>
      </c>
      <c r="F19" s="241" t="s">
        <v>1245</v>
      </c>
      <c r="G19" s="241" t="s">
        <v>1245</v>
      </c>
      <c r="H19" s="241" t="s">
        <v>1253</v>
      </c>
      <c r="I19" s="240">
        <v>51</v>
      </c>
      <c r="J19" s="241">
        <v>40.6</v>
      </c>
      <c r="K19" s="241" t="s">
        <v>1245</v>
      </c>
      <c r="L19" s="241" t="s">
        <v>1245</v>
      </c>
      <c r="M19" s="519"/>
      <c r="N19" s="520"/>
      <c r="O19" s="521"/>
      <c r="P19" s="231"/>
      <c r="Q19" s="517"/>
      <c r="R19" s="517"/>
      <c r="S19" s="231"/>
      <c r="T19" s="231"/>
    </row>
    <row r="20" spans="1:20" ht="12.95" customHeight="1" x14ac:dyDescent="0.2">
      <c r="A20" s="237"/>
      <c r="B20" s="238" t="s">
        <v>926</v>
      </c>
      <c r="C20" s="239" t="s">
        <v>855</v>
      </c>
      <c r="D20" s="240" t="s">
        <v>855</v>
      </c>
      <c r="E20" s="241" t="s">
        <v>855</v>
      </c>
      <c r="F20" s="241" t="s">
        <v>855</v>
      </c>
      <c r="G20" s="241" t="s">
        <v>855</v>
      </c>
      <c r="H20" s="241" t="s">
        <v>1247</v>
      </c>
      <c r="I20" s="240">
        <v>54.7</v>
      </c>
      <c r="J20" s="241">
        <v>46.5</v>
      </c>
      <c r="K20" s="241" t="s">
        <v>1245</v>
      </c>
      <c r="L20" s="241" t="s">
        <v>1245</v>
      </c>
      <c r="M20" s="519"/>
      <c r="N20" s="520"/>
      <c r="O20" s="521"/>
      <c r="P20" s="231"/>
      <c r="Q20" s="517"/>
      <c r="R20" s="517"/>
      <c r="S20" s="231"/>
      <c r="T20" s="231"/>
    </row>
    <row r="21" spans="1:20" s="528" customFormat="1" ht="11.85" customHeight="1" thickBot="1" x14ac:dyDescent="0.25">
      <c r="A21" s="524"/>
      <c r="B21" s="524" t="s">
        <v>12</v>
      </c>
      <c r="C21" s="525">
        <f>AVERAGE(C6:C20)</f>
        <v>50.371428571428574</v>
      </c>
      <c r="D21" s="526">
        <f>AVERAGE(D6:D20)</f>
        <v>50.550000000000004</v>
      </c>
      <c r="E21" s="525">
        <f>AVERAGE(E6:E20)</f>
        <v>50.580000000000005</v>
      </c>
      <c r="F21" s="525"/>
      <c r="G21" s="525"/>
      <c r="H21" s="527"/>
      <c r="I21" s="525">
        <f>AVERAGE(I6:I20)</f>
        <v>52.793333333333337</v>
      </c>
      <c r="J21" s="525">
        <f>AVERAGE(J6:J20)</f>
        <v>45.193333333333342</v>
      </c>
      <c r="K21" s="525"/>
      <c r="L21" s="525"/>
    </row>
    <row r="22" spans="1:20" s="528" customFormat="1" ht="11.85" customHeight="1" x14ac:dyDescent="0.2">
      <c r="A22" s="529"/>
      <c r="B22" s="530"/>
      <c r="C22" s="242"/>
      <c r="D22" s="243"/>
      <c r="E22" s="243"/>
      <c r="F22" s="243"/>
      <c r="G22" s="243"/>
      <c r="H22" s="243"/>
      <c r="I22" s="243"/>
      <c r="J22" s="243"/>
      <c r="K22" s="243"/>
      <c r="L22" s="243"/>
    </row>
    <row r="23" spans="1:20" s="528" customFormat="1" ht="11.85" customHeight="1" x14ac:dyDescent="0.2">
      <c r="B23" s="244"/>
      <c r="H23" s="245"/>
    </row>
    <row r="24" spans="1:20" ht="11.85" customHeight="1" x14ac:dyDescent="0.2">
      <c r="A24" s="528"/>
      <c r="B24" s="244"/>
      <c r="C24" s="528"/>
      <c r="D24" s="528"/>
      <c r="E24" s="528"/>
      <c r="F24" s="528"/>
      <c r="G24" s="528"/>
      <c r="H24" s="245"/>
      <c r="I24" s="528"/>
      <c r="J24" s="528"/>
      <c r="K24" s="528"/>
      <c r="L24" s="528"/>
      <c r="M24" s="528"/>
      <c r="O24" s="498" t="s">
        <v>35</v>
      </c>
    </row>
    <row r="25" spans="1:20" x14ac:dyDescent="0.2">
      <c r="A25" s="528"/>
      <c r="B25" s="244"/>
      <c r="C25" s="528"/>
      <c r="H25" s="245"/>
      <c r="I25" s="528"/>
      <c r="J25" s="528"/>
      <c r="K25" s="528"/>
      <c r="L25" s="528"/>
      <c r="M25" s="528"/>
    </row>
    <row r="26" spans="1:20" x14ac:dyDescent="0.2">
      <c r="A26" s="528"/>
      <c r="B26" s="531"/>
      <c r="C26" s="528"/>
      <c r="D26" s="528"/>
      <c r="E26" s="528"/>
      <c r="F26" s="528"/>
      <c r="G26" s="528"/>
      <c r="H26" s="528"/>
      <c r="I26" s="528"/>
      <c r="J26" s="528"/>
      <c r="K26" s="528"/>
      <c r="L26" s="528"/>
    </row>
  </sheetData>
  <mergeCells count="7">
    <mergeCell ref="D4:E4"/>
    <mergeCell ref="I4:J4"/>
    <mergeCell ref="A1:L1"/>
    <mergeCell ref="A2:C2"/>
    <mergeCell ref="D2:L2"/>
    <mergeCell ref="D3:H3"/>
    <mergeCell ref="I3:L3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0"/>
  <sheetViews>
    <sheetView zoomScaleNormal="100" workbookViewId="0">
      <selection activeCell="A2" sqref="A2"/>
    </sheetView>
  </sheetViews>
  <sheetFormatPr defaultRowHeight="12.75" x14ac:dyDescent="0.2"/>
  <cols>
    <col min="1" max="1" width="20.7109375" customWidth="1"/>
    <col min="2" max="2" width="10.7109375" style="1" customWidth="1"/>
    <col min="3" max="8" width="5.7109375" style="4" customWidth="1"/>
    <col min="9" max="20" width="5.7109375" style="44" customWidth="1"/>
    <col min="21" max="25" width="5.7109375" style="4" customWidth="1"/>
    <col min="26" max="26" width="5.7109375" style="461" customWidth="1"/>
    <col min="27" max="44" width="5.7109375" customWidth="1"/>
  </cols>
  <sheetData>
    <row r="1" spans="1:44" ht="27.95" customHeight="1" thickBot="1" x14ac:dyDescent="0.25">
      <c r="A1" s="552" t="s">
        <v>1330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391"/>
    </row>
    <row r="2" spans="1:44" ht="40.15" customHeight="1" x14ac:dyDescent="0.2">
      <c r="A2" s="52" t="s">
        <v>254</v>
      </c>
      <c r="B2" s="51" t="s">
        <v>116</v>
      </c>
      <c r="C2" s="563" t="s">
        <v>71</v>
      </c>
      <c r="D2" s="562"/>
      <c r="E2" s="562"/>
      <c r="F2" s="562"/>
      <c r="G2" s="562"/>
      <c r="H2" s="564"/>
      <c r="I2" s="563" t="s">
        <v>72</v>
      </c>
      <c r="J2" s="562"/>
      <c r="K2" s="562"/>
      <c r="L2" s="562"/>
      <c r="M2" s="562"/>
      <c r="N2" s="564"/>
      <c r="O2" s="563" t="s">
        <v>73</v>
      </c>
      <c r="P2" s="562"/>
      <c r="Q2" s="562"/>
      <c r="R2" s="562"/>
      <c r="S2" s="562"/>
      <c r="T2" s="564"/>
      <c r="U2" s="549" t="s">
        <v>1020</v>
      </c>
      <c r="V2" s="550"/>
      <c r="W2" s="550"/>
      <c r="X2" s="550"/>
      <c r="Y2" s="550"/>
      <c r="Z2" s="550"/>
      <c r="AA2" s="563" t="s">
        <v>476</v>
      </c>
      <c r="AB2" s="562"/>
      <c r="AC2" s="562"/>
      <c r="AD2" s="562"/>
      <c r="AE2" s="562"/>
      <c r="AF2" s="564"/>
      <c r="AG2" s="549" t="s">
        <v>1023</v>
      </c>
      <c r="AH2" s="550"/>
      <c r="AI2" s="550"/>
      <c r="AJ2" s="550"/>
      <c r="AK2" s="550"/>
      <c r="AL2" s="579"/>
      <c r="AM2" s="549" t="s">
        <v>1024</v>
      </c>
      <c r="AN2" s="550"/>
      <c r="AO2" s="550"/>
      <c r="AP2" s="550"/>
      <c r="AQ2" s="550"/>
      <c r="AR2" s="550"/>
    </row>
    <row r="3" spans="1:44" ht="20.100000000000001" customHeight="1" x14ac:dyDescent="0.2">
      <c r="A3" s="151"/>
      <c r="B3" s="150"/>
      <c r="C3" s="547" t="s">
        <v>117</v>
      </c>
      <c r="D3" s="548"/>
      <c r="E3" s="548" t="s">
        <v>118</v>
      </c>
      <c r="F3" s="548"/>
      <c r="G3" s="548" t="s">
        <v>119</v>
      </c>
      <c r="H3" s="561"/>
      <c r="I3" s="548" t="s">
        <v>117</v>
      </c>
      <c r="J3" s="548"/>
      <c r="K3" s="548" t="s">
        <v>118</v>
      </c>
      <c r="L3" s="548"/>
      <c r="M3" s="548" t="s">
        <v>119</v>
      </c>
      <c r="N3" s="548"/>
      <c r="O3" s="547" t="s">
        <v>117</v>
      </c>
      <c r="P3" s="548"/>
      <c r="Q3" s="548" t="s">
        <v>118</v>
      </c>
      <c r="R3" s="548"/>
      <c r="S3" s="548" t="s">
        <v>119</v>
      </c>
      <c r="T3" s="561"/>
      <c r="U3" s="547" t="s">
        <v>117</v>
      </c>
      <c r="V3" s="548"/>
      <c r="W3" s="548" t="s">
        <v>118</v>
      </c>
      <c r="X3" s="548"/>
      <c r="Y3" s="548" t="s">
        <v>119</v>
      </c>
      <c r="Z3" s="548"/>
      <c r="AA3" s="547" t="s">
        <v>117</v>
      </c>
      <c r="AB3" s="548"/>
      <c r="AC3" s="548" t="s">
        <v>118</v>
      </c>
      <c r="AD3" s="548"/>
      <c r="AE3" s="548" t="s">
        <v>119</v>
      </c>
      <c r="AF3" s="561"/>
      <c r="AG3" s="547" t="s">
        <v>117</v>
      </c>
      <c r="AH3" s="548"/>
      <c r="AI3" s="548" t="s">
        <v>118</v>
      </c>
      <c r="AJ3" s="548"/>
      <c r="AK3" s="548" t="s">
        <v>119</v>
      </c>
      <c r="AL3" s="561"/>
      <c r="AM3" s="547" t="s">
        <v>117</v>
      </c>
      <c r="AN3" s="548"/>
      <c r="AO3" s="548" t="s">
        <v>118</v>
      </c>
      <c r="AP3" s="548"/>
      <c r="AQ3" s="548" t="s">
        <v>119</v>
      </c>
      <c r="AR3" s="548"/>
    </row>
    <row r="4" spans="1:44" ht="78.75" hidden="1" customHeight="1" x14ac:dyDescent="0.2">
      <c r="A4" s="151" t="s">
        <v>61</v>
      </c>
      <c r="B4" s="150" t="s">
        <v>116</v>
      </c>
      <c r="C4" s="537" t="s">
        <v>131</v>
      </c>
      <c r="D4" s="536" t="s">
        <v>134</v>
      </c>
      <c r="E4" s="536" t="s">
        <v>132</v>
      </c>
      <c r="F4" s="536" t="s">
        <v>135</v>
      </c>
      <c r="G4" s="536" t="s">
        <v>133</v>
      </c>
      <c r="H4" s="538" t="s">
        <v>136</v>
      </c>
      <c r="I4" s="536" t="s">
        <v>178</v>
      </c>
      <c r="J4" s="536" t="s">
        <v>179</v>
      </c>
      <c r="K4" s="536" t="s">
        <v>180</v>
      </c>
      <c r="L4" s="536" t="s">
        <v>181</v>
      </c>
      <c r="M4" s="536" t="s">
        <v>182</v>
      </c>
      <c r="N4" s="536" t="s">
        <v>183</v>
      </c>
      <c r="O4" s="537" t="s">
        <v>137</v>
      </c>
      <c r="P4" s="536" t="s">
        <v>138</v>
      </c>
      <c r="Q4" s="536" t="s">
        <v>139</v>
      </c>
      <c r="R4" s="536" t="s">
        <v>140</v>
      </c>
      <c r="S4" s="536" t="s">
        <v>141</v>
      </c>
      <c r="T4" s="538" t="s">
        <v>142</v>
      </c>
      <c r="U4" s="537" t="s">
        <v>143</v>
      </c>
      <c r="V4" s="536" t="s">
        <v>1298</v>
      </c>
      <c r="W4" s="536" t="s">
        <v>144</v>
      </c>
      <c r="X4" s="536" t="s">
        <v>1299</v>
      </c>
      <c r="Y4" s="536" t="s">
        <v>145</v>
      </c>
      <c r="Z4" s="536" t="s">
        <v>1312</v>
      </c>
      <c r="AA4" s="537" t="s">
        <v>184</v>
      </c>
      <c r="AB4" s="536" t="s">
        <v>185</v>
      </c>
      <c r="AC4" s="536" t="s">
        <v>186</v>
      </c>
      <c r="AD4" s="536" t="s">
        <v>187</v>
      </c>
      <c r="AE4" s="536" t="s">
        <v>1313</v>
      </c>
      <c r="AF4" s="538" t="s">
        <v>1314</v>
      </c>
      <c r="AG4" s="537" t="s">
        <v>1300</v>
      </c>
      <c r="AH4" s="536" t="s">
        <v>1318</v>
      </c>
      <c r="AI4" s="536" t="s">
        <v>1302</v>
      </c>
      <c r="AJ4" s="536" t="s">
        <v>1315</v>
      </c>
      <c r="AK4" s="536" t="s">
        <v>1317</v>
      </c>
      <c r="AL4" s="536" t="s">
        <v>1316</v>
      </c>
      <c r="AM4" s="537" t="s">
        <v>1304</v>
      </c>
      <c r="AN4" s="536" t="s">
        <v>1319</v>
      </c>
      <c r="AO4" s="536" t="s">
        <v>1306</v>
      </c>
      <c r="AP4" s="536" t="s">
        <v>1320</v>
      </c>
      <c r="AQ4" s="536" t="s">
        <v>1321</v>
      </c>
      <c r="AR4" s="536" t="s">
        <v>1322</v>
      </c>
    </row>
    <row r="5" spans="1:44" x14ac:dyDescent="0.2">
      <c r="A5" s="156" t="s">
        <v>485</v>
      </c>
      <c r="B5" s="157" t="s">
        <v>10</v>
      </c>
      <c r="C5" s="350">
        <v>59</v>
      </c>
      <c r="D5" s="286" t="s">
        <v>532</v>
      </c>
      <c r="E5" s="287">
        <v>61</v>
      </c>
      <c r="F5" s="286" t="s">
        <v>532</v>
      </c>
      <c r="G5" s="287">
        <v>58</v>
      </c>
      <c r="H5" s="352" t="s">
        <v>532</v>
      </c>
      <c r="I5" s="288">
        <v>14.4</v>
      </c>
      <c r="J5" s="306" t="s">
        <v>561</v>
      </c>
      <c r="K5" s="288">
        <v>13.6</v>
      </c>
      <c r="L5" s="306" t="s">
        <v>532</v>
      </c>
      <c r="M5" s="288">
        <v>13</v>
      </c>
      <c r="N5" s="306" t="s">
        <v>532</v>
      </c>
      <c r="O5" s="289">
        <v>38</v>
      </c>
      <c r="P5" s="303" t="s">
        <v>532</v>
      </c>
      <c r="Q5" s="288">
        <v>38</v>
      </c>
      <c r="R5" s="303" t="s">
        <v>532</v>
      </c>
      <c r="S5" s="288">
        <v>39</v>
      </c>
      <c r="T5" s="300" t="s">
        <v>532</v>
      </c>
      <c r="U5" s="456">
        <v>1.4</v>
      </c>
      <c r="V5" s="388" t="s">
        <v>539</v>
      </c>
      <c r="W5" s="379">
        <v>1.6</v>
      </c>
      <c r="X5" s="388" t="s">
        <v>588</v>
      </c>
      <c r="Y5" s="379">
        <v>1.5227966366000001</v>
      </c>
      <c r="Z5" s="305" t="s">
        <v>532</v>
      </c>
      <c r="AA5" s="289">
        <v>148</v>
      </c>
      <c r="AB5" s="303" t="s">
        <v>588</v>
      </c>
      <c r="AC5" s="288">
        <v>146</v>
      </c>
      <c r="AD5" s="303" t="s">
        <v>532</v>
      </c>
      <c r="AE5" s="288">
        <v>142</v>
      </c>
      <c r="AF5" s="300" t="s">
        <v>532</v>
      </c>
      <c r="AG5" s="289">
        <v>41.4</v>
      </c>
      <c r="AH5" s="303" t="s">
        <v>588</v>
      </c>
      <c r="AI5" s="288">
        <v>41.3</v>
      </c>
      <c r="AJ5" s="303" t="s">
        <v>532</v>
      </c>
      <c r="AK5" s="288">
        <v>41.4</v>
      </c>
      <c r="AL5" s="302" t="s">
        <v>532</v>
      </c>
      <c r="AM5" s="456">
        <v>21.3</v>
      </c>
      <c r="AN5" s="388" t="s">
        <v>563</v>
      </c>
      <c r="AO5" s="379">
        <v>21.2</v>
      </c>
      <c r="AP5" s="388" t="s">
        <v>532</v>
      </c>
      <c r="AQ5" s="379">
        <v>21.4</v>
      </c>
      <c r="AR5" s="305" t="s">
        <v>588</v>
      </c>
    </row>
    <row r="6" spans="1:44" x14ac:dyDescent="0.2">
      <c r="A6" s="94" t="s">
        <v>439</v>
      </c>
      <c r="B6" s="94" t="s">
        <v>10</v>
      </c>
      <c r="C6" s="118">
        <v>57</v>
      </c>
      <c r="D6" s="125" t="s">
        <v>539</v>
      </c>
      <c r="E6" s="119">
        <v>59</v>
      </c>
      <c r="F6" s="125" t="s">
        <v>532</v>
      </c>
      <c r="G6" s="119">
        <v>57</v>
      </c>
      <c r="H6" s="126" t="s">
        <v>532</v>
      </c>
      <c r="I6" s="351">
        <v>15.3</v>
      </c>
      <c r="J6" s="353" t="s">
        <v>539</v>
      </c>
      <c r="K6" s="351">
        <v>14</v>
      </c>
      <c r="L6" s="353" t="s">
        <v>532</v>
      </c>
      <c r="M6" s="351">
        <v>13.3</v>
      </c>
      <c r="N6" s="353" t="s">
        <v>532</v>
      </c>
      <c r="O6" s="293">
        <v>37</v>
      </c>
      <c r="P6" s="304" t="s">
        <v>539</v>
      </c>
      <c r="Q6" s="292">
        <v>38</v>
      </c>
      <c r="R6" s="304" t="s">
        <v>532</v>
      </c>
      <c r="S6" s="292">
        <v>39</v>
      </c>
      <c r="T6" s="301" t="s">
        <v>532</v>
      </c>
      <c r="U6" s="293">
        <v>1.4</v>
      </c>
      <c r="V6" s="304" t="s">
        <v>539</v>
      </c>
      <c r="W6" s="292">
        <v>1.6</v>
      </c>
      <c r="X6" s="304" t="s">
        <v>588</v>
      </c>
      <c r="Y6" s="292">
        <v>1.4149534992999999</v>
      </c>
      <c r="Z6" s="304" t="s">
        <v>532</v>
      </c>
      <c r="AA6" s="293">
        <v>148</v>
      </c>
      <c r="AB6" s="304" t="s">
        <v>588</v>
      </c>
      <c r="AC6" s="292">
        <v>146</v>
      </c>
      <c r="AD6" s="304" t="s">
        <v>532</v>
      </c>
      <c r="AE6" s="292">
        <v>141</v>
      </c>
      <c r="AF6" s="301" t="s">
        <v>532</v>
      </c>
      <c r="AG6" s="293">
        <v>41.1</v>
      </c>
      <c r="AH6" s="304" t="s">
        <v>588</v>
      </c>
      <c r="AI6" s="292">
        <v>41.3</v>
      </c>
      <c r="AJ6" s="304" t="s">
        <v>532</v>
      </c>
      <c r="AK6" s="292">
        <v>40.9</v>
      </c>
      <c r="AL6" s="301" t="s">
        <v>588</v>
      </c>
      <c r="AM6" s="293">
        <v>21.3</v>
      </c>
      <c r="AN6" s="304" t="s">
        <v>563</v>
      </c>
      <c r="AO6" s="292">
        <v>21.3</v>
      </c>
      <c r="AP6" s="304" t="s">
        <v>532</v>
      </c>
      <c r="AQ6" s="292">
        <v>21.5</v>
      </c>
      <c r="AR6" s="304" t="s">
        <v>532</v>
      </c>
    </row>
    <row r="7" spans="1:44" x14ac:dyDescent="0.2">
      <c r="A7" s="93" t="s">
        <v>479</v>
      </c>
      <c r="B7" s="93" t="s">
        <v>471</v>
      </c>
      <c r="C7" s="117">
        <v>53</v>
      </c>
      <c r="D7" s="121" t="s">
        <v>585</v>
      </c>
      <c r="E7" s="115">
        <v>59</v>
      </c>
      <c r="F7" s="121" t="s">
        <v>532</v>
      </c>
      <c r="G7" s="115" t="s">
        <v>533</v>
      </c>
      <c r="H7" s="124" t="s">
        <v>533</v>
      </c>
      <c r="I7" s="294">
        <v>14</v>
      </c>
      <c r="J7" s="298" t="s">
        <v>553</v>
      </c>
      <c r="K7" s="294">
        <v>13.5</v>
      </c>
      <c r="L7" s="298" t="s">
        <v>532</v>
      </c>
      <c r="M7" s="294" t="s">
        <v>533</v>
      </c>
      <c r="N7" s="298" t="s">
        <v>533</v>
      </c>
      <c r="O7" s="295">
        <v>33</v>
      </c>
      <c r="P7" s="305" t="s">
        <v>594</v>
      </c>
      <c r="Q7" s="294">
        <v>36</v>
      </c>
      <c r="R7" s="305" t="s">
        <v>588</v>
      </c>
      <c r="S7" s="294" t="s">
        <v>533</v>
      </c>
      <c r="T7" s="302" t="s">
        <v>533</v>
      </c>
      <c r="U7" s="295">
        <v>1.6</v>
      </c>
      <c r="V7" s="305" t="s">
        <v>539</v>
      </c>
      <c r="W7" s="294">
        <v>1.9</v>
      </c>
      <c r="X7" s="305" t="s">
        <v>532</v>
      </c>
      <c r="Y7" s="294" t="s">
        <v>533</v>
      </c>
      <c r="Z7" s="305" t="s">
        <v>533</v>
      </c>
      <c r="AA7" s="295">
        <v>147</v>
      </c>
      <c r="AB7" s="305" t="s">
        <v>588</v>
      </c>
      <c r="AC7" s="294">
        <v>146</v>
      </c>
      <c r="AD7" s="305" t="s">
        <v>532</v>
      </c>
      <c r="AE7" s="294" t="s">
        <v>533</v>
      </c>
      <c r="AF7" s="302" t="s">
        <v>533</v>
      </c>
      <c r="AG7" s="295">
        <v>39.799999999999997</v>
      </c>
      <c r="AH7" s="305" t="s">
        <v>599</v>
      </c>
      <c r="AI7" s="294">
        <v>39.6</v>
      </c>
      <c r="AJ7" s="305" t="s">
        <v>588</v>
      </c>
      <c r="AK7" s="294" t="s">
        <v>533</v>
      </c>
      <c r="AL7" s="302" t="s">
        <v>533</v>
      </c>
      <c r="AM7" s="295">
        <v>21.6</v>
      </c>
      <c r="AN7" s="305" t="s">
        <v>553</v>
      </c>
      <c r="AO7" s="294">
        <v>21.4</v>
      </c>
      <c r="AP7" s="305" t="s">
        <v>532</v>
      </c>
      <c r="AQ7" s="294" t="s">
        <v>533</v>
      </c>
      <c r="AR7" s="305" t="s">
        <v>533</v>
      </c>
    </row>
    <row r="8" spans="1:44" x14ac:dyDescent="0.2">
      <c r="A8" s="94" t="s">
        <v>480</v>
      </c>
      <c r="B8" s="94" t="s">
        <v>10</v>
      </c>
      <c r="C8" s="118">
        <v>51</v>
      </c>
      <c r="D8" s="125" t="s">
        <v>553</v>
      </c>
      <c r="E8" s="119" t="s">
        <v>533</v>
      </c>
      <c r="F8" s="125" t="s">
        <v>533</v>
      </c>
      <c r="G8" s="119" t="s">
        <v>533</v>
      </c>
      <c r="H8" s="126" t="s">
        <v>533</v>
      </c>
      <c r="I8" s="351">
        <v>14.8</v>
      </c>
      <c r="J8" s="353" t="s">
        <v>545</v>
      </c>
      <c r="K8" s="351" t="s">
        <v>533</v>
      </c>
      <c r="L8" s="353" t="s">
        <v>533</v>
      </c>
      <c r="M8" s="351" t="s">
        <v>533</v>
      </c>
      <c r="N8" s="353" t="s">
        <v>533</v>
      </c>
      <c r="O8" s="293">
        <v>31</v>
      </c>
      <c r="P8" s="304" t="s">
        <v>599</v>
      </c>
      <c r="Q8" s="292" t="s">
        <v>533</v>
      </c>
      <c r="R8" s="304" t="s">
        <v>533</v>
      </c>
      <c r="S8" s="292" t="s">
        <v>533</v>
      </c>
      <c r="T8" s="301" t="s">
        <v>533</v>
      </c>
      <c r="U8" s="293">
        <v>1.6</v>
      </c>
      <c r="V8" s="304" t="s">
        <v>539</v>
      </c>
      <c r="W8" s="292" t="s">
        <v>533</v>
      </c>
      <c r="X8" s="304" t="s">
        <v>533</v>
      </c>
      <c r="Y8" s="292" t="s">
        <v>533</v>
      </c>
      <c r="Z8" s="304" t="s">
        <v>533</v>
      </c>
      <c r="AA8" s="293">
        <v>145</v>
      </c>
      <c r="AB8" s="304" t="s">
        <v>594</v>
      </c>
      <c r="AC8" s="292" t="s">
        <v>533</v>
      </c>
      <c r="AD8" s="304" t="s">
        <v>533</v>
      </c>
      <c r="AE8" s="292" t="s">
        <v>533</v>
      </c>
      <c r="AF8" s="301" t="s">
        <v>533</v>
      </c>
      <c r="AG8" s="293">
        <v>39.799999999999997</v>
      </c>
      <c r="AH8" s="304" t="s">
        <v>599</v>
      </c>
      <c r="AI8" s="292" t="s">
        <v>533</v>
      </c>
      <c r="AJ8" s="304" t="s">
        <v>533</v>
      </c>
      <c r="AK8" s="292" t="s">
        <v>533</v>
      </c>
      <c r="AL8" s="301" t="s">
        <v>533</v>
      </c>
      <c r="AM8" s="293">
        <v>21.1</v>
      </c>
      <c r="AN8" s="304" t="s">
        <v>632</v>
      </c>
      <c r="AO8" s="292" t="s">
        <v>533</v>
      </c>
      <c r="AP8" s="304" t="s">
        <v>533</v>
      </c>
      <c r="AQ8" s="292" t="s">
        <v>533</v>
      </c>
      <c r="AR8" s="304" t="s">
        <v>533</v>
      </c>
    </row>
    <row r="9" spans="1:44" x14ac:dyDescent="0.2">
      <c r="A9" s="93" t="s">
        <v>481</v>
      </c>
      <c r="B9" s="93" t="s">
        <v>351</v>
      </c>
      <c r="C9" s="117">
        <v>51</v>
      </c>
      <c r="D9" s="121" t="s">
        <v>553</v>
      </c>
      <c r="E9" s="115" t="s">
        <v>533</v>
      </c>
      <c r="F9" s="121" t="s">
        <v>533</v>
      </c>
      <c r="G9" s="115" t="s">
        <v>533</v>
      </c>
      <c r="H9" s="124" t="s">
        <v>533</v>
      </c>
      <c r="I9" s="294">
        <v>14.7</v>
      </c>
      <c r="J9" s="298" t="s">
        <v>557</v>
      </c>
      <c r="K9" s="294" t="s">
        <v>533</v>
      </c>
      <c r="L9" s="298" t="s">
        <v>533</v>
      </c>
      <c r="M9" s="294" t="s">
        <v>533</v>
      </c>
      <c r="N9" s="298" t="s">
        <v>533</v>
      </c>
      <c r="O9" s="295">
        <v>31</v>
      </c>
      <c r="P9" s="305" t="s">
        <v>599</v>
      </c>
      <c r="Q9" s="294" t="s">
        <v>533</v>
      </c>
      <c r="R9" s="305" t="s">
        <v>533</v>
      </c>
      <c r="S9" s="294" t="s">
        <v>533</v>
      </c>
      <c r="T9" s="302" t="s">
        <v>533</v>
      </c>
      <c r="U9" s="295">
        <v>1.4</v>
      </c>
      <c r="V9" s="305" t="s">
        <v>539</v>
      </c>
      <c r="W9" s="294" t="s">
        <v>533</v>
      </c>
      <c r="X9" s="305" t="s">
        <v>533</v>
      </c>
      <c r="Y9" s="294" t="s">
        <v>533</v>
      </c>
      <c r="Z9" s="305" t="s">
        <v>533</v>
      </c>
      <c r="AA9" s="295">
        <v>144</v>
      </c>
      <c r="AB9" s="305" t="s">
        <v>594</v>
      </c>
      <c r="AC9" s="294" t="s">
        <v>533</v>
      </c>
      <c r="AD9" s="305" t="s">
        <v>533</v>
      </c>
      <c r="AE9" s="294" t="s">
        <v>533</v>
      </c>
      <c r="AF9" s="302" t="s">
        <v>533</v>
      </c>
      <c r="AG9" s="295">
        <v>42.2</v>
      </c>
      <c r="AH9" s="305" t="s">
        <v>532</v>
      </c>
      <c r="AI9" s="294" t="s">
        <v>533</v>
      </c>
      <c r="AJ9" s="305" t="s">
        <v>533</v>
      </c>
      <c r="AK9" s="294" t="s">
        <v>533</v>
      </c>
      <c r="AL9" s="302" t="s">
        <v>533</v>
      </c>
      <c r="AM9" s="295">
        <v>21.9</v>
      </c>
      <c r="AN9" s="305" t="s">
        <v>588</v>
      </c>
      <c r="AO9" s="294" t="s">
        <v>533</v>
      </c>
      <c r="AP9" s="305" t="s">
        <v>533</v>
      </c>
      <c r="AQ9" s="294" t="s">
        <v>533</v>
      </c>
      <c r="AR9" s="305" t="s">
        <v>533</v>
      </c>
    </row>
    <row r="10" spans="1:44" x14ac:dyDescent="0.2">
      <c r="A10" s="94" t="s">
        <v>482</v>
      </c>
      <c r="B10" s="94" t="s">
        <v>351</v>
      </c>
      <c r="C10" s="118">
        <v>50</v>
      </c>
      <c r="D10" s="125" t="s">
        <v>553</v>
      </c>
      <c r="E10" s="119" t="s">
        <v>533</v>
      </c>
      <c r="F10" s="125" t="s">
        <v>533</v>
      </c>
      <c r="G10" s="119" t="s">
        <v>533</v>
      </c>
      <c r="H10" s="126" t="s">
        <v>533</v>
      </c>
      <c r="I10" s="351">
        <v>15.8</v>
      </c>
      <c r="J10" s="353" t="s">
        <v>532</v>
      </c>
      <c r="K10" s="351" t="s">
        <v>533</v>
      </c>
      <c r="L10" s="353" t="s">
        <v>533</v>
      </c>
      <c r="M10" s="351" t="s">
        <v>533</v>
      </c>
      <c r="N10" s="353" t="s">
        <v>533</v>
      </c>
      <c r="O10" s="293">
        <v>36</v>
      </c>
      <c r="P10" s="304" t="s">
        <v>588</v>
      </c>
      <c r="Q10" s="292" t="s">
        <v>533</v>
      </c>
      <c r="R10" s="304" t="s">
        <v>533</v>
      </c>
      <c r="S10" s="292" t="s">
        <v>533</v>
      </c>
      <c r="T10" s="301" t="s">
        <v>533</v>
      </c>
      <c r="U10" s="293">
        <v>1.6</v>
      </c>
      <c r="V10" s="304" t="s">
        <v>532</v>
      </c>
      <c r="W10" s="292" t="s">
        <v>533</v>
      </c>
      <c r="X10" s="304" t="s">
        <v>533</v>
      </c>
      <c r="Y10" s="292" t="s">
        <v>533</v>
      </c>
      <c r="Z10" s="304" t="s">
        <v>533</v>
      </c>
      <c r="AA10" s="293">
        <v>152</v>
      </c>
      <c r="AB10" s="304" t="s">
        <v>532</v>
      </c>
      <c r="AC10" s="292" t="s">
        <v>533</v>
      </c>
      <c r="AD10" s="304" t="s">
        <v>533</v>
      </c>
      <c r="AE10" s="292" t="s">
        <v>533</v>
      </c>
      <c r="AF10" s="301" t="s">
        <v>533</v>
      </c>
      <c r="AG10" s="293">
        <v>42.3</v>
      </c>
      <c r="AH10" s="304" t="s">
        <v>532</v>
      </c>
      <c r="AI10" s="292" t="s">
        <v>533</v>
      </c>
      <c r="AJ10" s="304" t="s">
        <v>533</v>
      </c>
      <c r="AK10" s="292" t="s">
        <v>533</v>
      </c>
      <c r="AL10" s="301" t="s">
        <v>533</v>
      </c>
      <c r="AM10" s="293">
        <v>20.7</v>
      </c>
      <c r="AN10" s="304" t="s">
        <v>606</v>
      </c>
      <c r="AO10" s="292" t="s">
        <v>533</v>
      </c>
      <c r="AP10" s="304" t="s">
        <v>533</v>
      </c>
      <c r="AQ10" s="292" t="s">
        <v>533</v>
      </c>
      <c r="AR10" s="304" t="s">
        <v>533</v>
      </c>
    </row>
    <row r="11" spans="1:44" x14ac:dyDescent="0.2">
      <c r="A11" s="93" t="s">
        <v>438</v>
      </c>
      <c r="B11" s="93" t="s">
        <v>324</v>
      </c>
      <c r="C11" s="117">
        <v>48</v>
      </c>
      <c r="D11" s="121" t="s">
        <v>554</v>
      </c>
      <c r="E11" s="115">
        <v>57</v>
      </c>
      <c r="F11" s="121" t="s">
        <v>532</v>
      </c>
      <c r="G11" s="115" t="s">
        <v>533</v>
      </c>
      <c r="H11" s="124" t="s">
        <v>533</v>
      </c>
      <c r="I11" s="294">
        <v>14.4</v>
      </c>
      <c r="J11" s="298" t="s">
        <v>561</v>
      </c>
      <c r="K11" s="294">
        <v>13.7</v>
      </c>
      <c r="L11" s="298" t="s">
        <v>532</v>
      </c>
      <c r="M11" s="294" t="s">
        <v>533</v>
      </c>
      <c r="N11" s="298" t="s">
        <v>533</v>
      </c>
      <c r="O11" s="295">
        <v>33</v>
      </c>
      <c r="P11" s="305" t="s">
        <v>594</v>
      </c>
      <c r="Q11" s="294">
        <v>36</v>
      </c>
      <c r="R11" s="305" t="s">
        <v>588</v>
      </c>
      <c r="S11" s="294" t="s">
        <v>533</v>
      </c>
      <c r="T11" s="302" t="s">
        <v>533</v>
      </c>
      <c r="U11" s="295">
        <v>1.7</v>
      </c>
      <c r="V11" s="305" t="s">
        <v>532</v>
      </c>
      <c r="W11" s="294">
        <v>2</v>
      </c>
      <c r="X11" s="305" t="s">
        <v>532</v>
      </c>
      <c r="Y11" s="294" t="s">
        <v>533</v>
      </c>
      <c r="Z11" s="305" t="s">
        <v>533</v>
      </c>
      <c r="AA11" s="295">
        <v>148</v>
      </c>
      <c r="AB11" s="305" t="s">
        <v>588</v>
      </c>
      <c r="AC11" s="294">
        <v>146</v>
      </c>
      <c r="AD11" s="305" t="s">
        <v>532</v>
      </c>
      <c r="AE11" s="294" t="s">
        <v>533</v>
      </c>
      <c r="AF11" s="302" t="s">
        <v>533</v>
      </c>
      <c r="AG11" s="295">
        <v>40</v>
      </c>
      <c r="AH11" s="305" t="s">
        <v>599</v>
      </c>
      <c r="AI11" s="294">
        <v>39.4</v>
      </c>
      <c r="AJ11" s="305" t="s">
        <v>588</v>
      </c>
      <c r="AK11" s="294" t="s">
        <v>533</v>
      </c>
      <c r="AL11" s="302" t="s">
        <v>533</v>
      </c>
      <c r="AM11" s="295">
        <v>21.4</v>
      </c>
      <c r="AN11" s="305" t="s">
        <v>550</v>
      </c>
      <c r="AO11" s="294">
        <v>21.4</v>
      </c>
      <c r="AP11" s="305" t="s">
        <v>532</v>
      </c>
      <c r="AQ11" s="294" t="s">
        <v>533</v>
      </c>
      <c r="AR11" s="305" t="s">
        <v>533</v>
      </c>
    </row>
    <row r="12" spans="1:44" x14ac:dyDescent="0.2">
      <c r="A12" s="94" t="s">
        <v>483</v>
      </c>
      <c r="B12" s="94" t="s">
        <v>9</v>
      </c>
      <c r="C12" s="118">
        <v>47</v>
      </c>
      <c r="D12" s="125" t="s">
        <v>550</v>
      </c>
      <c r="E12" s="119" t="s">
        <v>533</v>
      </c>
      <c r="F12" s="125" t="s">
        <v>533</v>
      </c>
      <c r="G12" s="119" t="s">
        <v>533</v>
      </c>
      <c r="H12" s="126" t="s">
        <v>533</v>
      </c>
      <c r="I12" s="351">
        <v>13.8</v>
      </c>
      <c r="J12" s="353" t="s">
        <v>599</v>
      </c>
      <c r="K12" s="351" t="s">
        <v>533</v>
      </c>
      <c r="L12" s="353" t="s">
        <v>533</v>
      </c>
      <c r="M12" s="351" t="s">
        <v>533</v>
      </c>
      <c r="N12" s="353" t="s">
        <v>533</v>
      </c>
      <c r="O12" s="293">
        <v>30</v>
      </c>
      <c r="P12" s="304" t="s">
        <v>599</v>
      </c>
      <c r="Q12" s="292" t="s">
        <v>533</v>
      </c>
      <c r="R12" s="304" t="s">
        <v>533</v>
      </c>
      <c r="S12" s="292" t="s">
        <v>533</v>
      </c>
      <c r="T12" s="301" t="s">
        <v>533</v>
      </c>
      <c r="U12" s="293">
        <v>1.3</v>
      </c>
      <c r="V12" s="304" t="s">
        <v>585</v>
      </c>
      <c r="W12" s="292" t="s">
        <v>533</v>
      </c>
      <c r="X12" s="304" t="s">
        <v>533</v>
      </c>
      <c r="Y12" s="292" t="s">
        <v>533</v>
      </c>
      <c r="Z12" s="304" t="s">
        <v>533</v>
      </c>
      <c r="AA12" s="293">
        <v>143</v>
      </c>
      <c r="AB12" s="304" t="s">
        <v>553</v>
      </c>
      <c r="AC12" s="292" t="s">
        <v>533</v>
      </c>
      <c r="AD12" s="304" t="s">
        <v>533</v>
      </c>
      <c r="AE12" s="292" t="s">
        <v>533</v>
      </c>
      <c r="AF12" s="301" t="s">
        <v>533</v>
      </c>
      <c r="AG12" s="293">
        <v>38.9</v>
      </c>
      <c r="AH12" s="304" t="s">
        <v>571</v>
      </c>
      <c r="AI12" s="292" t="s">
        <v>533</v>
      </c>
      <c r="AJ12" s="304" t="s">
        <v>533</v>
      </c>
      <c r="AK12" s="292" t="s">
        <v>533</v>
      </c>
      <c r="AL12" s="301" t="s">
        <v>533</v>
      </c>
      <c r="AM12" s="293">
        <v>22.8</v>
      </c>
      <c r="AN12" s="304" t="s">
        <v>532</v>
      </c>
      <c r="AO12" s="292" t="s">
        <v>533</v>
      </c>
      <c r="AP12" s="304" t="s">
        <v>533</v>
      </c>
      <c r="AQ12" s="292" t="s">
        <v>533</v>
      </c>
      <c r="AR12" s="304" t="s">
        <v>533</v>
      </c>
    </row>
    <row r="13" spans="1:44" x14ac:dyDescent="0.2">
      <c r="A13" s="93" t="s">
        <v>484</v>
      </c>
      <c r="B13" s="93" t="s">
        <v>351</v>
      </c>
      <c r="C13" s="117">
        <v>45</v>
      </c>
      <c r="D13" s="121" t="s">
        <v>571</v>
      </c>
      <c r="E13" s="115" t="s">
        <v>533</v>
      </c>
      <c r="F13" s="121" t="s">
        <v>533</v>
      </c>
      <c r="G13" s="115" t="s">
        <v>533</v>
      </c>
      <c r="H13" s="124" t="s">
        <v>533</v>
      </c>
      <c r="I13" s="294">
        <v>14.2</v>
      </c>
      <c r="J13" s="298" t="s">
        <v>553</v>
      </c>
      <c r="K13" s="294" t="s">
        <v>533</v>
      </c>
      <c r="L13" s="298" t="s">
        <v>533</v>
      </c>
      <c r="M13" s="294" t="s">
        <v>533</v>
      </c>
      <c r="N13" s="298" t="s">
        <v>533</v>
      </c>
      <c r="O13" s="295">
        <v>25</v>
      </c>
      <c r="P13" s="305" t="s">
        <v>571</v>
      </c>
      <c r="Q13" s="294" t="s">
        <v>533</v>
      </c>
      <c r="R13" s="305" t="s">
        <v>533</v>
      </c>
      <c r="S13" s="294" t="s">
        <v>533</v>
      </c>
      <c r="T13" s="302" t="s">
        <v>533</v>
      </c>
      <c r="U13" s="295">
        <v>1</v>
      </c>
      <c r="V13" s="305" t="s">
        <v>594</v>
      </c>
      <c r="W13" s="294" t="s">
        <v>533</v>
      </c>
      <c r="X13" s="305" t="s">
        <v>533</v>
      </c>
      <c r="Y13" s="294" t="s">
        <v>533</v>
      </c>
      <c r="Z13" s="305" t="s">
        <v>533</v>
      </c>
      <c r="AA13" s="295">
        <v>142</v>
      </c>
      <c r="AB13" s="305" t="s">
        <v>599</v>
      </c>
      <c r="AC13" s="294" t="s">
        <v>533</v>
      </c>
      <c r="AD13" s="305" t="s">
        <v>533</v>
      </c>
      <c r="AE13" s="294" t="s">
        <v>533</v>
      </c>
      <c r="AF13" s="302" t="s">
        <v>533</v>
      </c>
      <c r="AG13" s="295">
        <v>40.6</v>
      </c>
      <c r="AH13" s="305" t="s">
        <v>594</v>
      </c>
      <c r="AI13" s="294" t="s">
        <v>533</v>
      </c>
      <c r="AJ13" s="305" t="s">
        <v>533</v>
      </c>
      <c r="AK13" s="294" t="s">
        <v>533</v>
      </c>
      <c r="AL13" s="302" t="s">
        <v>533</v>
      </c>
      <c r="AM13" s="295">
        <v>21.8</v>
      </c>
      <c r="AN13" s="305" t="s">
        <v>585</v>
      </c>
      <c r="AO13" s="294" t="s">
        <v>533</v>
      </c>
      <c r="AP13" s="305" t="s">
        <v>533</v>
      </c>
      <c r="AQ13" s="294" t="s">
        <v>533</v>
      </c>
      <c r="AR13" s="305" t="s">
        <v>533</v>
      </c>
    </row>
    <row r="14" spans="1:44" ht="12.75" customHeight="1" x14ac:dyDescent="0.2">
      <c r="A14" s="377" t="s">
        <v>12</v>
      </c>
      <c r="B14" s="374"/>
      <c r="C14" s="580">
        <f>AVERAGE(C5:C13)</f>
        <v>51.222222222222221</v>
      </c>
      <c r="D14" s="581"/>
      <c r="E14" s="581">
        <f>AVERAGE(E5:E13)</f>
        <v>59</v>
      </c>
      <c r="F14" s="581"/>
      <c r="G14" s="581">
        <f>AVERAGE(G5:G13)</f>
        <v>57.5</v>
      </c>
      <c r="H14" s="636"/>
      <c r="I14" s="580">
        <f>AVERAGE(I5:I13)</f>
        <v>14.600000000000001</v>
      </c>
      <c r="J14" s="581"/>
      <c r="K14" s="581">
        <f>AVERAGE(K5:K13)</f>
        <v>13.7</v>
      </c>
      <c r="L14" s="581"/>
      <c r="M14" s="581">
        <f>AVERAGE(M5:M13)</f>
        <v>13.15</v>
      </c>
      <c r="N14" s="636"/>
      <c r="O14" s="580">
        <f>AVERAGE(O5:O13)</f>
        <v>32.666666666666664</v>
      </c>
      <c r="P14" s="581"/>
      <c r="Q14" s="581">
        <f>AVERAGE(Q5:Q13)</f>
        <v>37</v>
      </c>
      <c r="R14" s="581"/>
      <c r="S14" s="581">
        <f>AVERAGE(S5:S13)</f>
        <v>39</v>
      </c>
      <c r="T14" s="636"/>
      <c r="U14" s="582">
        <f>AVERAGE(U5:U13)</f>
        <v>1.4444444444444444</v>
      </c>
      <c r="V14" s="557"/>
      <c r="W14" s="557">
        <f>AVERAGE(W5:W13)</f>
        <v>1.7749999999999999</v>
      </c>
      <c r="X14" s="557"/>
      <c r="Y14" s="557">
        <f>AVERAGE(Y5:Y13)</f>
        <v>1.46887506795</v>
      </c>
      <c r="Z14" s="557"/>
      <c r="AA14" s="578">
        <f>AVERAGE(AA5:AA13)</f>
        <v>146.33333333333334</v>
      </c>
      <c r="AB14" s="576"/>
      <c r="AC14" s="576">
        <f>AVERAGE(AC5:AC13)</f>
        <v>146</v>
      </c>
      <c r="AD14" s="576"/>
      <c r="AE14" s="576">
        <f>AVERAGE(AE5:AE13)</f>
        <v>141.5</v>
      </c>
      <c r="AF14" s="577"/>
      <c r="AG14" s="555">
        <f>AVERAGE(AG5:AG13)</f>
        <v>40.677777777777777</v>
      </c>
      <c r="AH14" s="556"/>
      <c r="AI14" s="556">
        <f>AVERAGE(AI5:AI13)</f>
        <v>40.4</v>
      </c>
      <c r="AJ14" s="556"/>
      <c r="AK14" s="556">
        <f>AVERAGE(AK5:AK13)</f>
        <v>41.15</v>
      </c>
      <c r="AL14" s="574"/>
      <c r="AM14" s="582">
        <f>AVERAGE(AM5:AM13)</f>
        <v>21.544444444444448</v>
      </c>
      <c r="AN14" s="557"/>
      <c r="AO14" s="557">
        <f>AVERAGE(AO5:AO13)</f>
        <v>21.324999999999999</v>
      </c>
      <c r="AP14" s="557"/>
      <c r="AQ14" s="557">
        <f>AVERAGE(AQ5:AQ13)</f>
        <v>21.45</v>
      </c>
      <c r="AR14" s="557"/>
    </row>
    <row r="15" spans="1:44" ht="12.75" customHeight="1" x14ac:dyDescent="0.2">
      <c r="A15" s="98" t="s">
        <v>113</v>
      </c>
      <c r="B15" s="101"/>
      <c r="C15" s="578">
        <v>4.1436999999999999</v>
      </c>
      <c r="D15" s="576"/>
      <c r="E15" s="576">
        <v>5.0522999999999998</v>
      </c>
      <c r="F15" s="576"/>
      <c r="G15" s="576">
        <v>4.3282999999999996</v>
      </c>
      <c r="H15" s="577"/>
      <c r="I15" s="578">
        <v>0.44869999999999999</v>
      </c>
      <c r="J15" s="576"/>
      <c r="K15" s="576">
        <v>0.86799999999999999</v>
      </c>
      <c r="L15" s="576"/>
      <c r="M15" s="576">
        <v>0.87780000000000002</v>
      </c>
      <c r="N15" s="577"/>
      <c r="O15" s="578">
        <v>2.3344999999999998</v>
      </c>
      <c r="P15" s="576"/>
      <c r="Q15" s="576">
        <v>2.2824</v>
      </c>
      <c r="R15" s="576"/>
      <c r="S15" s="576">
        <v>1.9177</v>
      </c>
      <c r="T15" s="577"/>
      <c r="U15" s="553">
        <v>0.31419999999999998</v>
      </c>
      <c r="V15" s="554"/>
      <c r="W15" s="554">
        <v>0.30170000000000002</v>
      </c>
      <c r="X15" s="554"/>
      <c r="Y15" s="554">
        <v>0.2102</v>
      </c>
      <c r="Z15" s="554"/>
      <c r="AA15" s="578">
        <v>4.1760999999999999</v>
      </c>
      <c r="AB15" s="576"/>
      <c r="AC15" s="576">
        <v>2.4028999999999998</v>
      </c>
      <c r="AD15" s="576"/>
      <c r="AE15" s="576">
        <v>5.1818</v>
      </c>
      <c r="AF15" s="577"/>
      <c r="AG15" s="553">
        <v>0.1764</v>
      </c>
      <c r="AH15" s="554"/>
      <c r="AI15" s="554">
        <v>0.2379</v>
      </c>
      <c r="AJ15" s="554"/>
      <c r="AK15" s="554">
        <v>0.21129999999999999</v>
      </c>
      <c r="AL15" s="575"/>
      <c r="AM15" s="553">
        <v>9.2060000000000003E-2</v>
      </c>
      <c r="AN15" s="554"/>
      <c r="AO15" s="554">
        <v>0.1343</v>
      </c>
      <c r="AP15" s="554"/>
      <c r="AQ15" s="554">
        <v>0.2455</v>
      </c>
      <c r="AR15" s="554"/>
    </row>
    <row r="16" spans="1:44" ht="12.75" customHeight="1" x14ac:dyDescent="0.25">
      <c r="A16" s="99" t="s">
        <v>66</v>
      </c>
      <c r="B16" s="47"/>
      <c r="C16" s="570">
        <v>4.88</v>
      </c>
      <c r="D16" s="568"/>
      <c r="E16" s="568" t="s">
        <v>474</v>
      </c>
      <c r="F16" s="568"/>
      <c r="G16" s="568" t="s">
        <v>474</v>
      </c>
      <c r="H16" s="569"/>
      <c r="I16" s="570">
        <v>1.05</v>
      </c>
      <c r="J16" s="568"/>
      <c r="K16" s="568" t="s">
        <v>474</v>
      </c>
      <c r="L16" s="568"/>
      <c r="M16" s="568" t="s">
        <v>474</v>
      </c>
      <c r="N16" s="569"/>
      <c r="O16" s="570">
        <v>1.73</v>
      </c>
      <c r="P16" s="568"/>
      <c r="Q16" s="568">
        <v>1.47</v>
      </c>
      <c r="R16" s="568"/>
      <c r="S16" s="568" t="s">
        <v>474</v>
      </c>
      <c r="T16" s="569"/>
      <c r="U16" s="571">
        <v>0.35</v>
      </c>
      <c r="V16" s="566"/>
      <c r="W16" s="566">
        <v>0.21</v>
      </c>
      <c r="X16" s="566"/>
      <c r="Y16" s="566" t="s">
        <v>474</v>
      </c>
      <c r="Z16" s="566"/>
      <c r="AA16" s="570">
        <v>1.67</v>
      </c>
      <c r="AB16" s="568"/>
      <c r="AC16" s="568" t="s">
        <v>474</v>
      </c>
      <c r="AD16" s="568"/>
      <c r="AE16" s="568" t="s">
        <v>474</v>
      </c>
      <c r="AF16" s="569"/>
      <c r="AG16" s="571">
        <v>0.42</v>
      </c>
      <c r="AH16" s="566"/>
      <c r="AI16" s="566">
        <v>0.47</v>
      </c>
      <c r="AJ16" s="566"/>
      <c r="AK16" s="566">
        <v>0.48</v>
      </c>
      <c r="AL16" s="567"/>
      <c r="AM16" s="571">
        <v>0.25</v>
      </c>
      <c r="AN16" s="566"/>
      <c r="AO16" s="566" t="s">
        <v>474</v>
      </c>
      <c r="AP16" s="566"/>
      <c r="AQ16" s="566">
        <v>0.18</v>
      </c>
      <c r="AR16" s="566"/>
    </row>
    <row r="17" spans="1:44" ht="12.75" customHeight="1" x14ac:dyDescent="0.2">
      <c r="A17" s="99" t="s">
        <v>114</v>
      </c>
      <c r="B17" s="47"/>
      <c r="C17" s="570">
        <v>14.465225901</v>
      </c>
      <c r="D17" s="568"/>
      <c r="E17" s="568">
        <v>12.123764099000001</v>
      </c>
      <c r="F17" s="568"/>
      <c r="G17" s="568">
        <v>9.9681080768000001</v>
      </c>
      <c r="H17" s="569"/>
      <c r="I17" s="570">
        <v>10.880384435</v>
      </c>
      <c r="J17" s="568"/>
      <c r="K17" s="568">
        <v>7.9489809929000002</v>
      </c>
      <c r="L17" s="568"/>
      <c r="M17" s="568">
        <v>7.8371521219</v>
      </c>
      <c r="N17" s="569"/>
      <c r="O17" s="570">
        <v>7.9646432678999997</v>
      </c>
      <c r="P17" s="568"/>
      <c r="Q17" s="568">
        <v>8.5156333015999994</v>
      </c>
      <c r="R17" s="568"/>
      <c r="S17" s="568">
        <v>8.1720877962999996</v>
      </c>
      <c r="T17" s="569"/>
      <c r="U17" s="571" t="s">
        <v>855</v>
      </c>
      <c r="V17" s="566"/>
      <c r="W17" s="566" t="s">
        <v>855</v>
      </c>
      <c r="X17" s="566"/>
      <c r="Y17" s="566" t="s">
        <v>855</v>
      </c>
      <c r="Z17" s="566"/>
      <c r="AA17" s="570">
        <v>1.7345133794000001</v>
      </c>
      <c r="AB17" s="568"/>
      <c r="AC17" s="568">
        <v>0.89646210879999999</v>
      </c>
      <c r="AD17" s="568"/>
      <c r="AE17" s="568">
        <v>1.0121328777</v>
      </c>
      <c r="AF17" s="569"/>
      <c r="AG17" s="571">
        <v>0.59422835740000002</v>
      </c>
      <c r="AH17" s="566"/>
      <c r="AI17" s="566">
        <v>0.94050060980000005</v>
      </c>
      <c r="AJ17" s="566"/>
      <c r="AK17" s="566">
        <v>1.1569817303000001</v>
      </c>
      <c r="AL17" s="567"/>
      <c r="AM17" s="571">
        <v>0.65789318529999996</v>
      </c>
      <c r="AN17" s="566"/>
      <c r="AO17" s="566">
        <v>0.81039854600000005</v>
      </c>
      <c r="AP17" s="566"/>
      <c r="AQ17" s="566">
        <v>0.76024046280000002</v>
      </c>
      <c r="AR17" s="566"/>
    </row>
    <row r="18" spans="1:44" ht="13.5" thickBot="1" x14ac:dyDescent="0.25">
      <c r="A18" s="346" t="s">
        <v>477</v>
      </c>
      <c r="B18" s="347"/>
      <c r="C18" s="572">
        <f>3*6*1</f>
        <v>18</v>
      </c>
      <c r="D18" s="565"/>
      <c r="E18" s="565">
        <f>3*6*2</f>
        <v>36</v>
      </c>
      <c r="F18" s="565"/>
      <c r="G18" s="565">
        <f>3*6*3</f>
        <v>54</v>
      </c>
      <c r="H18" s="573"/>
      <c r="I18" s="572">
        <f>3*6*1</f>
        <v>18</v>
      </c>
      <c r="J18" s="565"/>
      <c r="K18" s="565">
        <f>3*6*2</f>
        <v>36</v>
      </c>
      <c r="L18" s="565"/>
      <c r="M18" s="565">
        <f>3*6*3</f>
        <v>54</v>
      </c>
      <c r="N18" s="573"/>
      <c r="O18" s="572">
        <f>3*6*1</f>
        <v>18</v>
      </c>
      <c r="P18" s="565"/>
      <c r="Q18" s="565">
        <f>3*6*2</f>
        <v>36</v>
      </c>
      <c r="R18" s="565"/>
      <c r="S18" s="565">
        <f>3*6*3</f>
        <v>54</v>
      </c>
      <c r="T18" s="573"/>
      <c r="U18" s="572">
        <f>3*6*1</f>
        <v>18</v>
      </c>
      <c r="V18" s="565"/>
      <c r="W18" s="565">
        <f>3*6*2</f>
        <v>36</v>
      </c>
      <c r="X18" s="565"/>
      <c r="Y18" s="565">
        <f>3*6*3</f>
        <v>54</v>
      </c>
      <c r="Z18" s="565"/>
      <c r="AA18" s="572">
        <f>3*6*1</f>
        <v>18</v>
      </c>
      <c r="AB18" s="565"/>
      <c r="AC18" s="565">
        <f>3*6*2</f>
        <v>36</v>
      </c>
      <c r="AD18" s="565"/>
      <c r="AE18" s="565">
        <f>3*6*3</f>
        <v>54</v>
      </c>
      <c r="AF18" s="573"/>
      <c r="AG18" s="587">
        <f>3*1*1</f>
        <v>3</v>
      </c>
      <c r="AH18" s="583"/>
      <c r="AI18" s="583">
        <f>3*1*2</f>
        <v>6</v>
      </c>
      <c r="AJ18" s="583"/>
      <c r="AK18" s="583">
        <f>3*1*3</f>
        <v>9</v>
      </c>
      <c r="AL18" s="625"/>
      <c r="AM18" s="587">
        <f>3*1*1</f>
        <v>3</v>
      </c>
      <c r="AN18" s="583"/>
      <c r="AO18" s="583">
        <f>3*1*2</f>
        <v>6</v>
      </c>
      <c r="AP18" s="583"/>
      <c r="AQ18" s="583">
        <f>3*1*3</f>
        <v>9</v>
      </c>
      <c r="AR18" s="583"/>
    </row>
    <row r="19" spans="1:44" s="1" customFormat="1" x14ac:dyDescent="0.2">
      <c r="A19" s="10"/>
      <c r="B19" s="10"/>
      <c r="C19" s="15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44"/>
      <c r="P19" s="44"/>
      <c r="Q19" s="44"/>
      <c r="R19" s="44"/>
      <c r="S19" s="44"/>
      <c r="T19" s="44"/>
      <c r="U19" s="16"/>
      <c r="V19" s="16"/>
      <c r="W19" s="16"/>
      <c r="X19" s="16"/>
      <c r="Y19" s="16"/>
      <c r="Z19" s="16"/>
    </row>
    <row r="20" spans="1:44" s="1" customFormat="1" x14ac:dyDescent="0.2">
      <c r="A20" s="14"/>
      <c r="B20" s="10"/>
      <c r="C20" s="14"/>
      <c r="D20" s="14"/>
      <c r="E20" s="14"/>
      <c r="F20" s="14"/>
      <c r="G20" s="14"/>
      <c r="H20" s="14"/>
      <c r="I20" s="44"/>
      <c r="J20" s="44"/>
      <c r="K20" s="44"/>
      <c r="L20" s="44"/>
      <c r="M20" s="44"/>
      <c r="N20" s="44"/>
      <c r="O20" s="174"/>
      <c r="P20" s="174"/>
      <c r="Q20" s="174"/>
      <c r="R20" s="174"/>
      <c r="S20" s="174"/>
      <c r="T20" s="174"/>
      <c r="U20" s="44"/>
      <c r="V20" s="44"/>
      <c r="W20" s="44"/>
      <c r="X20" s="44"/>
      <c r="Y20" s="44"/>
      <c r="Z20" s="5"/>
    </row>
    <row r="21" spans="1:44" s="1" customFormat="1" x14ac:dyDescent="0.2">
      <c r="A21" s="14"/>
      <c r="B21" s="11"/>
      <c r="C21" s="14"/>
      <c r="D21" s="14"/>
      <c r="E21" s="14"/>
      <c r="F21" s="14"/>
      <c r="G21" s="14"/>
      <c r="H21" s="14"/>
      <c r="I21" s="44"/>
      <c r="J21" s="44"/>
      <c r="K21" s="44"/>
      <c r="L21" s="44"/>
      <c r="M21" s="44"/>
      <c r="N21" s="44"/>
      <c r="O21" s="175"/>
      <c r="P21" s="175"/>
      <c r="Q21" s="175"/>
      <c r="R21" s="175"/>
      <c r="S21" s="175"/>
      <c r="T21" s="175"/>
      <c r="U21" s="44"/>
      <c r="V21" s="44"/>
      <c r="W21" s="44"/>
      <c r="X21" s="44"/>
      <c r="Y21" s="44"/>
      <c r="Z21" s="5"/>
    </row>
    <row r="22" spans="1:44" s="1" customFormat="1" x14ac:dyDescent="0.2">
      <c r="A22" s="14"/>
      <c r="B22" s="10"/>
      <c r="C22" s="14"/>
      <c r="D22" s="14"/>
      <c r="E22" s="14"/>
      <c r="F22" s="14"/>
      <c r="G22" s="14"/>
      <c r="H22" s="1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5"/>
    </row>
    <row r="23" spans="1:44" s="1" customFormat="1" x14ac:dyDescent="0.2">
      <c r="A23" s="14"/>
      <c r="B23" s="10"/>
      <c r="C23" s="14"/>
      <c r="D23" s="14"/>
      <c r="E23" s="14"/>
      <c r="F23" s="14"/>
      <c r="G23" s="14"/>
      <c r="H23" s="1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5"/>
    </row>
    <row r="24" spans="1:44" s="1" customFormat="1" x14ac:dyDescent="0.2">
      <c r="A24" s="14"/>
      <c r="B24" s="10"/>
      <c r="C24" s="14"/>
      <c r="D24" s="14"/>
      <c r="E24" s="14"/>
      <c r="F24" s="14"/>
      <c r="G24" s="14"/>
      <c r="H24" s="1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5"/>
    </row>
    <row r="25" spans="1:44" s="1" customFormat="1" x14ac:dyDescent="0.2">
      <c r="A25" s="14"/>
      <c r="B25" s="11"/>
      <c r="C25" s="14"/>
      <c r="D25" s="14"/>
      <c r="E25" s="14"/>
      <c r="F25" s="14"/>
      <c r="G25" s="14"/>
      <c r="H25" s="1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5"/>
    </row>
    <row r="26" spans="1:44" s="1" customFormat="1" x14ac:dyDescent="0.2">
      <c r="A26" s="14"/>
      <c r="B26" s="10"/>
      <c r="C26" s="14"/>
      <c r="D26" s="14"/>
      <c r="E26" s="14"/>
      <c r="F26" s="14"/>
      <c r="G26" s="14"/>
      <c r="H26" s="1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5"/>
    </row>
    <row r="27" spans="1:44" s="1" customFormat="1" x14ac:dyDescent="0.2">
      <c r="A27" s="348"/>
      <c r="B27" s="11"/>
      <c r="C27" s="348"/>
      <c r="D27" s="348"/>
      <c r="E27" s="348"/>
      <c r="F27" s="348"/>
      <c r="G27" s="348"/>
      <c r="H27" s="348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44"/>
      <c r="V27" s="44"/>
      <c r="W27" s="44"/>
      <c r="X27" s="44"/>
      <c r="Y27" s="44"/>
      <c r="Z27" s="5"/>
    </row>
    <row r="28" spans="1:44" x14ac:dyDescent="0.2">
      <c r="A28" s="14"/>
      <c r="B28" s="11"/>
      <c r="C28" s="14"/>
      <c r="D28" s="14"/>
      <c r="E28" s="14"/>
      <c r="F28" s="14"/>
      <c r="G28" s="14"/>
      <c r="H28" s="14"/>
      <c r="U28" s="44"/>
      <c r="V28" s="44"/>
      <c r="W28" s="44"/>
      <c r="X28" s="44"/>
      <c r="Y28" s="44"/>
      <c r="Z28" s="5"/>
    </row>
    <row r="29" spans="1:44" ht="14.25" x14ac:dyDescent="0.2">
      <c r="A29" s="6"/>
      <c r="B29" s="10"/>
      <c r="C29" s="176"/>
      <c r="D29" s="176"/>
      <c r="E29" s="176"/>
      <c r="F29" s="176"/>
      <c r="G29" s="176"/>
      <c r="H29" s="176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44" x14ac:dyDescent="0.2">
      <c r="B30" s="32"/>
    </row>
  </sheetData>
  <mergeCells count="134">
    <mergeCell ref="AK18:AL18"/>
    <mergeCell ref="AM18:AN18"/>
    <mergeCell ref="AO18:AP18"/>
    <mergeCell ref="AQ18:AR18"/>
    <mergeCell ref="AA18:AB18"/>
    <mergeCell ref="AC18:AD18"/>
    <mergeCell ref="AE18:AF18"/>
    <mergeCell ref="AG18:AH18"/>
    <mergeCell ref="AI18:AJ18"/>
    <mergeCell ref="AK16:AL16"/>
    <mergeCell ref="AM16:AN16"/>
    <mergeCell ref="AO16:AP16"/>
    <mergeCell ref="AQ16:AR16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A16:AB16"/>
    <mergeCell ref="AC16:AD16"/>
    <mergeCell ref="AE16:AF16"/>
    <mergeCell ref="AG16:AH16"/>
    <mergeCell ref="AI16:AJ16"/>
    <mergeCell ref="AK14:AL14"/>
    <mergeCell ref="AM14:AN14"/>
    <mergeCell ref="AO14:AP14"/>
    <mergeCell ref="AQ14:AR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A14:AB14"/>
    <mergeCell ref="AC14:AD14"/>
    <mergeCell ref="AE14:AF14"/>
    <mergeCell ref="AG14:AH14"/>
    <mergeCell ref="AI14:AJ14"/>
    <mergeCell ref="AA2:AF2"/>
    <mergeCell ref="AG2:AL2"/>
    <mergeCell ref="AM2:AR2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1:Y1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2:Z2"/>
    <mergeCell ref="U3:V3"/>
    <mergeCell ref="W3:X3"/>
    <mergeCell ref="Y3:Z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K17:L17"/>
    <mergeCell ref="O16:P16"/>
    <mergeCell ref="Q16:R16"/>
    <mergeCell ref="S16:T16"/>
    <mergeCell ref="C16:D16"/>
    <mergeCell ref="E16:F16"/>
    <mergeCell ref="G16:H16"/>
    <mergeCell ref="I16:J16"/>
    <mergeCell ref="K16:L16"/>
    <mergeCell ref="M16:N16"/>
    <mergeCell ref="W14:X14"/>
    <mergeCell ref="M18:N18"/>
    <mergeCell ref="U17:V17"/>
    <mergeCell ref="U18:V18"/>
    <mergeCell ref="W17:X17"/>
    <mergeCell ref="W18:X18"/>
    <mergeCell ref="O17:P17"/>
    <mergeCell ref="Q17:R17"/>
    <mergeCell ref="S17:T17"/>
    <mergeCell ref="M17:N17"/>
    <mergeCell ref="M15:N15"/>
    <mergeCell ref="U14:V14"/>
    <mergeCell ref="C18:D18"/>
    <mergeCell ref="E18:F18"/>
    <mergeCell ref="G18:H18"/>
    <mergeCell ref="I18:J18"/>
    <mergeCell ref="K18:L18"/>
    <mergeCell ref="U15:V15"/>
    <mergeCell ref="W15:X15"/>
    <mergeCell ref="Y18:Z18"/>
    <mergeCell ref="Y14:Z14"/>
    <mergeCell ref="Y15:Z15"/>
    <mergeCell ref="O18:P18"/>
    <mergeCell ref="Q18:R18"/>
    <mergeCell ref="S18:T18"/>
    <mergeCell ref="O15:P15"/>
    <mergeCell ref="Q15:R15"/>
    <mergeCell ref="S15:T15"/>
    <mergeCell ref="O14:P14"/>
    <mergeCell ref="Q14:R14"/>
    <mergeCell ref="S14:T14"/>
    <mergeCell ref="Y16:Z16"/>
    <mergeCell ref="Y17:Z17"/>
    <mergeCell ref="U16:V16"/>
    <mergeCell ref="W16:X16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Normal="100" workbookViewId="0">
      <selection activeCell="X2" sqref="X2:Z18"/>
    </sheetView>
  </sheetViews>
  <sheetFormatPr defaultColWidth="9.140625" defaultRowHeight="12.75" x14ac:dyDescent="0.2"/>
  <cols>
    <col min="1" max="1" width="20.7109375" style="1" customWidth="1"/>
    <col min="2" max="2" width="10.7109375" style="1" customWidth="1"/>
    <col min="3" max="3" width="5.7109375" style="116" customWidth="1"/>
    <col min="4" max="4" width="5.7109375" style="123" customWidth="1"/>
    <col min="5" max="5" width="5.7109375" style="116" customWidth="1"/>
    <col min="6" max="6" width="5.7109375" style="123" customWidth="1"/>
    <col min="7" max="7" width="5.7109375" style="116" customWidth="1"/>
    <col min="8" max="8" width="5.7109375" style="123" customWidth="1"/>
    <col min="9" max="25" width="5.7109375" style="44" customWidth="1"/>
    <col min="26" max="26" width="5.7109375" style="5" customWidth="1"/>
    <col min="27" max="27" width="8.42578125" style="44" customWidth="1"/>
    <col min="28" max="28" width="9.140625" style="348"/>
    <col min="29" max="29" width="9.140625" style="1"/>
    <col min="30" max="30" width="27.140625" style="1" customWidth="1"/>
    <col min="31" max="16384" width="9.140625" style="1"/>
  </cols>
  <sheetData>
    <row r="1" spans="1:28" ht="27" customHeight="1" thickBot="1" x14ac:dyDescent="0.25">
      <c r="A1" s="552" t="s">
        <v>985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273"/>
      <c r="AB1" s="45"/>
    </row>
    <row r="2" spans="1:28" ht="41.1" customHeight="1" x14ac:dyDescent="0.2">
      <c r="A2" s="53" t="s">
        <v>254</v>
      </c>
      <c r="B2" s="51" t="s">
        <v>116</v>
      </c>
      <c r="C2" s="607" t="s">
        <v>1036</v>
      </c>
      <c r="D2" s="608"/>
      <c r="E2" s="608"/>
      <c r="F2" s="608"/>
      <c r="G2" s="608"/>
      <c r="H2" s="609"/>
      <c r="I2" s="588" t="s">
        <v>1027</v>
      </c>
      <c r="J2" s="588"/>
      <c r="K2" s="588"/>
      <c r="L2" s="589" t="s">
        <v>1028</v>
      </c>
      <c r="M2" s="588"/>
      <c r="N2" s="590"/>
      <c r="O2" s="588" t="s">
        <v>1029</v>
      </c>
      <c r="P2" s="588"/>
      <c r="Q2" s="588"/>
      <c r="R2" s="589" t="s">
        <v>1030</v>
      </c>
      <c r="S2" s="588"/>
      <c r="T2" s="590"/>
      <c r="U2" s="589" t="s">
        <v>1031</v>
      </c>
      <c r="V2" s="588"/>
      <c r="W2" s="590"/>
      <c r="X2" s="589" t="s">
        <v>1032</v>
      </c>
      <c r="Y2" s="588"/>
      <c r="Z2" s="588"/>
      <c r="AA2" s="5"/>
      <c r="AB2" s="1"/>
    </row>
    <row r="3" spans="1:28" ht="20.100000000000001" customHeight="1" x14ac:dyDescent="0.2">
      <c r="A3" s="149"/>
      <c r="B3" s="149"/>
      <c r="C3" s="604" t="s">
        <v>117</v>
      </c>
      <c r="D3" s="605"/>
      <c r="E3" s="605" t="s">
        <v>118</v>
      </c>
      <c r="F3" s="605"/>
      <c r="G3" s="605" t="s">
        <v>119</v>
      </c>
      <c r="H3" s="606"/>
      <c r="I3" s="284" t="s">
        <v>117</v>
      </c>
      <c r="J3" s="284" t="s">
        <v>118</v>
      </c>
      <c r="K3" s="284" t="s">
        <v>119</v>
      </c>
      <c r="L3" s="283" t="s">
        <v>117</v>
      </c>
      <c r="M3" s="284" t="s">
        <v>118</v>
      </c>
      <c r="N3" s="285" t="s">
        <v>119</v>
      </c>
      <c r="O3" s="284" t="s">
        <v>117</v>
      </c>
      <c r="P3" s="284" t="s">
        <v>118</v>
      </c>
      <c r="Q3" s="284" t="s">
        <v>119</v>
      </c>
      <c r="R3" s="283" t="s">
        <v>117</v>
      </c>
      <c r="S3" s="284" t="s">
        <v>118</v>
      </c>
      <c r="T3" s="285" t="s">
        <v>119</v>
      </c>
      <c r="U3" s="284" t="s">
        <v>117</v>
      </c>
      <c r="V3" s="284" t="s">
        <v>118</v>
      </c>
      <c r="W3" s="284" t="s">
        <v>119</v>
      </c>
      <c r="X3" s="474" t="s">
        <v>117</v>
      </c>
      <c r="Y3" s="475" t="s">
        <v>118</v>
      </c>
      <c r="Z3" s="475" t="s">
        <v>119</v>
      </c>
      <c r="AA3" s="5"/>
      <c r="AB3" s="1"/>
    </row>
    <row r="4" spans="1:28" ht="63.75" hidden="1" customHeight="1" x14ac:dyDescent="0.2">
      <c r="A4" s="149" t="s">
        <v>254</v>
      </c>
      <c r="B4" s="150" t="s">
        <v>116</v>
      </c>
      <c r="C4" s="192" t="s">
        <v>131</v>
      </c>
      <c r="D4" s="191" t="s">
        <v>134</v>
      </c>
      <c r="E4" s="191" t="s">
        <v>132</v>
      </c>
      <c r="F4" s="191" t="s">
        <v>135</v>
      </c>
      <c r="G4" s="191" t="s">
        <v>133</v>
      </c>
      <c r="H4" s="193" t="s">
        <v>136</v>
      </c>
      <c r="I4" s="192" t="s">
        <v>146</v>
      </c>
      <c r="J4" s="191" t="s">
        <v>147</v>
      </c>
      <c r="K4" s="191" t="s">
        <v>148</v>
      </c>
      <c r="L4" s="192" t="s">
        <v>149</v>
      </c>
      <c r="M4" s="191" t="s">
        <v>150</v>
      </c>
      <c r="N4" s="193" t="s">
        <v>151</v>
      </c>
      <c r="O4" s="192" t="s">
        <v>152</v>
      </c>
      <c r="P4" s="191" t="s">
        <v>153</v>
      </c>
      <c r="Q4" s="191" t="s">
        <v>154</v>
      </c>
      <c r="R4" s="192" t="s">
        <v>155</v>
      </c>
      <c r="S4" s="191" t="s">
        <v>156</v>
      </c>
      <c r="T4" s="193" t="s">
        <v>157</v>
      </c>
      <c r="U4" s="192" t="s">
        <v>158</v>
      </c>
      <c r="V4" s="191" t="s">
        <v>159</v>
      </c>
      <c r="W4" s="191" t="s">
        <v>160</v>
      </c>
      <c r="X4" s="466" t="s">
        <v>1323</v>
      </c>
      <c r="Y4" s="467" t="s">
        <v>1324</v>
      </c>
      <c r="Z4" s="467" t="s">
        <v>1325</v>
      </c>
      <c r="AA4" s="5"/>
      <c r="AB4" s="1"/>
    </row>
    <row r="5" spans="1:28" ht="12.75" customHeight="1" x14ac:dyDescent="0.2">
      <c r="A5" s="156" t="s">
        <v>485</v>
      </c>
      <c r="B5" s="157" t="s">
        <v>10</v>
      </c>
      <c r="C5" s="350">
        <v>59</v>
      </c>
      <c r="D5" s="286" t="s">
        <v>532</v>
      </c>
      <c r="E5" s="287">
        <v>61</v>
      </c>
      <c r="F5" s="286" t="s">
        <v>532</v>
      </c>
      <c r="G5" s="287">
        <v>58</v>
      </c>
      <c r="H5" s="352" t="s">
        <v>532</v>
      </c>
      <c r="I5" s="90">
        <v>76</v>
      </c>
      <c r="J5" s="90">
        <v>69</v>
      </c>
      <c r="K5" s="90">
        <v>67</v>
      </c>
      <c r="L5" s="127">
        <v>46</v>
      </c>
      <c r="M5" s="90">
        <v>56</v>
      </c>
      <c r="N5" s="128">
        <v>50</v>
      </c>
      <c r="O5" s="90">
        <v>44</v>
      </c>
      <c r="P5" s="90">
        <v>51</v>
      </c>
      <c r="Q5" s="90">
        <v>45</v>
      </c>
      <c r="R5" s="127">
        <v>71</v>
      </c>
      <c r="S5" s="90">
        <v>71</v>
      </c>
      <c r="T5" s="128">
        <v>67</v>
      </c>
      <c r="U5" s="90">
        <v>46</v>
      </c>
      <c r="V5" s="90">
        <v>54</v>
      </c>
      <c r="W5" s="90">
        <v>56</v>
      </c>
      <c r="X5" s="127">
        <v>69</v>
      </c>
      <c r="Y5" s="90">
        <v>62</v>
      </c>
      <c r="Z5" s="90">
        <v>62</v>
      </c>
      <c r="AA5" s="134"/>
      <c r="AB5"/>
    </row>
    <row r="6" spans="1:28" x14ac:dyDescent="0.2">
      <c r="A6" s="94" t="s">
        <v>439</v>
      </c>
      <c r="B6" s="94" t="s">
        <v>10</v>
      </c>
      <c r="C6" s="118">
        <v>57</v>
      </c>
      <c r="D6" s="125" t="s">
        <v>539</v>
      </c>
      <c r="E6" s="119">
        <v>59</v>
      </c>
      <c r="F6" s="125" t="s">
        <v>532</v>
      </c>
      <c r="G6" s="119">
        <v>57</v>
      </c>
      <c r="H6" s="126" t="s">
        <v>532</v>
      </c>
      <c r="I6" s="95">
        <v>74</v>
      </c>
      <c r="J6" s="95">
        <v>65</v>
      </c>
      <c r="K6" s="95">
        <v>63</v>
      </c>
      <c r="L6" s="129">
        <v>44</v>
      </c>
      <c r="M6" s="91">
        <v>52</v>
      </c>
      <c r="N6" s="130">
        <v>47</v>
      </c>
      <c r="O6" s="95">
        <v>44</v>
      </c>
      <c r="P6" s="95">
        <v>52</v>
      </c>
      <c r="Q6" s="95">
        <v>46</v>
      </c>
      <c r="R6" s="129">
        <v>66</v>
      </c>
      <c r="S6" s="91">
        <v>68</v>
      </c>
      <c r="T6" s="130">
        <v>69</v>
      </c>
      <c r="U6" s="95">
        <v>56</v>
      </c>
      <c r="V6" s="95">
        <v>60</v>
      </c>
      <c r="W6" s="95">
        <v>59</v>
      </c>
      <c r="X6" s="129">
        <v>56</v>
      </c>
      <c r="Y6" s="91">
        <v>57</v>
      </c>
      <c r="Z6" s="91">
        <v>57</v>
      </c>
      <c r="AA6" s="134"/>
      <c r="AB6"/>
    </row>
    <row r="7" spans="1:28" x14ac:dyDescent="0.2">
      <c r="A7" s="93" t="s">
        <v>1038</v>
      </c>
      <c r="B7" s="93" t="s">
        <v>471</v>
      </c>
      <c r="C7" s="117">
        <v>53</v>
      </c>
      <c r="D7" s="121" t="s">
        <v>585</v>
      </c>
      <c r="E7" s="115">
        <v>59</v>
      </c>
      <c r="F7" s="121" t="s">
        <v>532</v>
      </c>
      <c r="G7" s="115" t="s">
        <v>533</v>
      </c>
      <c r="H7" s="124" t="s">
        <v>533</v>
      </c>
      <c r="I7" s="90">
        <v>71</v>
      </c>
      <c r="J7" s="90">
        <v>69</v>
      </c>
      <c r="K7" s="90"/>
      <c r="L7" s="127">
        <v>45</v>
      </c>
      <c r="M7" s="90">
        <v>61</v>
      </c>
      <c r="N7" s="128"/>
      <c r="O7" s="90">
        <v>44</v>
      </c>
      <c r="P7" s="90">
        <v>55</v>
      </c>
      <c r="Q7" s="90"/>
      <c r="R7" s="127">
        <v>57</v>
      </c>
      <c r="S7" s="90">
        <v>62</v>
      </c>
      <c r="T7" s="128"/>
      <c r="U7" s="90">
        <v>39</v>
      </c>
      <c r="V7" s="90">
        <v>52</v>
      </c>
      <c r="W7" s="90"/>
      <c r="X7" s="127">
        <v>62</v>
      </c>
      <c r="Y7" s="90">
        <v>58</v>
      </c>
      <c r="Z7" s="90"/>
      <c r="AA7" s="134"/>
      <c r="AB7"/>
    </row>
    <row r="8" spans="1:28" x14ac:dyDescent="0.2">
      <c r="A8" s="94" t="s">
        <v>480</v>
      </c>
      <c r="B8" s="94" t="s">
        <v>10</v>
      </c>
      <c r="C8" s="118">
        <v>51</v>
      </c>
      <c r="D8" s="125" t="s">
        <v>553</v>
      </c>
      <c r="E8" s="119" t="s">
        <v>533</v>
      </c>
      <c r="F8" s="125" t="s">
        <v>533</v>
      </c>
      <c r="G8" s="119" t="s">
        <v>533</v>
      </c>
      <c r="H8" s="126" t="s">
        <v>533</v>
      </c>
      <c r="I8" s="95">
        <v>60</v>
      </c>
      <c r="J8" s="95"/>
      <c r="K8" s="95"/>
      <c r="L8" s="129">
        <v>41</v>
      </c>
      <c r="M8" s="91"/>
      <c r="N8" s="130"/>
      <c r="O8" s="95">
        <v>45</v>
      </c>
      <c r="P8" s="95"/>
      <c r="Q8" s="95"/>
      <c r="R8" s="129">
        <v>68</v>
      </c>
      <c r="S8" s="91"/>
      <c r="T8" s="130"/>
      <c r="U8" s="95">
        <v>38</v>
      </c>
      <c r="V8" s="95"/>
      <c r="W8" s="95"/>
      <c r="X8" s="129">
        <v>52</v>
      </c>
      <c r="Y8" s="91"/>
      <c r="Z8" s="91"/>
      <c r="AA8" s="134"/>
      <c r="AB8"/>
    </row>
    <row r="9" spans="1:28" x14ac:dyDescent="0.2">
      <c r="A9" s="93" t="s">
        <v>481</v>
      </c>
      <c r="B9" s="93" t="s">
        <v>351</v>
      </c>
      <c r="C9" s="117">
        <v>51</v>
      </c>
      <c r="D9" s="121" t="s">
        <v>553</v>
      </c>
      <c r="E9" s="115" t="s">
        <v>533</v>
      </c>
      <c r="F9" s="121" t="s">
        <v>533</v>
      </c>
      <c r="G9" s="115" t="s">
        <v>533</v>
      </c>
      <c r="H9" s="124" t="s">
        <v>533</v>
      </c>
      <c r="I9" s="90">
        <v>53</v>
      </c>
      <c r="J9" s="90"/>
      <c r="K9" s="90"/>
      <c r="L9" s="127">
        <v>45</v>
      </c>
      <c r="M9" s="90"/>
      <c r="N9" s="128"/>
      <c r="O9" s="90">
        <v>46</v>
      </c>
      <c r="P9" s="90"/>
      <c r="Q9" s="90"/>
      <c r="R9" s="127">
        <v>54</v>
      </c>
      <c r="S9" s="90"/>
      <c r="T9" s="128"/>
      <c r="U9" s="90">
        <v>46</v>
      </c>
      <c r="V9" s="90"/>
      <c r="W9" s="90"/>
      <c r="X9" s="127">
        <v>62</v>
      </c>
      <c r="Y9" s="90"/>
      <c r="Z9" s="90"/>
      <c r="AA9" s="134"/>
      <c r="AB9"/>
    </row>
    <row r="10" spans="1:28" x14ac:dyDescent="0.2">
      <c r="A10" s="94" t="s">
        <v>482</v>
      </c>
      <c r="B10" s="94" t="s">
        <v>351</v>
      </c>
      <c r="C10" s="118">
        <v>50</v>
      </c>
      <c r="D10" s="125" t="s">
        <v>553</v>
      </c>
      <c r="E10" s="119" t="s">
        <v>533</v>
      </c>
      <c r="F10" s="125" t="s">
        <v>533</v>
      </c>
      <c r="G10" s="119" t="s">
        <v>533</v>
      </c>
      <c r="H10" s="126" t="s">
        <v>533</v>
      </c>
      <c r="I10" s="95">
        <v>62</v>
      </c>
      <c r="J10" s="95"/>
      <c r="K10" s="95"/>
      <c r="L10" s="129">
        <v>40</v>
      </c>
      <c r="M10" s="91"/>
      <c r="N10" s="130"/>
      <c r="O10" s="95">
        <v>44</v>
      </c>
      <c r="P10" s="95"/>
      <c r="Q10" s="95"/>
      <c r="R10" s="129">
        <v>51</v>
      </c>
      <c r="S10" s="91"/>
      <c r="T10" s="130"/>
      <c r="U10" s="95">
        <v>50</v>
      </c>
      <c r="V10" s="95"/>
      <c r="W10" s="95"/>
      <c r="X10" s="129">
        <v>53</v>
      </c>
      <c r="Y10" s="91"/>
      <c r="Z10" s="91"/>
      <c r="AA10" s="134"/>
      <c r="AB10"/>
    </row>
    <row r="11" spans="1:28" x14ac:dyDescent="0.2">
      <c r="A11" s="93" t="s">
        <v>438</v>
      </c>
      <c r="B11" s="93" t="s">
        <v>324</v>
      </c>
      <c r="C11" s="117">
        <v>48</v>
      </c>
      <c r="D11" s="121" t="s">
        <v>554</v>
      </c>
      <c r="E11" s="115">
        <v>57</v>
      </c>
      <c r="F11" s="121" t="s">
        <v>532</v>
      </c>
      <c r="G11" s="115" t="s">
        <v>533</v>
      </c>
      <c r="H11" s="124" t="s">
        <v>533</v>
      </c>
      <c r="I11" s="90">
        <v>65</v>
      </c>
      <c r="J11" s="90">
        <v>64</v>
      </c>
      <c r="K11" s="90"/>
      <c r="L11" s="127">
        <v>40</v>
      </c>
      <c r="M11" s="90">
        <v>58</v>
      </c>
      <c r="N11" s="128"/>
      <c r="O11" s="90">
        <v>39</v>
      </c>
      <c r="P11" s="90">
        <v>53</v>
      </c>
      <c r="Q11" s="90"/>
      <c r="R11" s="127">
        <v>53</v>
      </c>
      <c r="S11" s="90">
        <v>61</v>
      </c>
      <c r="T11" s="128"/>
      <c r="U11" s="90">
        <v>30</v>
      </c>
      <c r="V11" s="90">
        <v>49</v>
      </c>
      <c r="W11" s="90"/>
      <c r="X11" s="127">
        <v>63</v>
      </c>
      <c r="Y11" s="90">
        <v>59</v>
      </c>
      <c r="Z11" s="90"/>
      <c r="AA11" s="134"/>
      <c r="AB11"/>
    </row>
    <row r="12" spans="1:28" x14ac:dyDescent="0.2">
      <c r="A12" s="94" t="s">
        <v>483</v>
      </c>
      <c r="B12" s="94" t="s">
        <v>9</v>
      </c>
      <c r="C12" s="118">
        <v>47</v>
      </c>
      <c r="D12" s="125" t="s">
        <v>550</v>
      </c>
      <c r="E12" s="119" t="s">
        <v>533</v>
      </c>
      <c r="F12" s="125" t="s">
        <v>533</v>
      </c>
      <c r="G12" s="119" t="s">
        <v>533</v>
      </c>
      <c r="H12" s="126" t="s">
        <v>533</v>
      </c>
      <c r="I12" s="95">
        <v>59</v>
      </c>
      <c r="J12" s="95"/>
      <c r="K12" s="95"/>
      <c r="L12" s="129">
        <v>42</v>
      </c>
      <c r="M12" s="91"/>
      <c r="N12" s="130"/>
      <c r="O12" s="95">
        <v>38</v>
      </c>
      <c r="P12" s="95"/>
      <c r="Q12" s="95"/>
      <c r="R12" s="129">
        <v>58</v>
      </c>
      <c r="S12" s="91"/>
      <c r="T12" s="130"/>
      <c r="U12" s="95">
        <v>41</v>
      </c>
      <c r="V12" s="95"/>
      <c r="W12" s="95"/>
      <c r="X12" s="129">
        <v>45</v>
      </c>
      <c r="Y12" s="91"/>
      <c r="Z12" s="91"/>
      <c r="AA12" s="134"/>
      <c r="AB12"/>
    </row>
    <row r="13" spans="1:28" x14ac:dyDescent="0.2">
      <c r="A13" s="93" t="s">
        <v>484</v>
      </c>
      <c r="B13" s="93" t="s">
        <v>351</v>
      </c>
      <c r="C13" s="117">
        <v>45</v>
      </c>
      <c r="D13" s="121" t="s">
        <v>571</v>
      </c>
      <c r="E13" s="115" t="s">
        <v>533</v>
      </c>
      <c r="F13" s="121" t="s">
        <v>533</v>
      </c>
      <c r="G13" s="115" t="s">
        <v>533</v>
      </c>
      <c r="H13" s="124" t="s">
        <v>533</v>
      </c>
      <c r="I13" s="90">
        <v>53</v>
      </c>
      <c r="J13" s="90"/>
      <c r="K13" s="90"/>
      <c r="L13" s="127">
        <v>46</v>
      </c>
      <c r="M13" s="90"/>
      <c r="N13" s="128"/>
      <c r="O13" s="90">
        <v>42</v>
      </c>
      <c r="P13" s="90"/>
      <c r="Q13" s="90"/>
      <c r="R13" s="127">
        <v>48</v>
      </c>
      <c r="S13" s="90"/>
      <c r="T13" s="128"/>
      <c r="U13" s="90">
        <v>39</v>
      </c>
      <c r="V13" s="90"/>
      <c r="W13" s="90"/>
      <c r="X13" s="127">
        <v>41</v>
      </c>
      <c r="Y13" s="90"/>
      <c r="Z13" s="90"/>
      <c r="AA13" s="134"/>
      <c r="AB13"/>
    </row>
    <row r="14" spans="1:28" x14ac:dyDescent="0.2">
      <c r="A14" s="341" t="s">
        <v>12</v>
      </c>
      <c r="B14" s="341"/>
      <c r="C14" s="601">
        <f>AVERAGE(C5:C13)</f>
        <v>51.222222222222221</v>
      </c>
      <c r="D14" s="602"/>
      <c r="E14" s="602">
        <f>AVERAGE(E5:E13)</f>
        <v>59</v>
      </c>
      <c r="F14" s="602"/>
      <c r="G14" s="602">
        <f>AVERAGE(G5:G13)</f>
        <v>57.5</v>
      </c>
      <c r="H14" s="602"/>
      <c r="I14" s="194">
        <f t="shared" ref="I14:Z14" si="0">AVERAGE(I5:I13)</f>
        <v>63.666666666666664</v>
      </c>
      <c r="J14" s="282">
        <f t="shared" si="0"/>
        <v>66.75</v>
      </c>
      <c r="K14" s="282">
        <f t="shared" si="0"/>
        <v>65</v>
      </c>
      <c r="L14" s="194">
        <f t="shared" si="0"/>
        <v>43.222222222222221</v>
      </c>
      <c r="M14" s="282">
        <f t="shared" si="0"/>
        <v>56.75</v>
      </c>
      <c r="N14" s="282">
        <f t="shared" si="0"/>
        <v>48.5</v>
      </c>
      <c r="O14" s="194">
        <f t="shared" si="0"/>
        <v>42.888888888888886</v>
      </c>
      <c r="P14" s="282">
        <f t="shared" si="0"/>
        <v>52.75</v>
      </c>
      <c r="Q14" s="282">
        <f t="shared" si="0"/>
        <v>45.5</v>
      </c>
      <c r="R14" s="194">
        <f t="shared" si="0"/>
        <v>58.444444444444443</v>
      </c>
      <c r="S14" s="282">
        <f t="shared" si="0"/>
        <v>65.5</v>
      </c>
      <c r="T14" s="282">
        <f t="shared" si="0"/>
        <v>68</v>
      </c>
      <c r="U14" s="194">
        <f t="shared" si="0"/>
        <v>42.777777777777779</v>
      </c>
      <c r="V14" s="282">
        <f t="shared" si="0"/>
        <v>53.75</v>
      </c>
      <c r="W14" s="282">
        <f t="shared" si="0"/>
        <v>57.5</v>
      </c>
      <c r="X14" s="476">
        <f t="shared" si="0"/>
        <v>55.888888888888886</v>
      </c>
      <c r="Y14" s="477">
        <f t="shared" si="0"/>
        <v>59</v>
      </c>
      <c r="Z14" s="477">
        <f t="shared" si="0"/>
        <v>59.5</v>
      </c>
      <c r="AA14" s="5"/>
      <c r="AB14" s="1"/>
    </row>
    <row r="15" spans="1:28" x14ac:dyDescent="0.2">
      <c r="A15" s="101" t="s">
        <v>113</v>
      </c>
      <c r="B15" s="101"/>
      <c r="C15" s="597">
        <v>4</v>
      </c>
      <c r="D15" s="598"/>
      <c r="E15" s="599">
        <v>5</v>
      </c>
      <c r="F15" s="599"/>
      <c r="G15" s="599">
        <v>5</v>
      </c>
      <c r="H15" s="600"/>
      <c r="I15" s="279">
        <v>3.5871</v>
      </c>
      <c r="J15" s="279">
        <v>5.3041</v>
      </c>
      <c r="K15" s="279">
        <v>5.1837999999999997</v>
      </c>
      <c r="L15" s="281">
        <v>2.9744999999999999</v>
      </c>
      <c r="M15" s="279">
        <v>13.4475</v>
      </c>
      <c r="N15" s="280">
        <v>7.2073</v>
      </c>
      <c r="O15" s="279">
        <v>2.5533999999999999</v>
      </c>
      <c r="P15" s="279">
        <v>10.1981</v>
      </c>
      <c r="Q15" s="279">
        <v>7.4546000000000001</v>
      </c>
      <c r="R15" s="281">
        <v>4.1657000000000002</v>
      </c>
      <c r="S15" s="279">
        <v>4.2201000000000004</v>
      </c>
      <c r="T15" s="280">
        <v>2.2054</v>
      </c>
      <c r="U15" s="279">
        <v>5.0621999999999998</v>
      </c>
      <c r="V15" s="279">
        <v>11.008800000000001</v>
      </c>
      <c r="W15" s="275">
        <v>3.4973999999999998</v>
      </c>
      <c r="X15" s="334">
        <v>4.4184000000000001</v>
      </c>
      <c r="Y15" s="473">
        <v>4.0046999999999997</v>
      </c>
      <c r="Z15" s="469">
        <v>3.1360999999999999</v>
      </c>
      <c r="AA15" s="5"/>
      <c r="AB15" s="1"/>
    </row>
    <row r="16" spans="1:28" ht="14.25" x14ac:dyDescent="0.25">
      <c r="A16" s="47" t="s">
        <v>74</v>
      </c>
      <c r="B16" s="47"/>
      <c r="C16" s="592">
        <v>5</v>
      </c>
      <c r="D16" s="593"/>
      <c r="E16" s="593" t="s">
        <v>474</v>
      </c>
      <c r="F16" s="593"/>
      <c r="G16" s="593" t="s">
        <v>474</v>
      </c>
      <c r="H16" s="594"/>
      <c r="I16" s="277">
        <v>10.199999999999999</v>
      </c>
      <c r="J16" s="277" t="s">
        <v>474</v>
      </c>
      <c r="K16" s="277" t="s">
        <v>474</v>
      </c>
      <c r="L16" s="276" t="s">
        <v>474</v>
      </c>
      <c r="M16" s="277" t="s">
        <v>474</v>
      </c>
      <c r="N16" s="278" t="s">
        <v>474</v>
      </c>
      <c r="O16" s="277">
        <v>4.88</v>
      </c>
      <c r="P16" s="277" t="s">
        <v>474</v>
      </c>
      <c r="Q16" s="277" t="s">
        <v>474</v>
      </c>
      <c r="R16" s="276">
        <v>12.5</v>
      </c>
      <c r="S16" s="277">
        <v>7.36</v>
      </c>
      <c r="T16" s="278" t="s">
        <v>474</v>
      </c>
      <c r="U16" s="277">
        <v>9.3800000000000008</v>
      </c>
      <c r="V16" s="277" t="s">
        <v>474</v>
      </c>
      <c r="W16" s="274" t="s">
        <v>474</v>
      </c>
      <c r="X16" s="471">
        <v>13.1</v>
      </c>
      <c r="Y16" s="472" t="s">
        <v>474</v>
      </c>
      <c r="Z16" s="468" t="s">
        <v>474</v>
      </c>
      <c r="AA16" s="5"/>
      <c r="AB16" s="1"/>
    </row>
    <row r="17" spans="1:29" x14ac:dyDescent="0.2">
      <c r="A17" s="99" t="s">
        <v>114</v>
      </c>
      <c r="B17" s="47"/>
      <c r="C17" s="592">
        <v>14</v>
      </c>
      <c r="D17" s="593"/>
      <c r="E17" s="593">
        <v>12</v>
      </c>
      <c r="F17" s="593"/>
      <c r="G17" s="593">
        <v>12</v>
      </c>
      <c r="H17" s="594"/>
      <c r="I17" s="277">
        <v>9.2383679177999998</v>
      </c>
      <c r="J17" s="277">
        <v>8.6625247888000008</v>
      </c>
      <c r="K17" s="277">
        <v>5.7543579123999997</v>
      </c>
      <c r="L17" s="276">
        <v>8.5264367262</v>
      </c>
      <c r="M17" s="277">
        <v>13.901376037</v>
      </c>
      <c r="N17" s="278">
        <v>10.772910694</v>
      </c>
      <c r="O17" s="277">
        <v>6.5573661723000001</v>
      </c>
      <c r="P17" s="277">
        <v>10.988591746000001</v>
      </c>
      <c r="Q17" s="277">
        <v>7.3129266940999997</v>
      </c>
      <c r="R17" s="276">
        <v>12.338536898999999</v>
      </c>
      <c r="S17" s="277">
        <v>9.1295723401999993</v>
      </c>
      <c r="T17" s="278">
        <v>9.6876415390999995</v>
      </c>
      <c r="U17" s="277">
        <v>12.649836301000001</v>
      </c>
      <c r="V17" s="277">
        <v>15.403794424000001</v>
      </c>
      <c r="W17" s="274">
        <v>8.2726958710999998</v>
      </c>
      <c r="X17" s="471">
        <v>13.511530930999999</v>
      </c>
      <c r="Y17" s="472">
        <v>11.304430507999999</v>
      </c>
      <c r="Z17" s="468">
        <v>9.6792623295000002</v>
      </c>
      <c r="AA17" s="1"/>
      <c r="AB17" s="1"/>
    </row>
    <row r="18" spans="1:29" ht="13.5" thickBot="1" x14ac:dyDescent="0.25">
      <c r="A18" s="346" t="s">
        <v>478</v>
      </c>
      <c r="B18" s="347"/>
      <c r="C18" s="572">
        <f>3*6*1</f>
        <v>18</v>
      </c>
      <c r="D18" s="565"/>
      <c r="E18" s="565">
        <f>3*6*2</f>
        <v>36</v>
      </c>
      <c r="F18" s="565"/>
      <c r="G18" s="565">
        <f>3*6*3</f>
        <v>54</v>
      </c>
      <c r="H18" s="573"/>
      <c r="I18" s="349">
        <f>3*1*1</f>
        <v>3</v>
      </c>
      <c r="J18" s="349">
        <f>3*1*2</f>
        <v>6</v>
      </c>
      <c r="K18" s="344">
        <f>3*1*3</f>
        <v>9</v>
      </c>
      <c r="L18" s="349">
        <f>3*1*1</f>
        <v>3</v>
      </c>
      <c r="M18" s="349">
        <f>3*1*2</f>
        <v>6</v>
      </c>
      <c r="N18" s="344">
        <f>3*1*3</f>
        <v>9</v>
      </c>
      <c r="O18" s="349">
        <f>3*1*1</f>
        <v>3</v>
      </c>
      <c r="P18" s="349">
        <f>3*1*2</f>
        <v>6</v>
      </c>
      <c r="Q18" s="344">
        <f>3*1*3</f>
        <v>9</v>
      </c>
      <c r="R18" s="349">
        <f>3*1*1</f>
        <v>3</v>
      </c>
      <c r="S18" s="349">
        <f>3*1*2</f>
        <v>6</v>
      </c>
      <c r="T18" s="344">
        <f>3*1*3</f>
        <v>9</v>
      </c>
      <c r="U18" s="349">
        <f>3*1*1</f>
        <v>3</v>
      </c>
      <c r="V18" s="349">
        <f>3*1*2</f>
        <v>6</v>
      </c>
      <c r="W18" s="344">
        <f>3*1*3</f>
        <v>9</v>
      </c>
      <c r="X18" s="343">
        <f>3*1*1</f>
        <v>3</v>
      </c>
      <c r="Y18" s="349">
        <f>3*1*2</f>
        <v>6</v>
      </c>
      <c r="Z18" s="349">
        <f>3*1*3</f>
        <v>9</v>
      </c>
      <c r="AA18" s="1"/>
      <c r="AB18" s="1"/>
    </row>
    <row r="19" spans="1:29" x14ac:dyDescent="0.2">
      <c r="A19" s="10"/>
      <c r="B19" s="10"/>
      <c r="C19" s="120"/>
      <c r="D19" s="122"/>
      <c r="E19" s="120"/>
      <c r="F19" s="122"/>
      <c r="G19" s="120"/>
      <c r="H19" s="122"/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29"/>
      <c r="AA19" s="7"/>
      <c r="AB19" s="7"/>
    </row>
    <row r="20" spans="1:29" x14ac:dyDescent="0.2">
      <c r="A20" s="10"/>
      <c r="B20" s="10"/>
      <c r="C20" s="120"/>
      <c r="D20" s="122"/>
      <c r="E20" s="120"/>
      <c r="F20" s="122"/>
      <c r="G20" s="120"/>
      <c r="H20" s="12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x14ac:dyDescent="0.2">
      <c r="A21" s="11"/>
      <c r="B21" s="11"/>
      <c r="C21" s="120"/>
      <c r="D21" s="122"/>
      <c r="E21" s="120"/>
      <c r="F21" s="122"/>
      <c r="G21" s="120"/>
      <c r="H21" s="12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9" x14ac:dyDescent="0.2">
      <c r="A22" s="10"/>
      <c r="B22" s="10"/>
      <c r="AA22" s="1"/>
    </row>
    <row r="23" spans="1:29" x14ac:dyDescent="0.2">
      <c r="A23" s="10"/>
      <c r="B23" s="10"/>
      <c r="I23" s="12"/>
      <c r="J23" s="12"/>
      <c r="K23" s="12"/>
      <c r="R23" s="1"/>
      <c r="S23" s="1"/>
      <c r="T23" s="1"/>
      <c r="U23" s="1"/>
      <c r="V23" s="1"/>
      <c r="W23" s="1"/>
      <c r="X23" s="1"/>
      <c r="Y23" s="1"/>
      <c r="Z23" s="229"/>
      <c r="AA23" s="1"/>
    </row>
    <row r="24" spans="1:29" x14ac:dyDescent="0.2">
      <c r="A24" s="10"/>
      <c r="B24" s="10"/>
      <c r="I24" s="12"/>
      <c r="J24" s="12"/>
      <c r="K24" s="12"/>
      <c r="R24" s="1"/>
      <c r="S24" s="1"/>
      <c r="T24" s="1"/>
      <c r="U24" s="1"/>
      <c r="V24" s="1"/>
      <c r="W24" s="1"/>
      <c r="X24" s="1"/>
      <c r="Y24" s="1"/>
      <c r="Z24" s="229"/>
    </row>
    <row r="25" spans="1:29" x14ac:dyDescent="0.2">
      <c r="A25" s="11"/>
      <c r="B25" s="11"/>
      <c r="O25" s="1"/>
      <c r="P25" s="1"/>
      <c r="Q25" s="1"/>
    </row>
    <row r="26" spans="1:29" s="44" customFormat="1" x14ac:dyDescent="0.2">
      <c r="A26" s="10"/>
      <c r="B26" s="10"/>
      <c r="C26" s="116"/>
      <c r="D26" s="123"/>
      <c r="E26" s="116"/>
      <c r="F26" s="123"/>
      <c r="G26" s="116"/>
      <c r="H26" s="123"/>
      <c r="O26" s="10"/>
      <c r="P26" s="10"/>
      <c r="Q26" s="10"/>
      <c r="Z26" s="5"/>
      <c r="AB26" s="348"/>
      <c r="AC26" s="1"/>
    </row>
    <row r="27" spans="1:29" s="44" customFormat="1" x14ac:dyDescent="0.2">
      <c r="A27" s="11"/>
      <c r="B27" s="11"/>
      <c r="C27" s="116"/>
      <c r="D27" s="123"/>
      <c r="E27" s="116"/>
      <c r="F27" s="123"/>
      <c r="G27" s="116"/>
      <c r="H27" s="123"/>
      <c r="O27" s="1"/>
      <c r="P27" s="1"/>
      <c r="Q27" s="1"/>
      <c r="Z27" s="5"/>
      <c r="AB27" s="348"/>
      <c r="AC27" s="1"/>
    </row>
    <row r="28" spans="1:29" s="44" customFormat="1" x14ac:dyDescent="0.2">
      <c r="A28" s="11"/>
      <c r="B28" s="11"/>
      <c r="C28" s="116"/>
      <c r="D28" s="123"/>
      <c r="E28" s="116"/>
      <c r="F28" s="123"/>
      <c r="G28" s="116"/>
      <c r="H28" s="123"/>
      <c r="O28" s="11"/>
      <c r="P28" s="11"/>
      <c r="Q28" s="11" t="s">
        <v>35</v>
      </c>
      <c r="Z28" s="5"/>
      <c r="AB28" s="348"/>
      <c r="AC28" s="1"/>
    </row>
    <row r="29" spans="1:29" s="44" customFormat="1" x14ac:dyDescent="0.2">
      <c r="A29" s="10"/>
      <c r="B29" s="10"/>
      <c r="C29" s="116"/>
      <c r="D29" s="123"/>
      <c r="E29" s="116"/>
      <c r="F29" s="123"/>
      <c r="G29" s="116"/>
      <c r="H29" s="123"/>
      <c r="Z29" s="5"/>
      <c r="AB29" s="348"/>
      <c r="AC29" s="1"/>
    </row>
    <row r="30" spans="1:29" s="44" customFormat="1" x14ac:dyDescent="0.2">
      <c r="A30" s="32"/>
      <c r="B30" s="32"/>
      <c r="C30" s="116"/>
      <c r="D30" s="123"/>
      <c r="E30" s="116"/>
      <c r="F30" s="123"/>
      <c r="G30" s="116"/>
      <c r="H30" s="123"/>
      <c r="Z30" s="5"/>
      <c r="AB30" s="348"/>
      <c r="AC30" s="1"/>
    </row>
  </sheetData>
  <mergeCells count="26">
    <mergeCell ref="A1:Z1"/>
    <mergeCell ref="C2:H2"/>
    <mergeCell ref="I2:K2"/>
    <mergeCell ref="L2:N2"/>
    <mergeCell ref="O2:Q2"/>
    <mergeCell ref="R2:T2"/>
    <mergeCell ref="U2:W2"/>
    <mergeCell ref="X2:Z2"/>
    <mergeCell ref="C3:D3"/>
    <mergeCell ref="E3:F3"/>
    <mergeCell ref="G3:H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7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15.28515625" style="423" customWidth="1"/>
    <col min="2" max="2" width="21.7109375" style="423" customWidth="1"/>
    <col min="3" max="3" width="17.42578125" style="423" customWidth="1"/>
    <col min="4" max="4" width="17.85546875" style="423" customWidth="1"/>
    <col min="5" max="16384" width="9.140625" style="423"/>
  </cols>
  <sheetData>
    <row r="1" spans="1:4" ht="27" customHeight="1" x14ac:dyDescent="0.2">
      <c r="A1" s="546" t="s">
        <v>243</v>
      </c>
      <c r="B1" s="546"/>
      <c r="C1" s="546"/>
      <c r="D1" s="546"/>
    </row>
    <row r="3" spans="1:4" ht="13.5" thickBot="1" x14ac:dyDescent="0.25">
      <c r="A3" s="65" t="s">
        <v>208</v>
      </c>
      <c r="B3" s="65"/>
      <c r="C3" s="66"/>
      <c r="D3" s="67"/>
    </row>
    <row r="4" spans="1:4" s="68" customFormat="1" x14ac:dyDescent="0.2">
      <c r="A4" s="158" t="s">
        <v>86</v>
      </c>
      <c r="B4" s="158" t="s">
        <v>87</v>
      </c>
      <c r="C4" s="158" t="s">
        <v>88</v>
      </c>
      <c r="D4" s="170" t="s">
        <v>4</v>
      </c>
    </row>
    <row r="5" spans="1:4" s="54" customFormat="1" ht="0.75" customHeight="1" x14ac:dyDescent="0.2">
      <c r="A5" s="69" t="s">
        <v>63</v>
      </c>
      <c r="B5" s="69" t="s">
        <v>64</v>
      </c>
      <c r="C5" s="69" t="s">
        <v>65</v>
      </c>
      <c r="D5" s="198" t="s">
        <v>67</v>
      </c>
    </row>
    <row r="6" spans="1:4" x14ac:dyDescent="0.2">
      <c r="A6" s="66" t="s">
        <v>1047</v>
      </c>
      <c r="B6" s="68" t="s">
        <v>1048</v>
      </c>
      <c r="C6" s="223" t="s">
        <v>1049</v>
      </c>
      <c r="D6" s="199">
        <v>43242</v>
      </c>
    </row>
    <row r="7" spans="1:4" x14ac:dyDescent="0.2">
      <c r="A7" s="66" t="s">
        <v>93</v>
      </c>
      <c r="B7" s="68" t="s">
        <v>1050</v>
      </c>
      <c r="C7" s="223" t="s">
        <v>94</v>
      </c>
      <c r="D7" s="199">
        <v>43232</v>
      </c>
    </row>
    <row r="8" spans="1:4" x14ac:dyDescent="0.2">
      <c r="A8" s="224" t="s">
        <v>95</v>
      </c>
      <c r="B8" s="68" t="s">
        <v>96</v>
      </c>
      <c r="C8" s="223" t="s">
        <v>97</v>
      </c>
      <c r="D8" s="225">
        <v>43229</v>
      </c>
    </row>
    <row r="9" spans="1:4" x14ac:dyDescent="0.2">
      <c r="A9" s="200" t="s">
        <v>1051</v>
      </c>
      <c r="B9" s="68" t="s">
        <v>238</v>
      </c>
      <c r="C9" s="223" t="s">
        <v>109</v>
      </c>
      <c r="D9" s="199">
        <v>43223</v>
      </c>
    </row>
    <row r="10" spans="1:4" x14ac:dyDescent="0.2">
      <c r="A10" s="66" t="s">
        <v>98</v>
      </c>
      <c r="B10" s="68" t="s">
        <v>99</v>
      </c>
      <c r="C10" s="223" t="s">
        <v>100</v>
      </c>
      <c r="D10" s="199">
        <v>43221</v>
      </c>
    </row>
    <row r="11" spans="1:4" x14ac:dyDescent="0.2">
      <c r="A11" s="66" t="s">
        <v>176</v>
      </c>
      <c r="B11" s="68" t="s">
        <v>1052</v>
      </c>
      <c r="C11" s="223" t="s">
        <v>177</v>
      </c>
      <c r="D11" s="199">
        <v>43225</v>
      </c>
    </row>
    <row r="12" spans="1:4" ht="12.4" customHeight="1" x14ac:dyDescent="0.2">
      <c r="A12" s="66" t="s">
        <v>101</v>
      </c>
      <c r="B12" s="68" t="s">
        <v>210</v>
      </c>
      <c r="C12" s="223" t="s">
        <v>102</v>
      </c>
      <c r="D12" s="199">
        <v>43244</v>
      </c>
    </row>
    <row r="13" spans="1:4" s="68" customFormat="1" x14ac:dyDescent="0.2">
      <c r="A13" s="226" t="s">
        <v>103</v>
      </c>
      <c r="B13" s="68" t="s">
        <v>1053</v>
      </c>
      <c r="C13" s="223" t="s">
        <v>104</v>
      </c>
      <c r="D13" s="225">
        <v>43231</v>
      </c>
    </row>
    <row r="14" spans="1:4" s="54" customFormat="1" x14ac:dyDescent="0.2">
      <c r="A14" s="66"/>
      <c r="B14" s="66"/>
      <c r="C14" s="66"/>
      <c r="D14" s="199"/>
    </row>
    <row r="15" spans="1:4" ht="13.5" thickBot="1" x14ac:dyDescent="0.25">
      <c r="A15" s="65" t="s">
        <v>211</v>
      </c>
      <c r="B15" s="65"/>
      <c r="C15" s="65"/>
      <c r="D15" s="199"/>
    </row>
    <row r="16" spans="1:4" x14ac:dyDescent="0.2">
      <c r="A16" s="158" t="s">
        <v>86</v>
      </c>
      <c r="B16" s="158" t="s">
        <v>87</v>
      </c>
      <c r="C16" s="158" t="s">
        <v>88</v>
      </c>
      <c r="D16" s="170" t="s">
        <v>4</v>
      </c>
    </row>
    <row r="17" spans="1:5" hidden="1" x14ac:dyDescent="0.2">
      <c r="A17" s="70" t="s">
        <v>63</v>
      </c>
      <c r="B17" s="71" t="s">
        <v>64</v>
      </c>
      <c r="C17" s="71" t="s">
        <v>65</v>
      </c>
      <c r="D17" s="72" t="s">
        <v>67</v>
      </c>
      <c r="E17" s="54"/>
    </row>
    <row r="18" spans="1:5" x14ac:dyDescent="0.2">
      <c r="A18" s="223" t="s">
        <v>1054</v>
      </c>
      <c r="B18" s="227" t="s">
        <v>1055</v>
      </c>
      <c r="C18" s="201" t="s">
        <v>105</v>
      </c>
      <c r="D18" s="228">
        <v>43245</v>
      </c>
    </row>
    <row r="19" spans="1:5" x14ac:dyDescent="0.2">
      <c r="A19" s="223" t="s">
        <v>1056</v>
      </c>
      <c r="B19" s="223" t="s">
        <v>1057</v>
      </c>
      <c r="C19" s="201" t="s">
        <v>90</v>
      </c>
      <c r="D19" s="199">
        <v>43231</v>
      </c>
    </row>
    <row r="20" spans="1:5" x14ac:dyDescent="0.2">
      <c r="A20" s="223" t="s">
        <v>1047</v>
      </c>
      <c r="B20" s="223" t="s">
        <v>1048</v>
      </c>
      <c r="C20" s="201" t="s">
        <v>1049</v>
      </c>
      <c r="D20" s="199">
        <v>43242</v>
      </c>
    </row>
    <row r="21" spans="1:5" x14ac:dyDescent="0.2">
      <c r="A21" s="223" t="s">
        <v>93</v>
      </c>
      <c r="B21" s="223" t="s">
        <v>1050</v>
      </c>
      <c r="C21" s="201" t="s">
        <v>94</v>
      </c>
      <c r="D21" s="199">
        <v>43232</v>
      </c>
    </row>
    <row r="22" spans="1:5" x14ac:dyDescent="0.2">
      <c r="A22" s="223" t="s">
        <v>106</v>
      </c>
      <c r="B22" s="223" t="s">
        <v>96</v>
      </c>
      <c r="C22" s="201" t="s">
        <v>97</v>
      </c>
      <c r="D22" s="199">
        <v>43229</v>
      </c>
    </row>
    <row r="23" spans="1:5" x14ac:dyDescent="0.2">
      <c r="A23" s="223" t="s">
        <v>214</v>
      </c>
      <c r="B23" s="223" t="s">
        <v>238</v>
      </c>
      <c r="C23" s="201" t="s">
        <v>216</v>
      </c>
      <c r="D23" s="199">
        <v>43229</v>
      </c>
    </row>
    <row r="24" spans="1:5" x14ac:dyDescent="0.2">
      <c r="A24" s="223" t="s">
        <v>53</v>
      </c>
      <c r="B24" s="223" t="s">
        <v>1058</v>
      </c>
      <c r="C24" s="201" t="s">
        <v>239</v>
      </c>
      <c r="D24" s="199">
        <v>43251</v>
      </c>
    </row>
    <row r="25" spans="1:5" x14ac:dyDescent="0.2">
      <c r="A25" s="223" t="s">
        <v>175</v>
      </c>
      <c r="B25" s="223" t="s">
        <v>217</v>
      </c>
      <c r="C25" s="201" t="s">
        <v>218</v>
      </c>
      <c r="D25" s="199">
        <v>43260</v>
      </c>
    </row>
    <row r="26" spans="1:5" x14ac:dyDescent="0.2">
      <c r="A26" s="223" t="s">
        <v>219</v>
      </c>
      <c r="B26" s="223" t="s">
        <v>210</v>
      </c>
      <c r="C26" s="66" t="s">
        <v>102</v>
      </c>
      <c r="D26" s="199">
        <v>43244</v>
      </c>
    </row>
    <row r="27" spans="1:5" s="54" customFormat="1" x14ac:dyDescent="0.2">
      <c r="A27" s="223" t="s">
        <v>220</v>
      </c>
      <c r="B27" s="223" t="s">
        <v>1059</v>
      </c>
      <c r="C27" s="66" t="s">
        <v>104</v>
      </c>
      <c r="D27" s="199">
        <v>43231</v>
      </c>
    </row>
    <row r="28" spans="1:5" x14ac:dyDescent="0.2">
      <c r="A28" s="66"/>
      <c r="B28" s="66"/>
      <c r="C28" s="66"/>
      <c r="D28" s="199"/>
    </row>
    <row r="29" spans="1:5" ht="13.5" thickBot="1" x14ac:dyDescent="0.25">
      <c r="A29" s="65" t="s">
        <v>221</v>
      </c>
      <c r="B29" s="65"/>
      <c r="C29" s="65"/>
      <c r="D29" s="199"/>
    </row>
    <row r="30" spans="1:5" x14ac:dyDescent="0.2">
      <c r="A30" s="158" t="s">
        <v>86</v>
      </c>
      <c r="B30" s="158" t="s">
        <v>87</v>
      </c>
      <c r="C30" s="158" t="s">
        <v>88</v>
      </c>
      <c r="D30" s="170" t="s">
        <v>4</v>
      </c>
    </row>
    <row r="31" spans="1:5" hidden="1" x14ac:dyDescent="0.2">
      <c r="A31" s="70" t="s">
        <v>63</v>
      </c>
      <c r="B31" s="71" t="s">
        <v>64</v>
      </c>
      <c r="C31" s="69" t="s">
        <v>65</v>
      </c>
      <c r="D31" s="73" t="s">
        <v>67</v>
      </c>
    </row>
    <row r="32" spans="1:5" x14ac:dyDescent="0.2">
      <c r="A32" s="223" t="s">
        <v>1047</v>
      </c>
      <c r="B32" s="223" t="s">
        <v>1048</v>
      </c>
      <c r="C32" s="201" t="s">
        <v>1049</v>
      </c>
      <c r="D32" s="199">
        <v>43242</v>
      </c>
    </row>
    <row r="33" spans="1:8" x14ac:dyDescent="0.2">
      <c r="A33" s="200" t="s">
        <v>89</v>
      </c>
      <c r="B33" s="201" t="s">
        <v>1060</v>
      </c>
      <c r="C33" s="66" t="s">
        <v>90</v>
      </c>
      <c r="D33" s="199">
        <v>43235</v>
      </c>
    </row>
    <row r="34" spans="1:8" x14ac:dyDescent="0.2">
      <c r="A34" s="200" t="s">
        <v>91</v>
      </c>
      <c r="B34" s="201" t="s">
        <v>1061</v>
      </c>
      <c r="C34" s="66" t="s">
        <v>92</v>
      </c>
      <c r="D34" s="199">
        <v>43231</v>
      </c>
    </row>
    <row r="35" spans="1:8" x14ac:dyDescent="0.2">
      <c r="A35" s="200" t="s">
        <v>222</v>
      </c>
      <c r="B35" s="201" t="s">
        <v>223</v>
      </c>
      <c r="C35" s="66" t="s">
        <v>97</v>
      </c>
      <c r="D35" s="199">
        <v>43231</v>
      </c>
    </row>
    <row r="36" spans="1:8" x14ac:dyDescent="0.2">
      <c r="A36" s="200" t="s">
        <v>1062</v>
      </c>
      <c r="B36" s="201" t="s">
        <v>1063</v>
      </c>
      <c r="C36" s="66" t="s">
        <v>224</v>
      </c>
      <c r="D36" s="199">
        <v>43242</v>
      </c>
    </row>
    <row r="37" spans="1:8" x14ac:dyDescent="0.2">
      <c r="A37" s="200" t="s">
        <v>214</v>
      </c>
      <c r="B37" s="201" t="s">
        <v>215</v>
      </c>
      <c r="C37" s="66" t="s">
        <v>216</v>
      </c>
      <c r="D37" s="199">
        <v>43245</v>
      </c>
    </row>
    <row r="38" spans="1:8" x14ac:dyDescent="0.2">
      <c r="A38" s="200" t="s">
        <v>53</v>
      </c>
      <c r="B38" s="201" t="s">
        <v>1058</v>
      </c>
      <c r="C38" s="66" t="s">
        <v>239</v>
      </c>
      <c r="D38" s="199">
        <v>43251</v>
      </c>
    </row>
    <row r="39" spans="1:8" x14ac:dyDescent="0.2">
      <c r="A39" s="66" t="s">
        <v>225</v>
      </c>
      <c r="B39" s="66" t="s">
        <v>226</v>
      </c>
      <c r="C39" s="66" t="s">
        <v>102</v>
      </c>
      <c r="D39" s="199">
        <v>43242</v>
      </c>
    </row>
    <row r="40" spans="1:8" s="424" customFormat="1" ht="12.4" customHeight="1" x14ac:dyDescent="0.2">
      <c r="A40" s="200" t="s">
        <v>227</v>
      </c>
      <c r="B40" s="66" t="s">
        <v>228</v>
      </c>
      <c r="C40" s="66" t="s">
        <v>229</v>
      </c>
      <c r="D40" s="199">
        <v>43243</v>
      </c>
    </row>
    <row r="41" spans="1:8" x14ac:dyDescent="0.2">
      <c r="A41" s="66" t="s">
        <v>230</v>
      </c>
      <c r="B41" s="66" t="s">
        <v>231</v>
      </c>
      <c r="C41" s="66" t="s">
        <v>232</v>
      </c>
      <c r="D41" s="199">
        <v>43284</v>
      </c>
    </row>
    <row r="42" spans="1:8" x14ac:dyDescent="0.2">
      <c r="A42" s="66" t="s">
        <v>1064</v>
      </c>
      <c r="B42" s="66" t="s">
        <v>1065</v>
      </c>
      <c r="C42" s="66" t="s">
        <v>1066</v>
      </c>
      <c r="D42" s="199">
        <v>43235</v>
      </c>
    </row>
    <row r="43" spans="1:8" x14ac:dyDescent="0.2">
      <c r="A43" s="66"/>
      <c r="B43" s="66"/>
      <c r="C43" s="66"/>
      <c r="D43" s="199"/>
      <c r="H43" s="423" t="s">
        <v>201</v>
      </c>
    </row>
    <row r="44" spans="1:8" ht="13.5" thickBot="1" x14ac:dyDescent="0.25">
      <c r="A44" s="65" t="s">
        <v>233</v>
      </c>
      <c r="B44" s="65"/>
      <c r="C44" s="65"/>
      <c r="D44" s="199"/>
    </row>
    <row r="45" spans="1:8" x14ac:dyDescent="0.2">
      <c r="A45" s="158" t="s">
        <v>86</v>
      </c>
      <c r="B45" s="158" t="s">
        <v>87</v>
      </c>
      <c r="C45" s="158" t="s">
        <v>88</v>
      </c>
      <c r="D45" s="170" t="s">
        <v>4</v>
      </c>
    </row>
    <row r="46" spans="1:8" hidden="1" x14ac:dyDescent="0.2">
      <c r="A46" s="70" t="s">
        <v>63</v>
      </c>
      <c r="B46" s="71" t="s">
        <v>64</v>
      </c>
      <c r="C46" s="69" t="s">
        <v>65</v>
      </c>
      <c r="D46" s="73" t="s">
        <v>67</v>
      </c>
    </row>
    <row r="47" spans="1:8" x14ac:dyDescent="0.2">
      <c r="A47" s="66" t="s">
        <v>106</v>
      </c>
      <c r="B47" s="66" t="s">
        <v>96</v>
      </c>
      <c r="C47" s="66" t="s">
        <v>234</v>
      </c>
      <c r="D47" s="199">
        <v>43231</v>
      </c>
    </row>
    <row r="48" spans="1:8" x14ac:dyDescent="0.2">
      <c r="A48" s="66" t="s">
        <v>108</v>
      </c>
      <c r="B48" s="223" t="s">
        <v>1067</v>
      </c>
      <c r="C48" s="201" t="s">
        <v>213</v>
      </c>
      <c r="D48" s="199">
        <v>43269</v>
      </c>
    </row>
    <row r="49" spans="1:4" x14ac:dyDescent="0.2">
      <c r="A49" s="66" t="s">
        <v>53</v>
      </c>
      <c r="B49" s="66" t="s">
        <v>1058</v>
      </c>
      <c r="C49" s="66" t="s">
        <v>239</v>
      </c>
      <c r="D49" s="199">
        <v>43251</v>
      </c>
    </row>
    <row r="50" spans="1:4" x14ac:dyDescent="0.2">
      <c r="A50" s="66" t="s">
        <v>1068</v>
      </c>
      <c r="B50" s="66" t="s">
        <v>1069</v>
      </c>
      <c r="C50" s="66" t="s">
        <v>1070</v>
      </c>
      <c r="D50" s="199">
        <v>43236</v>
      </c>
    </row>
    <row r="51" spans="1:4" x14ac:dyDescent="0.2">
      <c r="A51" s="66"/>
      <c r="B51" s="66"/>
      <c r="C51" s="66"/>
      <c r="D51" s="199"/>
    </row>
    <row r="52" spans="1:4" ht="13.5" thickBot="1" x14ac:dyDescent="0.25">
      <c r="A52" s="65" t="s">
        <v>235</v>
      </c>
      <c r="B52" s="65"/>
      <c r="C52" s="65"/>
      <c r="D52" s="199"/>
    </row>
    <row r="53" spans="1:4" x14ac:dyDescent="0.2">
      <c r="A53" s="158" t="s">
        <v>86</v>
      </c>
      <c r="B53" s="158" t="s">
        <v>87</v>
      </c>
      <c r="C53" s="158" t="s">
        <v>88</v>
      </c>
      <c r="D53" s="170" t="s">
        <v>4</v>
      </c>
    </row>
    <row r="54" spans="1:4" hidden="1" x14ac:dyDescent="0.2">
      <c r="A54" s="69" t="s">
        <v>63</v>
      </c>
      <c r="B54" s="69" t="s">
        <v>64</v>
      </c>
      <c r="C54" s="69" t="s">
        <v>65</v>
      </c>
      <c r="D54" s="198" t="s">
        <v>67</v>
      </c>
    </row>
    <row r="55" spans="1:4" x14ac:dyDescent="0.2">
      <c r="A55" s="66" t="s">
        <v>212</v>
      </c>
      <c r="B55" s="66" t="s">
        <v>236</v>
      </c>
      <c r="C55" s="66" t="s">
        <v>1071</v>
      </c>
      <c r="D55" s="199">
        <v>43236</v>
      </c>
    </row>
    <row r="56" spans="1:4" x14ac:dyDescent="0.2">
      <c r="A56" s="66" t="s">
        <v>237</v>
      </c>
      <c r="B56" s="66" t="s">
        <v>96</v>
      </c>
      <c r="C56" s="66" t="s">
        <v>107</v>
      </c>
      <c r="D56" s="199">
        <v>43228</v>
      </c>
    </row>
    <row r="57" spans="1:4" x14ac:dyDescent="0.2">
      <c r="A57" s="200" t="s">
        <v>240</v>
      </c>
      <c r="B57" s="66" t="s">
        <v>241</v>
      </c>
      <c r="C57" s="66" t="s">
        <v>110</v>
      </c>
      <c r="D57" s="199">
        <v>43230</v>
      </c>
    </row>
    <row r="59" spans="1:4" ht="13.5" thickBot="1" x14ac:dyDescent="0.25">
      <c r="A59" s="65" t="s">
        <v>242</v>
      </c>
      <c r="B59" s="65"/>
      <c r="C59" s="65"/>
      <c r="D59" s="199"/>
    </row>
    <row r="60" spans="1:4" x14ac:dyDescent="0.2">
      <c r="A60" s="158" t="s">
        <v>86</v>
      </c>
      <c r="B60" s="158" t="s">
        <v>87</v>
      </c>
      <c r="C60" s="158" t="s">
        <v>88</v>
      </c>
      <c r="D60" s="170" t="s">
        <v>4</v>
      </c>
    </row>
    <row r="61" spans="1:4" hidden="1" x14ac:dyDescent="0.2">
      <c r="A61" s="69" t="s">
        <v>63</v>
      </c>
      <c r="B61" s="69" t="s">
        <v>64</v>
      </c>
      <c r="C61" s="69" t="s">
        <v>65</v>
      </c>
      <c r="D61" s="198" t="s">
        <v>67</v>
      </c>
    </row>
    <row r="62" spans="1:4" x14ac:dyDescent="0.2">
      <c r="A62" s="66" t="s">
        <v>209</v>
      </c>
      <c r="B62" s="66" t="s">
        <v>236</v>
      </c>
      <c r="C62" s="66" t="s">
        <v>1071</v>
      </c>
      <c r="D62" s="199">
        <v>43236</v>
      </c>
    </row>
    <row r="63" spans="1:4" x14ac:dyDescent="0.2">
      <c r="A63" s="66" t="s">
        <v>1072</v>
      </c>
      <c r="B63" s="66" t="s">
        <v>1073</v>
      </c>
      <c r="C63" s="66" t="s">
        <v>1074</v>
      </c>
      <c r="D63" s="199">
        <v>43262</v>
      </c>
    </row>
    <row r="64" spans="1:4" x14ac:dyDescent="0.2">
      <c r="A64" s="66" t="s">
        <v>1075</v>
      </c>
      <c r="B64" s="66" t="s">
        <v>1076</v>
      </c>
      <c r="C64" s="66" t="s">
        <v>1077</v>
      </c>
      <c r="D64" s="199">
        <v>43243</v>
      </c>
    </row>
    <row r="65" spans="1:4" x14ac:dyDescent="0.2">
      <c r="A65" s="66" t="s">
        <v>237</v>
      </c>
      <c r="B65" s="66" t="s">
        <v>96</v>
      </c>
      <c r="C65" s="66" t="s">
        <v>107</v>
      </c>
      <c r="D65" s="199">
        <v>43228</v>
      </c>
    </row>
    <row r="66" spans="1:4" x14ac:dyDescent="0.2">
      <c r="A66" s="66" t="s">
        <v>1051</v>
      </c>
      <c r="B66" s="66" t="s">
        <v>215</v>
      </c>
      <c r="C66" s="66" t="s">
        <v>109</v>
      </c>
      <c r="D66" s="199">
        <v>43276</v>
      </c>
    </row>
    <row r="67" spans="1:4" x14ac:dyDescent="0.2">
      <c r="A67" s="200" t="s">
        <v>240</v>
      </c>
      <c r="B67" s="66" t="s">
        <v>241</v>
      </c>
      <c r="C67" s="66" t="s">
        <v>110</v>
      </c>
      <c r="D67" s="199">
        <v>43230</v>
      </c>
    </row>
  </sheetData>
  <mergeCells count="1">
    <mergeCell ref="A1:D1"/>
  </mergeCells>
  <pageMargins left="0.5" right="0.5" top="0.5" bottom="0.5" header="0.3" footer="0.3"/>
  <pageSetup paperSize="5" orientation="portrait" r:id="rId1"/>
  <headerFooter alignWithMargins="0"/>
  <colBreaks count="1" manualBreakCount="1">
    <brk id="4" max="1048575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211"/>
  <sheetViews>
    <sheetView zoomScaleNormal="100" workbookViewId="0">
      <selection activeCell="O10" sqref="O10"/>
    </sheetView>
  </sheetViews>
  <sheetFormatPr defaultColWidth="9.140625" defaultRowHeight="12.75" customHeight="1" x14ac:dyDescent="0.2"/>
  <cols>
    <col min="1" max="1" width="24.42578125" style="431" customWidth="1"/>
    <col min="2" max="2" width="6.140625" style="264" customWidth="1"/>
    <col min="3" max="3" width="9.28515625" style="264" customWidth="1"/>
    <col min="4" max="4" width="9.140625" style="265" customWidth="1"/>
    <col min="5" max="5" width="8.42578125" style="264" customWidth="1"/>
    <col min="6" max="6" width="6.7109375" style="264" customWidth="1"/>
    <col min="7" max="7" width="8.85546875" style="264" customWidth="1"/>
    <col min="8" max="8" width="8" style="264" customWidth="1"/>
    <col min="9" max="9" width="7" style="264" customWidth="1"/>
    <col min="10" max="10" width="21" style="265" customWidth="1"/>
    <col min="11" max="16384" width="9.140625" style="196"/>
  </cols>
  <sheetData>
    <row r="1" spans="1:25" s="259" customFormat="1" ht="15" customHeight="1" thickBot="1" x14ac:dyDescent="0.25">
      <c r="A1" s="653" t="s">
        <v>1332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25" s="260" customFormat="1" ht="27" x14ac:dyDescent="0.2">
      <c r="A2" s="151" t="s">
        <v>254</v>
      </c>
      <c r="B2" s="191" t="s">
        <v>1238</v>
      </c>
      <c r="C2" s="191" t="s">
        <v>1237</v>
      </c>
      <c r="D2" s="392" t="s">
        <v>1239</v>
      </c>
      <c r="E2" s="191" t="s">
        <v>329</v>
      </c>
      <c r="F2" s="191" t="s">
        <v>330</v>
      </c>
      <c r="G2" s="191" t="s">
        <v>331</v>
      </c>
      <c r="H2" s="191" t="s">
        <v>332</v>
      </c>
      <c r="I2" s="191" t="s">
        <v>1240</v>
      </c>
      <c r="J2" s="191" t="s">
        <v>80</v>
      </c>
    </row>
    <row r="3" spans="1:25" s="259" customFormat="1" hidden="1" x14ac:dyDescent="0.2">
      <c r="A3" s="438" t="s">
        <v>63</v>
      </c>
      <c r="B3" s="405" t="s">
        <v>64</v>
      </c>
      <c r="C3" s="406" t="s">
        <v>65</v>
      </c>
      <c r="D3" s="407" t="s">
        <v>67</v>
      </c>
      <c r="E3" s="406" t="s">
        <v>68</v>
      </c>
      <c r="F3" s="406" t="s">
        <v>69</v>
      </c>
      <c r="G3" s="406" t="s">
        <v>70</v>
      </c>
      <c r="H3" s="406" t="s">
        <v>333</v>
      </c>
      <c r="I3" s="406" t="s">
        <v>334</v>
      </c>
      <c r="J3" s="407" t="s">
        <v>335</v>
      </c>
      <c r="K3" s="261"/>
      <c r="L3" s="261"/>
    </row>
    <row r="4" spans="1:25" s="259" customFormat="1" ht="38.25" x14ac:dyDescent="0.2">
      <c r="A4" s="434" t="s">
        <v>342</v>
      </c>
      <c r="B4" s="408">
        <v>4.4000000000000004</v>
      </c>
      <c r="C4" s="409" t="s">
        <v>471</v>
      </c>
      <c r="D4" s="410" t="s">
        <v>336</v>
      </c>
      <c r="E4" s="409" t="s">
        <v>337</v>
      </c>
      <c r="F4" s="409" t="s">
        <v>337</v>
      </c>
      <c r="G4" s="409" t="s">
        <v>337</v>
      </c>
      <c r="H4" s="409" t="s">
        <v>79</v>
      </c>
      <c r="I4" s="409" t="s">
        <v>341</v>
      </c>
      <c r="J4" s="410" t="s">
        <v>340</v>
      </c>
      <c r="K4" s="261"/>
      <c r="L4" s="261"/>
    </row>
    <row r="5" spans="1:25" s="259" customFormat="1" x14ac:dyDescent="0.2">
      <c r="A5" s="437" t="s">
        <v>514</v>
      </c>
      <c r="B5" s="411">
        <v>4.0999999999999996</v>
      </c>
      <c r="C5" s="412" t="s">
        <v>471</v>
      </c>
      <c r="D5" s="413" t="s">
        <v>451</v>
      </c>
      <c r="E5" s="412" t="s">
        <v>8</v>
      </c>
      <c r="F5" s="412" t="s">
        <v>337</v>
      </c>
      <c r="G5" s="412" t="s">
        <v>8</v>
      </c>
      <c r="H5" s="412" t="s">
        <v>338</v>
      </c>
      <c r="I5" s="412" t="s">
        <v>341</v>
      </c>
      <c r="J5" s="413" t="s">
        <v>340</v>
      </c>
      <c r="K5" s="261"/>
      <c r="L5" s="261"/>
    </row>
    <row r="6" spans="1:25" s="259" customFormat="1" x14ac:dyDescent="0.2">
      <c r="A6" s="434" t="s">
        <v>519</v>
      </c>
      <c r="B6" s="408">
        <v>4.5</v>
      </c>
      <c r="C6" s="409" t="s">
        <v>471</v>
      </c>
      <c r="D6" s="410" t="s">
        <v>451</v>
      </c>
      <c r="E6" s="409" t="s">
        <v>8</v>
      </c>
      <c r="F6" s="409" t="s">
        <v>8</v>
      </c>
      <c r="G6" s="409" t="s">
        <v>337</v>
      </c>
      <c r="H6" s="409" t="s">
        <v>338</v>
      </c>
      <c r="I6" s="409" t="s">
        <v>341</v>
      </c>
      <c r="J6" s="410" t="s">
        <v>340</v>
      </c>
      <c r="K6" s="261"/>
      <c r="L6" s="261"/>
    </row>
    <row r="7" spans="1:25" s="259" customFormat="1" ht="38.25" x14ac:dyDescent="0.2">
      <c r="A7" s="435" t="s">
        <v>343</v>
      </c>
      <c r="B7" s="411">
        <v>4.5999999999999996</v>
      </c>
      <c r="C7" s="412" t="s">
        <v>471</v>
      </c>
      <c r="D7" s="413" t="s">
        <v>336</v>
      </c>
      <c r="E7" s="412" t="s">
        <v>8</v>
      </c>
      <c r="F7" s="412" t="s">
        <v>337</v>
      </c>
      <c r="G7" s="412" t="s">
        <v>337</v>
      </c>
      <c r="H7" s="412" t="s">
        <v>338</v>
      </c>
      <c r="I7" s="412" t="s">
        <v>341</v>
      </c>
      <c r="J7" s="413" t="s">
        <v>340</v>
      </c>
      <c r="K7" s="261"/>
      <c r="L7" s="261"/>
    </row>
    <row r="8" spans="1:25" s="259" customFormat="1" x14ac:dyDescent="0.2">
      <c r="A8" s="434" t="s">
        <v>675</v>
      </c>
      <c r="B8" s="408">
        <v>4.7</v>
      </c>
      <c r="C8" s="409" t="s">
        <v>471</v>
      </c>
      <c r="D8" s="410" t="s">
        <v>451</v>
      </c>
      <c r="E8" s="409" t="s">
        <v>8</v>
      </c>
      <c r="F8" s="409" t="s">
        <v>8</v>
      </c>
      <c r="G8" s="409" t="s">
        <v>8</v>
      </c>
      <c r="H8" s="409" t="s">
        <v>338</v>
      </c>
      <c r="I8" s="409" t="s">
        <v>341</v>
      </c>
      <c r="J8" s="410" t="s">
        <v>340</v>
      </c>
      <c r="K8" s="261"/>
      <c r="L8" s="261"/>
    </row>
    <row r="9" spans="1:25" s="259" customFormat="1" ht="38.25" x14ac:dyDescent="0.2">
      <c r="A9" s="435" t="s">
        <v>344</v>
      </c>
      <c r="B9" s="411">
        <v>5</v>
      </c>
      <c r="C9" s="412" t="s">
        <v>471</v>
      </c>
      <c r="D9" s="413" t="s">
        <v>336</v>
      </c>
      <c r="E9" s="412" t="s">
        <v>8</v>
      </c>
      <c r="F9" s="412" t="s">
        <v>8</v>
      </c>
      <c r="G9" s="412" t="s">
        <v>337</v>
      </c>
      <c r="H9" s="412" t="s">
        <v>338</v>
      </c>
      <c r="I9" s="412" t="s">
        <v>341</v>
      </c>
      <c r="J9" s="413" t="s">
        <v>340</v>
      </c>
      <c r="K9" s="261"/>
      <c r="L9" s="261"/>
    </row>
    <row r="10" spans="1:25" s="259" customFormat="1" x14ac:dyDescent="0.2">
      <c r="A10" s="432" t="s">
        <v>915</v>
      </c>
      <c r="B10" s="408">
        <v>5.2</v>
      </c>
      <c r="C10" s="409" t="s">
        <v>471</v>
      </c>
      <c r="D10" s="410" t="s">
        <v>451</v>
      </c>
      <c r="E10" s="409" t="s">
        <v>8</v>
      </c>
      <c r="F10" s="409" t="s">
        <v>337</v>
      </c>
      <c r="G10" s="409" t="s">
        <v>8</v>
      </c>
      <c r="H10" s="409" t="s">
        <v>338</v>
      </c>
      <c r="I10" s="409" t="s">
        <v>341</v>
      </c>
      <c r="J10" s="410" t="s">
        <v>340</v>
      </c>
      <c r="K10" s="261"/>
      <c r="L10" s="261"/>
    </row>
    <row r="11" spans="1:25" s="259" customFormat="1" x14ac:dyDescent="0.2">
      <c r="A11" s="433" t="s">
        <v>348</v>
      </c>
      <c r="B11" s="411">
        <v>4.5999999999999996</v>
      </c>
      <c r="C11" s="412" t="s">
        <v>324</v>
      </c>
      <c r="D11" s="413" t="s">
        <v>345</v>
      </c>
      <c r="E11" s="412" t="s">
        <v>8</v>
      </c>
      <c r="F11" s="412" t="s">
        <v>346</v>
      </c>
      <c r="G11" s="412" t="s">
        <v>8</v>
      </c>
      <c r="H11" s="412" t="s">
        <v>338</v>
      </c>
      <c r="I11" s="412" t="s">
        <v>349</v>
      </c>
      <c r="J11" s="413" t="s">
        <v>347</v>
      </c>
      <c r="K11" s="261"/>
      <c r="L11" s="261"/>
    </row>
    <row r="12" spans="1:25" s="259" customFormat="1" x14ac:dyDescent="0.2">
      <c r="A12" s="432" t="s">
        <v>719</v>
      </c>
      <c r="B12" s="408">
        <v>4.8</v>
      </c>
      <c r="C12" s="409" t="s">
        <v>324</v>
      </c>
      <c r="D12" s="410" t="s">
        <v>345</v>
      </c>
      <c r="E12" s="409" t="s">
        <v>8</v>
      </c>
      <c r="F12" s="409" t="s">
        <v>346</v>
      </c>
      <c r="G12" s="409" t="s">
        <v>346</v>
      </c>
      <c r="H12" s="409" t="s">
        <v>79</v>
      </c>
      <c r="I12" s="409" t="s">
        <v>349</v>
      </c>
      <c r="J12" s="410" t="s">
        <v>347</v>
      </c>
      <c r="K12" s="261"/>
      <c r="L12" s="261"/>
    </row>
    <row r="13" spans="1:25" s="259" customFormat="1" x14ac:dyDescent="0.2">
      <c r="A13" s="433" t="s">
        <v>932</v>
      </c>
      <c r="B13" s="411">
        <v>5.0999999999999996</v>
      </c>
      <c r="C13" s="412" t="s">
        <v>324</v>
      </c>
      <c r="D13" s="413" t="s">
        <v>345</v>
      </c>
      <c r="E13" s="412" t="s">
        <v>8</v>
      </c>
      <c r="F13" s="412" t="s">
        <v>346</v>
      </c>
      <c r="G13" s="412" t="s">
        <v>346</v>
      </c>
      <c r="H13" s="412" t="s">
        <v>79</v>
      </c>
      <c r="I13" s="412" t="s">
        <v>339</v>
      </c>
      <c r="J13" s="413" t="s">
        <v>347</v>
      </c>
      <c r="K13" s="261"/>
      <c r="L13" s="261"/>
    </row>
    <row r="14" spans="1:25" s="259" customFormat="1" x14ac:dyDescent="0.2">
      <c r="A14" s="434" t="s">
        <v>508</v>
      </c>
      <c r="B14" s="408">
        <v>4.2</v>
      </c>
      <c r="C14" s="409" t="s">
        <v>324</v>
      </c>
      <c r="D14" s="410"/>
      <c r="E14" s="409"/>
      <c r="F14" s="409"/>
      <c r="G14" s="409"/>
      <c r="H14" s="409"/>
      <c r="I14" s="409"/>
      <c r="J14" s="410" t="s">
        <v>945</v>
      </c>
      <c r="K14" s="261"/>
      <c r="L14" s="261"/>
    </row>
    <row r="15" spans="1:25" s="262" customFormat="1" x14ac:dyDescent="0.2">
      <c r="A15" s="435" t="s">
        <v>1294</v>
      </c>
      <c r="B15" s="411">
        <v>4.3</v>
      </c>
      <c r="C15" s="412" t="s">
        <v>324</v>
      </c>
      <c r="D15" s="413"/>
      <c r="E15" s="412"/>
      <c r="F15" s="412"/>
      <c r="G15" s="412"/>
      <c r="H15" s="412"/>
      <c r="I15" s="412"/>
      <c r="J15" s="413" t="s">
        <v>945</v>
      </c>
      <c r="K15" s="261"/>
      <c r="L15" s="261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</row>
    <row r="16" spans="1:25" s="259" customFormat="1" x14ac:dyDescent="0.2">
      <c r="A16" s="434" t="s">
        <v>529</v>
      </c>
      <c r="B16" s="408">
        <v>4.4000000000000004</v>
      </c>
      <c r="C16" s="409" t="s">
        <v>324</v>
      </c>
      <c r="D16" s="410"/>
      <c r="E16" s="409"/>
      <c r="F16" s="409"/>
      <c r="G16" s="409"/>
      <c r="H16" s="409"/>
      <c r="I16" s="409"/>
      <c r="J16" s="410" t="s">
        <v>945</v>
      </c>
      <c r="K16" s="261"/>
      <c r="L16" s="261"/>
    </row>
    <row r="17" spans="1:25" s="259" customFormat="1" x14ac:dyDescent="0.2">
      <c r="A17" s="435" t="s">
        <v>1295</v>
      </c>
      <c r="B17" s="411">
        <v>4.5</v>
      </c>
      <c r="C17" s="412" t="s">
        <v>324</v>
      </c>
      <c r="D17" s="413"/>
      <c r="E17" s="412"/>
      <c r="F17" s="412"/>
      <c r="G17" s="412"/>
      <c r="H17" s="412"/>
      <c r="I17" s="412"/>
      <c r="J17" s="413" t="s">
        <v>945</v>
      </c>
      <c r="K17" s="261"/>
      <c r="L17" s="261"/>
    </row>
    <row r="18" spans="1:25" s="259" customFormat="1" x14ac:dyDescent="0.2">
      <c r="A18" s="434" t="s">
        <v>678</v>
      </c>
      <c r="B18" s="408">
        <v>4.5999999999999996</v>
      </c>
      <c r="C18" s="409" t="s">
        <v>324</v>
      </c>
      <c r="D18" s="410"/>
      <c r="E18" s="409"/>
      <c r="F18" s="409"/>
      <c r="G18" s="409"/>
      <c r="H18" s="409"/>
      <c r="I18" s="409"/>
      <c r="J18" s="410" t="s">
        <v>945</v>
      </c>
      <c r="K18" s="261"/>
      <c r="L18" s="261"/>
    </row>
    <row r="19" spans="1:25" s="262" customFormat="1" x14ac:dyDescent="0.2">
      <c r="A19" s="435" t="s">
        <v>1296</v>
      </c>
      <c r="B19" s="411">
        <v>4.7</v>
      </c>
      <c r="C19" s="412" t="s">
        <v>324</v>
      </c>
      <c r="D19" s="413"/>
      <c r="E19" s="412"/>
      <c r="F19" s="412"/>
      <c r="G19" s="412"/>
      <c r="H19" s="412"/>
      <c r="I19" s="412"/>
      <c r="J19" s="413" t="s">
        <v>945</v>
      </c>
      <c r="K19" s="261"/>
      <c r="L19" s="261" t="s">
        <v>35</v>
      </c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</row>
    <row r="20" spans="1:25" s="262" customFormat="1" x14ac:dyDescent="0.2">
      <c r="A20" s="434" t="s">
        <v>1297</v>
      </c>
      <c r="B20" s="408">
        <v>5</v>
      </c>
      <c r="C20" s="409" t="s">
        <v>324</v>
      </c>
      <c r="D20" s="410"/>
      <c r="E20" s="409"/>
      <c r="F20" s="409"/>
      <c r="G20" s="409"/>
      <c r="H20" s="409"/>
      <c r="I20" s="409"/>
      <c r="J20" s="410" t="s">
        <v>945</v>
      </c>
      <c r="K20" s="261"/>
      <c r="L20" s="261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</row>
    <row r="21" spans="1:25" s="262" customFormat="1" x14ac:dyDescent="0.2">
      <c r="A21" s="435" t="s">
        <v>941</v>
      </c>
      <c r="B21" s="411">
        <v>5.0999999999999996</v>
      </c>
      <c r="C21" s="412" t="s">
        <v>324</v>
      </c>
      <c r="D21" s="413"/>
      <c r="E21" s="412"/>
      <c r="F21" s="412"/>
      <c r="G21" s="412"/>
      <c r="H21" s="412"/>
      <c r="I21" s="412"/>
      <c r="J21" s="413" t="s">
        <v>945</v>
      </c>
      <c r="K21" s="261"/>
      <c r="L21" s="261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</row>
    <row r="22" spans="1:25" s="262" customFormat="1" x14ac:dyDescent="0.2">
      <c r="A22" s="434" t="s">
        <v>352</v>
      </c>
      <c r="B22" s="408">
        <v>3.6</v>
      </c>
      <c r="C22" s="409" t="s">
        <v>324</v>
      </c>
      <c r="D22" s="410" t="s">
        <v>353</v>
      </c>
      <c r="E22" s="409" t="s">
        <v>8</v>
      </c>
      <c r="F22" s="409" t="s">
        <v>346</v>
      </c>
      <c r="G22" s="409" t="s">
        <v>253</v>
      </c>
      <c r="H22" s="409" t="s">
        <v>338</v>
      </c>
      <c r="I22" s="409" t="s">
        <v>339</v>
      </c>
      <c r="J22" s="410" t="s">
        <v>354</v>
      </c>
      <c r="K22" s="261"/>
      <c r="L22" s="261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</row>
    <row r="23" spans="1:25" s="262" customFormat="1" x14ac:dyDescent="0.2">
      <c r="A23" s="435" t="s">
        <v>355</v>
      </c>
      <c r="B23" s="411">
        <v>3.7</v>
      </c>
      <c r="C23" s="412" t="s">
        <v>324</v>
      </c>
      <c r="D23" s="413" t="s">
        <v>356</v>
      </c>
      <c r="E23" s="412" t="s">
        <v>8</v>
      </c>
      <c r="F23" s="412" t="s">
        <v>346</v>
      </c>
      <c r="G23" s="412" t="s">
        <v>253</v>
      </c>
      <c r="H23" s="412" t="s">
        <v>338</v>
      </c>
      <c r="I23" s="412" t="s">
        <v>339</v>
      </c>
      <c r="J23" s="413" t="s">
        <v>354</v>
      </c>
      <c r="K23" s="261"/>
      <c r="L23" s="261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</row>
    <row r="24" spans="1:25" s="262" customFormat="1" x14ac:dyDescent="0.2">
      <c r="A24" s="434" t="s">
        <v>357</v>
      </c>
      <c r="B24" s="408">
        <v>3.8</v>
      </c>
      <c r="C24" s="409" t="s">
        <v>324</v>
      </c>
      <c r="D24" s="410" t="s">
        <v>356</v>
      </c>
      <c r="E24" s="409" t="s">
        <v>8</v>
      </c>
      <c r="F24" s="409" t="s">
        <v>253</v>
      </c>
      <c r="G24" s="409" t="s">
        <v>8</v>
      </c>
      <c r="H24" s="409" t="s">
        <v>338</v>
      </c>
      <c r="I24" s="409" t="s">
        <v>339</v>
      </c>
      <c r="J24" s="410" t="s">
        <v>354</v>
      </c>
      <c r="K24" s="261"/>
      <c r="L24" s="261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</row>
    <row r="25" spans="1:25" s="262" customFormat="1" x14ac:dyDescent="0.2">
      <c r="A25" s="435" t="s">
        <v>358</v>
      </c>
      <c r="B25" s="411">
        <v>3.9</v>
      </c>
      <c r="C25" s="412" t="s">
        <v>471</v>
      </c>
      <c r="D25" s="413" t="s">
        <v>356</v>
      </c>
      <c r="E25" s="412" t="s">
        <v>8</v>
      </c>
      <c r="F25" s="412" t="s">
        <v>253</v>
      </c>
      <c r="G25" s="412" t="s">
        <v>346</v>
      </c>
      <c r="H25" s="412" t="s">
        <v>338</v>
      </c>
      <c r="I25" s="412" t="s">
        <v>339</v>
      </c>
      <c r="J25" s="413" t="s">
        <v>354</v>
      </c>
      <c r="K25" s="261"/>
      <c r="L25" s="261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</row>
    <row r="26" spans="1:25" s="262" customFormat="1" x14ac:dyDescent="0.2">
      <c r="A26" s="434" t="s">
        <v>469</v>
      </c>
      <c r="B26" s="408">
        <v>3.8</v>
      </c>
      <c r="C26" s="409" t="s">
        <v>324</v>
      </c>
      <c r="D26" s="410" t="s">
        <v>353</v>
      </c>
      <c r="E26" s="409" t="s">
        <v>8</v>
      </c>
      <c r="F26" s="409" t="s">
        <v>346</v>
      </c>
      <c r="G26" s="409" t="s">
        <v>253</v>
      </c>
      <c r="H26" s="409"/>
      <c r="I26" s="409" t="s">
        <v>341</v>
      </c>
      <c r="J26" s="410" t="s">
        <v>354</v>
      </c>
      <c r="K26" s="261"/>
      <c r="L26" s="261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</row>
    <row r="27" spans="1:25" s="262" customFormat="1" x14ac:dyDescent="0.2">
      <c r="A27" s="433" t="s">
        <v>510</v>
      </c>
      <c r="B27" s="411">
        <v>4.3</v>
      </c>
      <c r="C27" s="412" t="s">
        <v>471</v>
      </c>
      <c r="D27" s="413" t="s">
        <v>356</v>
      </c>
      <c r="E27" s="412" t="s">
        <v>8</v>
      </c>
      <c r="F27" s="412" t="s">
        <v>253</v>
      </c>
      <c r="G27" s="412" t="s">
        <v>8</v>
      </c>
      <c r="H27" s="412" t="s">
        <v>173</v>
      </c>
      <c r="I27" s="412" t="s">
        <v>341</v>
      </c>
      <c r="J27" s="413" t="s">
        <v>354</v>
      </c>
      <c r="K27" s="261"/>
      <c r="L27" s="261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</row>
    <row r="28" spans="1:25" s="262" customFormat="1" x14ac:dyDescent="0.2">
      <c r="A28" s="432" t="s">
        <v>359</v>
      </c>
      <c r="B28" s="408">
        <v>4.4000000000000004</v>
      </c>
      <c r="C28" s="409" t="s">
        <v>324</v>
      </c>
      <c r="D28" s="410" t="s">
        <v>356</v>
      </c>
      <c r="E28" s="409" t="s">
        <v>8</v>
      </c>
      <c r="F28" s="409" t="s">
        <v>346</v>
      </c>
      <c r="G28" s="409" t="s">
        <v>346</v>
      </c>
      <c r="H28" s="409" t="s">
        <v>79</v>
      </c>
      <c r="I28" s="409" t="s">
        <v>349</v>
      </c>
      <c r="J28" s="410" t="s">
        <v>354</v>
      </c>
      <c r="K28" s="261"/>
      <c r="L28" s="261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</row>
    <row r="29" spans="1:25" s="262" customFormat="1" x14ac:dyDescent="0.2">
      <c r="A29" s="435" t="s">
        <v>360</v>
      </c>
      <c r="B29" s="411">
        <v>4.5</v>
      </c>
      <c r="C29" s="412" t="s">
        <v>471</v>
      </c>
      <c r="D29" s="413" t="s">
        <v>356</v>
      </c>
      <c r="E29" s="412" t="s">
        <v>8</v>
      </c>
      <c r="F29" s="412" t="s">
        <v>253</v>
      </c>
      <c r="G29" s="412" t="s">
        <v>253</v>
      </c>
      <c r="H29" s="412" t="s">
        <v>338</v>
      </c>
      <c r="I29" s="412" t="s">
        <v>349</v>
      </c>
      <c r="J29" s="413" t="s">
        <v>354</v>
      </c>
      <c r="K29" s="261"/>
      <c r="L29" s="261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</row>
    <row r="30" spans="1:25" s="262" customFormat="1" x14ac:dyDescent="0.2">
      <c r="A30" s="432" t="s">
        <v>512</v>
      </c>
      <c r="B30" s="408">
        <v>4.0999999999999996</v>
      </c>
      <c r="C30" s="409" t="s">
        <v>324</v>
      </c>
      <c r="D30" s="410" t="s">
        <v>353</v>
      </c>
      <c r="E30" s="409" t="s">
        <v>8</v>
      </c>
      <c r="F30" s="409" t="s">
        <v>253</v>
      </c>
      <c r="G30" s="409" t="s">
        <v>253</v>
      </c>
      <c r="H30" s="409"/>
      <c r="I30" s="409" t="s">
        <v>341</v>
      </c>
      <c r="J30" s="410" t="s">
        <v>354</v>
      </c>
      <c r="K30" s="261"/>
      <c r="L30" s="261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</row>
    <row r="31" spans="1:25" s="262" customFormat="1" x14ac:dyDescent="0.2">
      <c r="A31" s="433" t="s">
        <v>520</v>
      </c>
      <c r="B31" s="411">
        <v>4.3</v>
      </c>
      <c r="C31" s="412" t="s">
        <v>324</v>
      </c>
      <c r="D31" s="413" t="s">
        <v>353</v>
      </c>
      <c r="E31" s="412" t="s">
        <v>8</v>
      </c>
      <c r="F31" s="412" t="s">
        <v>253</v>
      </c>
      <c r="G31" s="412" t="s">
        <v>8</v>
      </c>
      <c r="H31" s="412" t="s">
        <v>79</v>
      </c>
      <c r="I31" s="412" t="s">
        <v>349</v>
      </c>
      <c r="J31" s="413" t="s">
        <v>354</v>
      </c>
      <c r="K31" s="261"/>
      <c r="L31" s="261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</row>
    <row r="32" spans="1:25" s="262" customFormat="1" x14ac:dyDescent="0.2">
      <c r="A32" s="434" t="s">
        <v>361</v>
      </c>
      <c r="B32" s="408">
        <v>4.5999999999999996</v>
      </c>
      <c r="C32" s="409" t="s">
        <v>324</v>
      </c>
      <c r="D32" s="410" t="s">
        <v>356</v>
      </c>
      <c r="E32" s="409" t="s">
        <v>346</v>
      </c>
      <c r="F32" s="409" t="s">
        <v>346</v>
      </c>
      <c r="G32" s="409" t="s">
        <v>346</v>
      </c>
      <c r="H32" s="409" t="s">
        <v>338</v>
      </c>
      <c r="I32" s="409" t="s">
        <v>349</v>
      </c>
      <c r="J32" s="410" t="s">
        <v>354</v>
      </c>
      <c r="K32" s="261"/>
      <c r="L32" s="261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</row>
    <row r="33" spans="1:25" s="262" customFormat="1" x14ac:dyDescent="0.2">
      <c r="A33" s="435" t="s">
        <v>661</v>
      </c>
      <c r="B33" s="411">
        <v>4.7</v>
      </c>
      <c r="C33" s="412" t="s">
        <v>471</v>
      </c>
      <c r="D33" s="413" t="s">
        <v>356</v>
      </c>
      <c r="E33" s="412" t="s">
        <v>8</v>
      </c>
      <c r="F33" s="412" t="s">
        <v>346</v>
      </c>
      <c r="G33" s="412" t="s">
        <v>8</v>
      </c>
      <c r="H33" s="412" t="s">
        <v>79</v>
      </c>
      <c r="I33" s="412" t="s">
        <v>349</v>
      </c>
      <c r="J33" s="413" t="s">
        <v>354</v>
      </c>
      <c r="K33" s="261"/>
      <c r="L33" s="261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</row>
    <row r="34" spans="1:25" s="262" customFormat="1" x14ac:dyDescent="0.2">
      <c r="A34" s="434" t="s">
        <v>668</v>
      </c>
      <c r="B34" s="408">
        <v>4.9000000000000004</v>
      </c>
      <c r="C34" s="409" t="s">
        <v>324</v>
      </c>
      <c r="D34" s="410" t="s">
        <v>356</v>
      </c>
      <c r="E34" s="409" t="s">
        <v>346</v>
      </c>
      <c r="F34" s="409" t="s">
        <v>8</v>
      </c>
      <c r="G34" s="409" t="s">
        <v>8</v>
      </c>
      <c r="H34" s="409" t="s">
        <v>338</v>
      </c>
      <c r="I34" s="409" t="s">
        <v>349</v>
      </c>
      <c r="J34" s="410" t="s">
        <v>354</v>
      </c>
      <c r="K34" s="261"/>
      <c r="L34" s="261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</row>
    <row r="35" spans="1:25" s="262" customFormat="1" x14ac:dyDescent="0.2">
      <c r="A35" s="433" t="s">
        <v>670</v>
      </c>
      <c r="B35" s="411">
        <v>4.7</v>
      </c>
      <c r="C35" s="412" t="s">
        <v>471</v>
      </c>
      <c r="D35" s="413" t="s">
        <v>353</v>
      </c>
      <c r="E35" s="412" t="s">
        <v>8</v>
      </c>
      <c r="F35" s="412" t="s">
        <v>253</v>
      </c>
      <c r="G35" s="412" t="s">
        <v>8</v>
      </c>
      <c r="H35" s="412"/>
      <c r="I35" s="412" t="s">
        <v>349</v>
      </c>
      <c r="J35" s="413" t="s">
        <v>354</v>
      </c>
      <c r="K35" s="261"/>
      <c r="L35" s="261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</row>
    <row r="36" spans="1:25" s="262" customFormat="1" x14ac:dyDescent="0.2">
      <c r="A36" s="432" t="s">
        <v>659</v>
      </c>
      <c r="B36" s="408">
        <v>4.8</v>
      </c>
      <c r="C36" s="409" t="s">
        <v>471</v>
      </c>
      <c r="D36" s="410" t="s">
        <v>353</v>
      </c>
      <c r="E36" s="409" t="s">
        <v>8</v>
      </c>
      <c r="F36" s="409" t="s">
        <v>253</v>
      </c>
      <c r="G36" s="409" t="s">
        <v>253</v>
      </c>
      <c r="H36" s="409"/>
      <c r="I36" s="409" t="s">
        <v>349</v>
      </c>
      <c r="J36" s="410" t="s">
        <v>354</v>
      </c>
      <c r="K36" s="261"/>
      <c r="L36" s="261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</row>
    <row r="37" spans="1:25" s="262" customFormat="1" x14ac:dyDescent="0.2">
      <c r="A37" s="433" t="s">
        <v>660</v>
      </c>
      <c r="B37" s="411">
        <v>4.9000000000000004</v>
      </c>
      <c r="C37" s="412" t="s">
        <v>324</v>
      </c>
      <c r="D37" s="413" t="s">
        <v>353</v>
      </c>
      <c r="E37" s="412" t="s">
        <v>8</v>
      </c>
      <c r="F37" s="412" t="s">
        <v>253</v>
      </c>
      <c r="G37" s="412" t="s">
        <v>8</v>
      </c>
      <c r="H37" s="412"/>
      <c r="I37" s="412" t="s">
        <v>349</v>
      </c>
      <c r="J37" s="413" t="s">
        <v>354</v>
      </c>
      <c r="K37" s="261"/>
      <c r="L37" s="261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</row>
    <row r="38" spans="1:25" s="262" customFormat="1" x14ac:dyDescent="0.2">
      <c r="A38" s="434" t="s">
        <v>363</v>
      </c>
      <c r="B38" s="408">
        <v>5.5</v>
      </c>
      <c r="C38" s="409" t="s">
        <v>324</v>
      </c>
      <c r="D38" s="410" t="s">
        <v>337</v>
      </c>
      <c r="E38" s="409" t="s">
        <v>8</v>
      </c>
      <c r="F38" s="409" t="s">
        <v>253</v>
      </c>
      <c r="G38" s="409" t="s">
        <v>253</v>
      </c>
      <c r="H38" s="409"/>
      <c r="I38" s="409" t="s">
        <v>341</v>
      </c>
      <c r="J38" s="410" t="s">
        <v>354</v>
      </c>
      <c r="K38" s="261"/>
      <c r="L38" s="261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</row>
    <row r="39" spans="1:25" s="262" customFormat="1" x14ac:dyDescent="0.2">
      <c r="A39" s="435" t="s">
        <v>911</v>
      </c>
      <c r="B39" s="411">
        <v>5.2</v>
      </c>
      <c r="C39" s="412" t="s">
        <v>324</v>
      </c>
      <c r="D39" s="413" t="s">
        <v>353</v>
      </c>
      <c r="E39" s="412" t="s">
        <v>8</v>
      </c>
      <c r="F39" s="412" t="s">
        <v>346</v>
      </c>
      <c r="G39" s="412" t="s">
        <v>253</v>
      </c>
      <c r="H39" s="412"/>
      <c r="I39" s="412" t="s">
        <v>349</v>
      </c>
      <c r="J39" s="413" t="s">
        <v>354</v>
      </c>
      <c r="K39" s="261"/>
      <c r="L39" s="261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</row>
    <row r="40" spans="1:25" s="262" customFormat="1" x14ac:dyDescent="0.2">
      <c r="A40" s="434" t="s">
        <v>944</v>
      </c>
      <c r="B40" s="408">
        <v>5.3</v>
      </c>
      <c r="C40" s="409" t="s">
        <v>324</v>
      </c>
      <c r="D40" s="410" t="s">
        <v>353</v>
      </c>
      <c r="E40" s="409" t="s">
        <v>8</v>
      </c>
      <c r="F40" s="409" t="s">
        <v>8</v>
      </c>
      <c r="G40" s="409" t="s">
        <v>253</v>
      </c>
      <c r="H40" s="409"/>
      <c r="I40" s="409" t="s">
        <v>339</v>
      </c>
      <c r="J40" s="410" t="s">
        <v>354</v>
      </c>
      <c r="K40" s="261"/>
      <c r="L40" s="261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</row>
    <row r="41" spans="1:25" s="262" customFormat="1" x14ac:dyDescent="0.2">
      <c r="A41" s="435" t="s">
        <v>914</v>
      </c>
      <c r="B41" s="411">
        <v>5.4</v>
      </c>
      <c r="C41" s="412" t="s">
        <v>324</v>
      </c>
      <c r="D41" s="413" t="s">
        <v>353</v>
      </c>
      <c r="E41" s="412" t="s">
        <v>346</v>
      </c>
      <c r="F41" s="412" t="s">
        <v>253</v>
      </c>
      <c r="G41" s="412" t="s">
        <v>8</v>
      </c>
      <c r="H41" s="412"/>
      <c r="I41" s="412" t="s">
        <v>341</v>
      </c>
      <c r="J41" s="413" t="s">
        <v>354</v>
      </c>
      <c r="K41" s="261"/>
      <c r="L41" s="261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</row>
    <row r="42" spans="1:25" s="263" customFormat="1" ht="25.5" x14ac:dyDescent="0.2">
      <c r="A42" s="432" t="s">
        <v>365</v>
      </c>
      <c r="B42" s="408">
        <v>3.8</v>
      </c>
      <c r="C42" s="409" t="s">
        <v>9</v>
      </c>
      <c r="D42" s="410" t="s">
        <v>350</v>
      </c>
      <c r="E42" s="409" t="s">
        <v>346</v>
      </c>
      <c r="F42" s="409" t="s">
        <v>346</v>
      </c>
      <c r="G42" s="409" t="s">
        <v>346</v>
      </c>
      <c r="H42" s="409"/>
      <c r="I42" s="409"/>
      <c r="J42" s="410" t="s">
        <v>366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</row>
    <row r="43" spans="1:25" s="261" customFormat="1" ht="25.5" x14ac:dyDescent="0.2">
      <c r="A43" s="433" t="s">
        <v>367</v>
      </c>
      <c r="B43" s="411">
        <v>4.2</v>
      </c>
      <c r="C43" s="412" t="s">
        <v>368</v>
      </c>
      <c r="D43" s="413" t="s">
        <v>350</v>
      </c>
      <c r="E43" s="412" t="s">
        <v>346</v>
      </c>
      <c r="F43" s="412" t="s">
        <v>346</v>
      </c>
      <c r="G43" s="412" t="s">
        <v>346</v>
      </c>
      <c r="H43" s="412"/>
      <c r="I43" s="412"/>
      <c r="J43" s="413" t="s">
        <v>366</v>
      </c>
    </row>
    <row r="44" spans="1:25" s="261" customFormat="1" ht="25.5" x14ac:dyDescent="0.2">
      <c r="A44" s="434" t="s">
        <v>369</v>
      </c>
      <c r="B44" s="408">
        <v>4.7</v>
      </c>
      <c r="C44" s="409" t="s">
        <v>370</v>
      </c>
      <c r="D44" s="410" t="s">
        <v>350</v>
      </c>
      <c r="E44" s="409" t="s">
        <v>346</v>
      </c>
      <c r="F44" s="409" t="s">
        <v>346</v>
      </c>
      <c r="G44" s="409" t="s">
        <v>346</v>
      </c>
      <c r="H44" s="409" t="s">
        <v>338</v>
      </c>
      <c r="I44" s="409" t="s">
        <v>349</v>
      </c>
      <c r="J44" s="410" t="s">
        <v>366</v>
      </c>
    </row>
    <row r="45" spans="1:25" s="261" customFormat="1" x14ac:dyDescent="0.2">
      <c r="A45" s="433" t="s">
        <v>374</v>
      </c>
      <c r="B45" s="411">
        <v>3.8</v>
      </c>
      <c r="C45" s="412" t="s">
        <v>45</v>
      </c>
      <c r="D45" s="413"/>
      <c r="E45" s="412" t="s">
        <v>375</v>
      </c>
      <c r="F45" s="412" t="s">
        <v>371</v>
      </c>
      <c r="G45" s="412" t="s">
        <v>371</v>
      </c>
      <c r="H45" s="412" t="s">
        <v>79</v>
      </c>
      <c r="I45" s="412" t="s">
        <v>341</v>
      </c>
      <c r="J45" s="413" t="s">
        <v>373</v>
      </c>
    </row>
    <row r="46" spans="1:25" s="261" customFormat="1" x14ac:dyDescent="0.2">
      <c r="A46" s="434" t="s">
        <v>470</v>
      </c>
      <c r="B46" s="408">
        <v>3.6</v>
      </c>
      <c r="C46" s="409" t="s">
        <v>45</v>
      </c>
      <c r="D46" s="410"/>
      <c r="E46" s="409"/>
      <c r="F46" s="409"/>
      <c r="G46" s="409"/>
      <c r="H46" s="409" t="s">
        <v>79</v>
      </c>
      <c r="I46" s="409" t="s">
        <v>341</v>
      </c>
      <c r="J46" s="410" t="s">
        <v>382</v>
      </c>
    </row>
    <row r="47" spans="1:25" s="261" customFormat="1" x14ac:dyDescent="0.2">
      <c r="A47" s="433" t="s">
        <v>376</v>
      </c>
      <c r="B47" s="411">
        <v>4</v>
      </c>
      <c r="C47" s="412" t="s">
        <v>45</v>
      </c>
      <c r="D47" s="413"/>
      <c r="E47" s="412" t="s">
        <v>371</v>
      </c>
      <c r="F47" s="412" t="s">
        <v>372</v>
      </c>
      <c r="G47" s="412" t="s">
        <v>371</v>
      </c>
      <c r="H47" s="412" t="s">
        <v>79</v>
      </c>
      <c r="I47" s="412" t="s">
        <v>341</v>
      </c>
      <c r="J47" s="413" t="s">
        <v>377</v>
      </c>
    </row>
    <row r="48" spans="1:25" s="261" customFormat="1" x14ac:dyDescent="0.2">
      <c r="A48" s="436" t="s">
        <v>378</v>
      </c>
      <c r="B48" s="414">
        <v>4.0999999999999996</v>
      </c>
      <c r="C48" s="414" t="s">
        <v>45</v>
      </c>
      <c r="D48" s="415"/>
      <c r="E48" s="414" t="s">
        <v>371</v>
      </c>
      <c r="F48" s="414" t="s">
        <v>371</v>
      </c>
      <c r="G48" s="414" t="s">
        <v>375</v>
      </c>
      <c r="H48" s="414" t="s">
        <v>79</v>
      </c>
      <c r="I48" s="414" t="s">
        <v>341</v>
      </c>
      <c r="J48" s="415" t="s">
        <v>377</v>
      </c>
    </row>
    <row r="49" spans="1:25" s="261" customFormat="1" x14ac:dyDescent="0.2">
      <c r="A49" s="433" t="s">
        <v>379</v>
      </c>
      <c r="B49" s="411">
        <v>4.2</v>
      </c>
      <c r="C49" s="412" t="s">
        <v>437</v>
      </c>
      <c r="D49" s="413"/>
      <c r="E49" s="412"/>
      <c r="F49" s="412" t="s">
        <v>372</v>
      </c>
      <c r="G49" s="412" t="s">
        <v>380</v>
      </c>
      <c r="H49" s="412" t="s">
        <v>338</v>
      </c>
      <c r="I49" s="412" t="s">
        <v>341</v>
      </c>
      <c r="J49" s="413" t="s">
        <v>377</v>
      </c>
    </row>
    <row r="50" spans="1:25" s="261" customFormat="1" x14ac:dyDescent="0.2">
      <c r="A50" s="436" t="s">
        <v>516</v>
      </c>
      <c r="B50" s="414">
        <v>4.3</v>
      </c>
      <c r="C50" s="414" t="s">
        <v>45</v>
      </c>
      <c r="D50" s="415"/>
      <c r="E50" s="414"/>
      <c r="F50" s="414"/>
      <c r="G50" s="414"/>
      <c r="H50" s="414" t="s">
        <v>338</v>
      </c>
      <c r="I50" s="414" t="s">
        <v>341</v>
      </c>
      <c r="J50" s="415" t="s">
        <v>382</v>
      </c>
    </row>
    <row r="51" spans="1:25" s="261" customFormat="1" x14ac:dyDescent="0.2">
      <c r="A51" s="437" t="s">
        <v>525</v>
      </c>
      <c r="B51" s="416">
        <v>4.5</v>
      </c>
      <c r="C51" s="416" t="s">
        <v>45</v>
      </c>
      <c r="D51" s="417"/>
      <c r="E51" s="416"/>
      <c r="F51" s="416"/>
      <c r="G51" s="416"/>
      <c r="H51" s="416" t="s">
        <v>338</v>
      </c>
      <c r="I51" s="416" t="s">
        <v>341</v>
      </c>
      <c r="J51" s="417" t="s">
        <v>382</v>
      </c>
    </row>
    <row r="52" spans="1:25" s="261" customFormat="1" x14ac:dyDescent="0.2">
      <c r="A52" s="436" t="s">
        <v>703</v>
      </c>
      <c r="B52" s="414">
        <v>4.9000000000000004</v>
      </c>
      <c r="C52" s="414" t="s">
        <v>45</v>
      </c>
      <c r="D52" s="415"/>
      <c r="E52" s="414" t="s">
        <v>337</v>
      </c>
      <c r="F52" s="414" t="s">
        <v>337</v>
      </c>
      <c r="G52" s="414" t="s">
        <v>8</v>
      </c>
      <c r="H52" s="414" t="s">
        <v>339</v>
      </c>
      <c r="I52" s="414" t="s">
        <v>341</v>
      </c>
      <c r="J52" s="415" t="s">
        <v>946</v>
      </c>
    </row>
    <row r="53" spans="1:25" s="261" customFormat="1" x14ac:dyDescent="0.2">
      <c r="A53" s="435" t="s">
        <v>383</v>
      </c>
      <c r="B53" s="411">
        <v>4.7</v>
      </c>
      <c r="C53" s="412" t="s">
        <v>45</v>
      </c>
      <c r="D53" s="413"/>
      <c r="E53" s="412" t="s">
        <v>381</v>
      </c>
      <c r="F53" s="412" t="s">
        <v>384</v>
      </c>
      <c r="G53" s="412" t="s">
        <v>381</v>
      </c>
      <c r="H53" s="412" t="s">
        <v>79</v>
      </c>
      <c r="I53" s="412" t="s">
        <v>341</v>
      </c>
      <c r="J53" s="413" t="s">
        <v>382</v>
      </c>
    </row>
    <row r="54" spans="1:25" s="261" customFormat="1" x14ac:dyDescent="0.2">
      <c r="A54" s="434" t="s">
        <v>388</v>
      </c>
      <c r="B54" s="408">
        <v>4.9000000000000004</v>
      </c>
      <c r="C54" s="409" t="s">
        <v>45</v>
      </c>
      <c r="D54" s="410"/>
      <c r="E54" s="409" t="s">
        <v>381</v>
      </c>
      <c r="F54" s="409" t="s">
        <v>380</v>
      </c>
      <c r="G54" s="409" t="s">
        <v>381</v>
      </c>
      <c r="H54" s="409" t="s">
        <v>338</v>
      </c>
      <c r="I54" s="409" t="s">
        <v>339</v>
      </c>
      <c r="J54" s="410" t="s">
        <v>377</v>
      </c>
    </row>
    <row r="55" spans="1:25" s="261" customFormat="1" x14ac:dyDescent="0.2">
      <c r="A55" s="437" t="s">
        <v>694</v>
      </c>
      <c r="B55" s="416">
        <v>4.8</v>
      </c>
      <c r="C55" s="416" t="s">
        <v>45</v>
      </c>
      <c r="D55" s="417"/>
      <c r="E55" s="416"/>
      <c r="F55" s="416"/>
      <c r="G55" s="416"/>
      <c r="H55" s="416" t="s">
        <v>79</v>
      </c>
      <c r="I55" s="416" t="s">
        <v>341</v>
      </c>
      <c r="J55" s="417" t="s">
        <v>382</v>
      </c>
    </row>
    <row r="56" spans="1:25" s="261" customFormat="1" x14ac:dyDescent="0.2">
      <c r="A56" s="436" t="s">
        <v>665</v>
      </c>
      <c r="B56" s="414">
        <v>4.9000000000000004</v>
      </c>
      <c r="C56" s="414" t="s">
        <v>45</v>
      </c>
      <c r="D56" s="415"/>
      <c r="E56" s="414"/>
      <c r="F56" s="414"/>
      <c r="G56" s="414"/>
      <c r="H56" s="414" t="s">
        <v>338</v>
      </c>
      <c r="I56" s="414" t="s">
        <v>339</v>
      </c>
      <c r="J56" s="415" t="s">
        <v>382</v>
      </c>
    </row>
    <row r="57" spans="1:25" s="261" customFormat="1" x14ac:dyDescent="0.2">
      <c r="A57" s="433" t="s">
        <v>722</v>
      </c>
      <c r="B57" s="411">
        <v>4.9000000000000004</v>
      </c>
      <c r="C57" s="412" t="s">
        <v>45</v>
      </c>
      <c r="D57" s="413"/>
      <c r="E57" s="412"/>
      <c r="F57" s="412"/>
      <c r="G57" s="412"/>
      <c r="H57" s="412" t="s">
        <v>338</v>
      </c>
      <c r="I57" s="412" t="s">
        <v>339</v>
      </c>
      <c r="J57" s="413" t="s">
        <v>382</v>
      </c>
    </row>
    <row r="58" spans="1:25" s="263" customFormat="1" x14ac:dyDescent="0.2">
      <c r="A58" s="434" t="s">
        <v>386</v>
      </c>
      <c r="B58" s="408">
        <v>5.0999999999999996</v>
      </c>
      <c r="C58" s="409" t="s">
        <v>45</v>
      </c>
      <c r="D58" s="410"/>
      <c r="E58" s="409" t="s">
        <v>381</v>
      </c>
      <c r="F58" s="409" t="s">
        <v>384</v>
      </c>
      <c r="G58" s="409" t="s">
        <v>381</v>
      </c>
      <c r="H58" s="409" t="s">
        <v>338</v>
      </c>
      <c r="I58" s="409" t="s">
        <v>339</v>
      </c>
      <c r="J58" s="410" t="s">
        <v>382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</row>
    <row r="59" spans="1:25" s="263" customFormat="1" x14ac:dyDescent="0.2">
      <c r="A59" s="433" t="s">
        <v>387</v>
      </c>
      <c r="B59" s="411">
        <v>5.2</v>
      </c>
      <c r="C59" s="412" t="s">
        <v>45</v>
      </c>
      <c r="D59" s="413"/>
      <c r="E59" s="412" t="s">
        <v>381</v>
      </c>
      <c r="F59" s="412" t="s">
        <v>384</v>
      </c>
      <c r="G59" s="412" t="s">
        <v>371</v>
      </c>
      <c r="H59" s="412" t="s">
        <v>338</v>
      </c>
      <c r="I59" s="412" t="s">
        <v>339</v>
      </c>
      <c r="J59" s="413" t="s">
        <v>382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</row>
    <row r="60" spans="1:25" s="263" customFormat="1" x14ac:dyDescent="0.2">
      <c r="A60" s="434" t="s">
        <v>385</v>
      </c>
      <c r="B60" s="408">
        <v>5.0999999999999996</v>
      </c>
      <c r="C60" s="409" t="s">
        <v>45</v>
      </c>
      <c r="D60" s="410"/>
      <c r="E60" s="409" t="s">
        <v>381</v>
      </c>
      <c r="F60" s="409" t="s">
        <v>381</v>
      </c>
      <c r="G60" s="409" t="s">
        <v>371</v>
      </c>
      <c r="H60" s="409" t="s">
        <v>338</v>
      </c>
      <c r="I60" s="409" t="s">
        <v>341</v>
      </c>
      <c r="J60" s="410" t="s">
        <v>382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</row>
    <row r="61" spans="1:25" s="263" customFormat="1" x14ac:dyDescent="0.2">
      <c r="A61" s="435" t="s">
        <v>935</v>
      </c>
      <c r="B61" s="411">
        <v>5.4</v>
      </c>
      <c r="C61" s="412" t="s">
        <v>45</v>
      </c>
      <c r="D61" s="413"/>
      <c r="E61" s="412" t="s">
        <v>381</v>
      </c>
      <c r="F61" s="412" t="s">
        <v>372</v>
      </c>
      <c r="G61" s="412" t="s">
        <v>381</v>
      </c>
      <c r="H61" s="412" t="s">
        <v>79</v>
      </c>
      <c r="I61" s="412" t="s">
        <v>341</v>
      </c>
      <c r="J61" s="413" t="s">
        <v>382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</row>
    <row r="62" spans="1:25" s="263" customFormat="1" x14ac:dyDescent="0.2">
      <c r="A62" s="434" t="s">
        <v>979</v>
      </c>
      <c r="B62" s="408">
        <v>5.2</v>
      </c>
      <c r="C62" s="409" t="s">
        <v>437</v>
      </c>
      <c r="D62" s="410"/>
      <c r="E62" s="409"/>
      <c r="F62" s="409"/>
      <c r="G62" s="409"/>
      <c r="H62" s="409" t="s">
        <v>79</v>
      </c>
      <c r="I62" s="409" t="s">
        <v>341</v>
      </c>
      <c r="J62" s="410" t="s">
        <v>382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</row>
    <row r="63" spans="1:25" s="263" customFormat="1" x14ac:dyDescent="0.2">
      <c r="A63" s="435" t="s">
        <v>916</v>
      </c>
      <c r="B63" s="411">
        <v>5.3</v>
      </c>
      <c r="C63" s="412" t="s">
        <v>45</v>
      </c>
      <c r="D63" s="413"/>
      <c r="E63" s="412"/>
      <c r="F63" s="412"/>
      <c r="G63" s="412"/>
      <c r="H63" s="412" t="s">
        <v>338</v>
      </c>
      <c r="I63" s="412" t="s">
        <v>341</v>
      </c>
      <c r="J63" s="413" t="s">
        <v>382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</row>
    <row r="64" spans="1:25" s="261" customFormat="1" ht="25.5" x14ac:dyDescent="0.2">
      <c r="A64" s="434" t="s">
        <v>389</v>
      </c>
      <c r="B64" s="408">
        <v>4.8</v>
      </c>
      <c r="C64" s="409" t="s">
        <v>324</v>
      </c>
      <c r="D64" s="410" t="s">
        <v>364</v>
      </c>
      <c r="E64" s="409" t="s">
        <v>8</v>
      </c>
      <c r="F64" s="409" t="s">
        <v>8</v>
      </c>
      <c r="G64" s="409" t="s">
        <v>8</v>
      </c>
      <c r="H64" s="409" t="s">
        <v>338</v>
      </c>
      <c r="I64" s="409" t="s">
        <v>349</v>
      </c>
      <c r="J64" s="410" t="s">
        <v>947</v>
      </c>
    </row>
    <row r="65" spans="1:25" s="259" customFormat="1" x14ac:dyDescent="0.2">
      <c r="A65" s="433" t="s">
        <v>676</v>
      </c>
      <c r="B65" s="411">
        <v>4.8</v>
      </c>
      <c r="C65" s="412" t="s">
        <v>324</v>
      </c>
      <c r="D65" s="413" t="s">
        <v>451</v>
      </c>
      <c r="E65" s="412" t="s">
        <v>8</v>
      </c>
      <c r="F65" s="412"/>
      <c r="G65" s="412" t="s">
        <v>8</v>
      </c>
      <c r="H65" s="412" t="s">
        <v>338</v>
      </c>
      <c r="I65" s="412" t="s">
        <v>349</v>
      </c>
      <c r="J65" s="413" t="s">
        <v>340</v>
      </c>
    </row>
    <row r="66" spans="1:25" s="259" customFormat="1" x14ac:dyDescent="0.2">
      <c r="A66" s="434" t="s">
        <v>677</v>
      </c>
      <c r="B66" s="408">
        <v>4.9000000000000004</v>
      </c>
      <c r="C66" s="409" t="s">
        <v>324</v>
      </c>
      <c r="D66" s="410" t="s">
        <v>451</v>
      </c>
      <c r="E66" s="409" t="s">
        <v>948</v>
      </c>
      <c r="F66" s="409"/>
      <c r="G66" s="409" t="s">
        <v>948</v>
      </c>
      <c r="H66" s="409" t="s">
        <v>948</v>
      </c>
      <c r="I66" s="409" t="s">
        <v>948</v>
      </c>
      <c r="J66" s="410" t="s">
        <v>340</v>
      </c>
    </row>
    <row r="67" spans="1:25" s="259" customFormat="1" x14ac:dyDescent="0.2">
      <c r="A67" s="435" t="s">
        <v>930</v>
      </c>
      <c r="B67" s="411">
        <v>5.0999999999999996</v>
      </c>
      <c r="C67" s="412" t="s">
        <v>324</v>
      </c>
      <c r="D67" s="413" t="s">
        <v>451</v>
      </c>
      <c r="E67" s="412" t="s">
        <v>8</v>
      </c>
      <c r="F67" s="412"/>
      <c r="G67" s="412" t="s">
        <v>948</v>
      </c>
      <c r="H67" s="412" t="s">
        <v>338</v>
      </c>
      <c r="I67" s="412" t="s">
        <v>349</v>
      </c>
      <c r="J67" s="413" t="s">
        <v>340</v>
      </c>
    </row>
    <row r="68" spans="1:25" s="261" customFormat="1" x14ac:dyDescent="0.2">
      <c r="A68" s="436" t="s">
        <v>260</v>
      </c>
      <c r="B68" s="414">
        <v>3.9</v>
      </c>
      <c r="C68" s="414" t="s">
        <v>324</v>
      </c>
      <c r="D68" s="415" t="s">
        <v>350</v>
      </c>
      <c r="E68" s="414" t="s">
        <v>346</v>
      </c>
      <c r="F68" s="414" t="s">
        <v>346</v>
      </c>
      <c r="G68" s="414" t="s">
        <v>346</v>
      </c>
      <c r="H68" s="414" t="s">
        <v>338</v>
      </c>
      <c r="I68" s="414" t="s">
        <v>339</v>
      </c>
      <c r="J68" s="415" t="s">
        <v>390</v>
      </c>
    </row>
    <row r="69" spans="1:25" s="261" customFormat="1" x14ac:dyDescent="0.2">
      <c r="A69" s="437" t="s">
        <v>392</v>
      </c>
      <c r="B69" s="416">
        <v>4.3</v>
      </c>
      <c r="C69" s="416" t="s">
        <v>471</v>
      </c>
      <c r="D69" s="417" t="s">
        <v>350</v>
      </c>
      <c r="E69" s="416" t="s">
        <v>337</v>
      </c>
      <c r="F69" s="416" t="s">
        <v>346</v>
      </c>
      <c r="G69" s="416" t="s">
        <v>346</v>
      </c>
      <c r="H69" s="416" t="s">
        <v>79</v>
      </c>
      <c r="I69" s="416" t="s">
        <v>349</v>
      </c>
      <c r="J69" s="417" t="s">
        <v>390</v>
      </c>
    </row>
    <row r="70" spans="1:25" s="261" customFormat="1" x14ac:dyDescent="0.2">
      <c r="A70" s="436" t="s">
        <v>391</v>
      </c>
      <c r="B70" s="414">
        <v>4.0999999999999996</v>
      </c>
      <c r="C70" s="414" t="s">
        <v>471</v>
      </c>
      <c r="D70" s="415" t="s">
        <v>350</v>
      </c>
      <c r="E70" s="414" t="s">
        <v>346</v>
      </c>
      <c r="F70" s="414" t="s">
        <v>346</v>
      </c>
      <c r="G70" s="414" t="s">
        <v>253</v>
      </c>
      <c r="H70" s="414" t="s">
        <v>338</v>
      </c>
      <c r="I70" s="414" t="s">
        <v>339</v>
      </c>
      <c r="J70" s="415" t="s">
        <v>390</v>
      </c>
    </row>
    <row r="71" spans="1:25" s="263" customFormat="1" x14ac:dyDescent="0.2">
      <c r="A71" s="433" t="s">
        <v>393</v>
      </c>
      <c r="B71" s="411">
        <v>4.5</v>
      </c>
      <c r="C71" s="412" t="s">
        <v>471</v>
      </c>
      <c r="D71" s="413" t="s">
        <v>350</v>
      </c>
      <c r="E71" s="412" t="s">
        <v>8</v>
      </c>
      <c r="F71" s="412" t="s">
        <v>346</v>
      </c>
      <c r="G71" s="412" t="s">
        <v>8</v>
      </c>
      <c r="H71" s="412" t="s">
        <v>79</v>
      </c>
      <c r="I71" s="412" t="s">
        <v>341</v>
      </c>
      <c r="J71" s="413" t="s">
        <v>390</v>
      </c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</row>
    <row r="72" spans="1:25" s="262" customFormat="1" x14ac:dyDescent="0.2">
      <c r="A72" s="434" t="s">
        <v>506</v>
      </c>
      <c r="B72" s="408">
        <v>4.4000000000000004</v>
      </c>
      <c r="C72" s="409" t="s">
        <v>471</v>
      </c>
      <c r="D72" s="410" t="s">
        <v>345</v>
      </c>
      <c r="E72" s="409" t="s">
        <v>8</v>
      </c>
      <c r="F72" s="409" t="s">
        <v>346</v>
      </c>
      <c r="G72" s="409" t="s">
        <v>8</v>
      </c>
      <c r="H72" s="409" t="s">
        <v>338</v>
      </c>
      <c r="I72" s="409" t="s">
        <v>349</v>
      </c>
      <c r="J72" s="410" t="s">
        <v>390</v>
      </c>
      <c r="K72" s="261"/>
      <c r="L72" s="261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</row>
    <row r="73" spans="1:25" s="262" customFormat="1" x14ac:dyDescent="0.2">
      <c r="A73" s="433" t="s">
        <v>517</v>
      </c>
      <c r="B73" s="411">
        <v>4.5</v>
      </c>
      <c r="C73" s="412" t="s">
        <v>324</v>
      </c>
      <c r="D73" s="413" t="s">
        <v>345</v>
      </c>
      <c r="E73" s="412" t="s">
        <v>8</v>
      </c>
      <c r="F73" s="412" t="s">
        <v>346</v>
      </c>
      <c r="G73" s="412" t="s">
        <v>346</v>
      </c>
      <c r="H73" s="412" t="s">
        <v>338</v>
      </c>
      <c r="I73" s="412" t="s">
        <v>349</v>
      </c>
      <c r="J73" s="413" t="s">
        <v>390</v>
      </c>
      <c r="K73" s="261"/>
      <c r="L73" s="261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</row>
    <row r="74" spans="1:25" s="262" customFormat="1" x14ac:dyDescent="0.2">
      <c r="A74" s="434" t="s">
        <v>394</v>
      </c>
      <c r="B74" s="408">
        <v>4.8</v>
      </c>
      <c r="C74" s="409" t="s">
        <v>324</v>
      </c>
      <c r="D74" s="410" t="s">
        <v>350</v>
      </c>
      <c r="E74" s="409" t="s">
        <v>8</v>
      </c>
      <c r="F74" s="409" t="s">
        <v>8</v>
      </c>
      <c r="G74" s="409" t="s">
        <v>346</v>
      </c>
      <c r="H74" s="409" t="s">
        <v>338</v>
      </c>
      <c r="I74" s="409" t="s">
        <v>349</v>
      </c>
      <c r="J74" s="410" t="s">
        <v>390</v>
      </c>
      <c r="K74" s="261"/>
      <c r="L74" s="261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</row>
    <row r="75" spans="1:25" s="259" customFormat="1" ht="15" customHeight="1" thickBot="1" x14ac:dyDescent="0.25">
      <c r="A75" s="653" t="s">
        <v>1241</v>
      </c>
      <c r="B75" s="653"/>
      <c r="C75" s="653"/>
      <c r="D75" s="653"/>
      <c r="E75" s="653"/>
      <c r="F75" s="653"/>
      <c r="G75" s="653"/>
      <c r="H75" s="653"/>
      <c r="I75" s="653"/>
      <c r="J75" s="653"/>
    </row>
    <row r="76" spans="1:25" s="260" customFormat="1" ht="27" x14ac:dyDescent="0.2">
      <c r="A76" s="151" t="s">
        <v>254</v>
      </c>
      <c r="B76" s="392" t="s">
        <v>1238</v>
      </c>
      <c r="C76" s="392" t="s">
        <v>1237</v>
      </c>
      <c r="D76" s="392" t="s">
        <v>1239</v>
      </c>
      <c r="E76" s="392" t="s">
        <v>329</v>
      </c>
      <c r="F76" s="392" t="s">
        <v>330</v>
      </c>
      <c r="G76" s="392" t="s">
        <v>331</v>
      </c>
      <c r="H76" s="392" t="s">
        <v>332</v>
      </c>
      <c r="I76" s="392" t="s">
        <v>1240</v>
      </c>
      <c r="J76" s="392" t="s">
        <v>80</v>
      </c>
    </row>
    <row r="77" spans="1:25" s="263" customFormat="1" x14ac:dyDescent="0.2">
      <c r="A77" s="435" t="s">
        <v>395</v>
      </c>
      <c r="B77" s="411">
        <v>4.9000000000000004</v>
      </c>
      <c r="C77" s="412" t="s">
        <v>471</v>
      </c>
      <c r="D77" s="413" t="s">
        <v>350</v>
      </c>
      <c r="E77" s="412" t="s">
        <v>8</v>
      </c>
      <c r="F77" s="412" t="s">
        <v>346</v>
      </c>
      <c r="G77" s="412" t="s">
        <v>253</v>
      </c>
      <c r="H77" s="412" t="s">
        <v>338</v>
      </c>
      <c r="I77" s="412" t="s">
        <v>349</v>
      </c>
      <c r="J77" s="413" t="s">
        <v>390</v>
      </c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</row>
    <row r="78" spans="1:25" s="261" customFormat="1" x14ac:dyDescent="0.2">
      <c r="A78" s="434" t="s">
        <v>939</v>
      </c>
      <c r="B78" s="408">
        <v>5.2</v>
      </c>
      <c r="C78" s="409" t="s">
        <v>324</v>
      </c>
      <c r="D78" s="410" t="s">
        <v>345</v>
      </c>
      <c r="E78" s="409" t="s">
        <v>346</v>
      </c>
      <c r="F78" s="409" t="s">
        <v>253</v>
      </c>
      <c r="G78" s="409" t="s">
        <v>8</v>
      </c>
      <c r="H78" s="409" t="s">
        <v>79</v>
      </c>
      <c r="I78" s="409" t="s">
        <v>341</v>
      </c>
      <c r="J78" s="410" t="s">
        <v>390</v>
      </c>
    </row>
    <row r="79" spans="1:25" s="261" customFormat="1" x14ac:dyDescent="0.2">
      <c r="A79" s="433" t="s">
        <v>942</v>
      </c>
      <c r="B79" s="411">
        <v>5.2</v>
      </c>
      <c r="C79" s="412" t="s">
        <v>471</v>
      </c>
      <c r="D79" s="413" t="s">
        <v>337</v>
      </c>
      <c r="E79" s="412" t="s">
        <v>8</v>
      </c>
      <c r="F79" s="412" t="s">
        <v>253</v>
      </c>
      <c r="G79" s="412"/>
      <c r="H79" s="412" t="s">
        <v>79</v>
      </c>
      <c r="I79" s="412" t="s">
        <v>339</v>
      </c>
      <c r="J79" s="413" t="s">
        <v>390</v>
      </c>
    </row>
    <row r="80" spans="1:25" s="261" customFormat="1" x14ac:dyDescent="0.2">
      <c r="A80" s="434" t="s">
        <v>522</v>
      </c>
      <c r="B80" s="408">
        <v>4.3</v>
      </c>
      <c r="C80" s="409" t="s">
        <v>351</v>
      </c>
      <c r="D80" s="410" t="s">
        <v>345</v>
      </c>
      <c r="E80" s="409" t="s">
        <v>8</v>
      </c>
      <c r="F80" s="409" t="s">
        <v>346</v>
      </c>
      <c r="G80" s="409"/>
      <c r="H80" s="409" t="s">
        <v>338</v>
      </c>
      <c r="I80" s="409" t="s">
        <v>341</v>
      </c>
      <c r="J80" s="410" t="s">
        <v>347</v>
      </c>
    </row>
    <row r="81" spans="1:25" s="261" customFormat="1" x14ac:dyDescent="0.2">
      <c r="A81" s="435" t="s">
        <v>526</v>
      </c>
      <c r="B81" s="411">
        <v>4.5</v>
      </c>
      <c r="C81" s="412" t="s">
        <v>351</v>
      </c>
      <c r="D81" s="413" t="s">
        <v>345</v>
      </c>
      <c r="E81" s="412" t="s">
        <v>8</v>
      </c>
      <c r="F81" s="412" t="s">
        <v>346</v>
      </c>
      <c r="G81" s="412" t="s">
        <v>8</v>
      </c>
      <c r="H81" s="412" t="s">
        <v>338</v>
      </c>
      <c r="I81" s="412" t="s">
        <v>341</v>
      </c>
      <c r="J81" s="413" t="s">
        <v>347</v>
      </c>
    </row>
    <row r="82" spans="1:25" s="261" customFormat="1" x14ac:dyDescent="0.2">
      <c r="A82" s="434" t="s">
        <v>398</v>
      </c>
      <c r="B82" s="408">
        <v>4.9000000000000004</v>
      </c>
      <c r="C82" s="409" t="s">
        <v>351</v>
      </c>
      <c r="D82" s="410" t="s">
        <v>399</v>
      </c>
      <c r="E82" s="409" t="s">
        <v>8</v>
      </c>
      <c r="F82" s="409" t="s">
        <v>346</v>
      </c>
      <c r="G82" s="409" t="s">
        <v>8</v>
      </c>
      <c r="H82" s="409" t="s">
        <v>79</v>
      </c>
      <c r="I82" s="409" t="s">
        <v>339</v>
      </c>
      <c r="J82" s="410" t="s">
        <v>347</v>
      </c>
    </row>
    <row r="83" spans="1:25" s="261" customFormat="1" ht="25.5" x14ac:dyDescent="0.2">
      <c r="A83" s="433" t="s">
        <v>396</v>
      </c>
      <c r="B83" s="411">
        <v>4.9000000000000004</v>
      </c>
      <c r="C83" s="412" t="s">
        <v>9</v>
      </c>
      <c r="D83" s="413" t="s">
        <v>949</v>
      </c>
      <c r="E83" s="412" t="s">
        <v>8</v>
      </c>
      <c r="F83" s="412" t="s">
        <v>346</v>
      </c>
      <c r="G83" s="412" t="s">
        <v>8</v>
      </c>
      <c r="H83" s="412" t="s">
        <v>338</v>
      </c>
      <c r="I83" s="412" t="s">
        <v>341</v>
      </c>
      <c r="J83" s="413" t="s">
        <v>347</v>
      </c>
    </row>
    <row r="84" spans="1:25" s="261" customFormat="1" ht="25.5" x14ac:dyDescent="0.2">
      <c r="A84" s="434" t="s">
        <v>400</v>
      </c>
      <c r="B84" s="408">
        <v>5</v>
      </c>
      <c r="C84" s="409" t="s">
        <v>351</v>
      </c>
      <c r="D84" s="410" t="s">
        <v>949</v>
      </c>
      <c r="E84" s="409" t="s">
        <v>253</v>
      </c>
      <c r="F84" s="409" t="s">
        <v>8</v>
      </c>
      <c r="G84" s="409" t="s">
        <v>346</v>
      </c>
      <c r="H84" s="409" t="s">
        <v>79</v>
      </c>
      <c r="I84" s="409" t="s">
        <v>341</v>
      </c>
      <c r="J84" s="410" t="s">
        <v>347</v>
      </c>
    </row>
    <row r="85" spans="1:25" s="261" customFormat="1" x14ac:dyDescent="0.2">
      <c r="A85" s="433" t="s">
        <v>926</v>
      </c>
      <c r="B85" s="411">
        <v>5.4</v>
      </c>
      <c r="C85" s="412" t="s">
        <v>9</v>
      </c>
      <c r="D85" s="413" t="s">
        <v>345</v>
      </c>
      <c r="E85" s="412" t="s">
        <v>346</v>
      </c>
      <c r="F85" s="412" t="s">
        <v>346</v>
      </c>
      <c r="G85" s="412" t="s">
        <v>346</v>
      </c>
      <c r="H85" s="412"/>
      <c r="I85" s="412"/>
      <c r="J85" s="413" t="s">
        <v>347</v>
      </c>
    </row>
    <row r="86" spans="1:25" s="261" customFormat="1" x14ac:dyDescent="0.2">
      <c r="A86" s="434" t="s">
        <v>918</v>
      </c>
      <c r="B86" s="408">
        <v>5.0999999999999996</v>
      </c>
      <c r="C86" s="409" t="s">
        <v>351</v>
      </c>
      <c r="D86" s="410" t="s">
        <v>345</v>
      </c>
      <c r="E86" s="409" t="s">
        <v>8</v>
      </c>
      <c r="F86" s="409" t="s">
        <v>346</v>
      </c>
      <c r="G86" s="409" t="s">
        <v>8</v>
      </c>
      <c r="H86" s="409" t="s">
        <v>338</v>
      </c>
      <c r="I86" s="409" t="s">
        <v>339</v>
      </c>
      <c r="J86" s="410" t="s">
        <v>347</v>
      </c>
    </row>
    <row r="87" spans="1:25" s="261" customFormat="1" x14ac:dyDescent="0.2">
      <c r="A87" s="433" t="s">
        <v>919</v>
      </c>
      <c r="B87" s="411">
        <v>5.3</v>
      </c>
      <c r="C87" s="412" t="s">
        <v>351</v>
      </c>
      <c r="D87" s="413" t="s">
        <v>450</v>
      </c>
      <c r="E87" s="412" t="s">
        <v>8</v>
      </c>
      <c r="F87" s="412" t="s">
        <v>8</v>
      </c>
      <c r="G87" s="412" t="s">
        <v>346</v>
      </c>
      <c r="H87" s="412" t="s">
        <v>338</v>
      </c>
      <c r="I87" s="412" t="s">
        <v>341</v>
      </c>
      <c r="J87" s="413" t="s">
        <v>347</v>
      </c>
    </row>
    <row r="88" spans="1:25" s="261" customFormat="1" ht="25.5" x14ac:dyDescent="0.2">
      <c r="A88" s="434" t="s">
        <v>928</v>
      </c>
      <c r="B88" s="408">
        <v>5</v>
      </c>
      <c r="C88" s="409" t="s">
        <v>9</v>
      </c>
      <c r="D88" s="410" t="s">
        <v>949</v>
      </c>
      <c r="E88" s="409" t="s">
        <v>8</v>
      </c>
      <c r="F88" s="409" t="s">
        <v>346</v>
      </c>
      <c r="G88" s="409" t="s">
        <v>253</v>
      </c>
      <c r="H88" s="409" t="s">
        <v>338</v>
      </c>
      <c r="I88" s="409" t="s">
        <v>341</v>
      </c>
      <c r="J88" s="410" t="s">
        <v>347</v>
      </c>
    </row>
    <row r="89" spans="1:25" s="261" customFormat="1" ht="25.5" x14ac:dyDescent="0.2">
      <c r="A89" s="433" t="s">
        <v>401</v>
      </c>
      <c r="B89" s="411">
        <v>4.3</v>
      </c>
      <c r="C89" s="412" t="s">
        <v>324</v>
      </c>
      <c r="D89" s="413" t="s">
        <v>364</v>
      </c>
      <c r="E89" s="412" t="s">
        <v>8</v>
      </c>
      <c r="F89" s="412" t="s">
        <v>402</v>
      </c>
      <c r="G89" s="412" t="s">
        <v>403</v>
      </c>
      <c r="H89" s="412" t="s">
        <v>338</v>
      </c>
      <c r="I89" s="412" t="s">
        <v>339</v>
      </c>
      <c r="J89" s="413" t="s">
        <v>404</v>
      </c>
    </row>
    <row r="90" spans="1:25" s="261" customFormat="1" x14ac:dyDescent="0.2">
      <c r="A90" s="434" t="s">
        <v>657</v>
      </c>
      <c r="B90" s="408">
        <v>4.5</v>
      </c>
      <c r="C90" s="409" t="s">
        <v>324</v>
      </c>
      <c r="D90" s="410"/>
      <c r="E90" s="409"/>
      <c r="F90" s="409"/>
      <c r="G90" s="409"/>
      <c r="H90" s="409"/>
      <c r="I90" s="409"/>
      <c r="J90" s="410"/>
    </row>
    <row r="91" spans="1:25" s="261" customFormat="1" ht="25.5" x14ac:dyDescent="0.2">
      <c r="A91" s="437" t="s">
        <v>405</v>
      </c>
      <c r="B91" s="416">
        <v>4.5999999999999996</v>
      </c>
      <c r="C91" s="416" t="s">
        <v>471</v>
      </c>
      <c r="D91" s="417" t="s">
        <v>406</v>
      </c>
      <c r="E91" s="416" t="s">
        <v>8</v>
      </c>
      <c r="F91" s="416" t="s">
        <v>346</v>
      </c>
      <c r="G91" s="416" t="s">
        <v>407</v>
      </c>
      <c r="H91" s="416" t="s">
        <v>338</v>
      </c>
      <c r="I91" s="416" t="s">
        <v>349</v>
      </c>
      <c r="J91" s="417" t="s">
        <v>404</v>
      </c>
    </row>
    <row r="92" spans="1:25" s="261" customFormat="1" ht="25.5" x14ac:dyDescent="0.2">
      <c r="A92" s="436" t="s">
        <v>408</v>
      </c>
      <c r="B92" s="414">
        <v>4.9000000000000004</v>
      </c>
      <c r="C92" s="414" t="s">
        <v>471</v>
      </c>
      <c r="D92" s="415" t="s">
        <v>364</v>
      </c>
      <c r="E92" s="414" t="s">
        <v>8</v>
      </c>
      <c r="F92" s="414" t="s">
        <v>8</v>
      </c>
      <c r="G92" s="414" t="s">
        <v>346</v>
      </c>
      <c r="H92" s="414" t="s">
        <v>338</v>
      </c>
      <c r="I92" s="414" t="s">
        <v>349</v>
      </c>
      <c r="J92" s="415" t="s">
        <v>404</v>
      </c>
    </row>
    <row r="93" spans="1:25" s="263" customFormat="1" x14ac:dyDescent="0.2">
      <c r="A93" s="433" t="s">
        <v>691</v>
      </c>
      <c r="B93" s="411">
        <v>4.8</v>
      </c>
      <c r="C93" s="412" t="s">
        <v>324</v>
      </c>
      <c r="D93" s="413" t="s">
        <v>345</v>
      </c>
      <c r="E93" s="412" t="s">
        <v>8</v>
      </c>
      <c r="F93" s="412" t="s">
        <v>8</v>
      </c>
      <c r="G93" s="412" t="s">
        <v>8</v>
      </c>
      <c r="H93" s="412" t="s">
        <v>338</v>
      </c>
      <c r="I93" s="412" t="s">
        <v>341</v>
      </c>
      <c r="J93" s="413" t="s">
        <v>950</v>
      </c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</row>
    <row r="94" spans="1:25" s="263" customFormat="1" ht="25.5" x14ac:dyDescent="0.2">
      <c r="A94" s="432" t="s">
        <v>410</v>
      </c>
      <c r="B94" s="408">
        <v>4.8</v>
      </c>
      <c r="C94" s="409" t="s">
        <v>324</v>
      </c>
      <c r="D94" s="410" t="s">
        <v>364</v>
      </c>
      <c r="E94" s="409" t="s">
        <v>8</v>
      </c>
      <c r="F94" s="409" t="s">
        <v>8</v>
      </c>
      <c r="G94" s="409" t="s">
        <v>8</v>
      </c>
      <c r="H94" s="409" t="s">
        <v>338</v>
      </c>
      <c r="I94" s="409" t="s">
        <v>349</v>
      </c>
      <c r="J94" s="410" t="s">
        <v>951</v>
      </c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</row>
    <row r="95" spans="1:25" s="263" customFormat="1" ht="25.5" x14ac:dyDescent="0.2">
      <c r="A95" s="437" t="s">
        <v>409</v>
      </c>
      <c r="B95" s="416">
        <v>4.7</v>
      </c>
      <c r="C95" s="416" t="s">
        <v>324</v>
      </c>
      <c r="D95" s="417" t="s">
        <v>364</v>
      </c>
      <c r="E95" s="416" t="s">
        <v>8</v>
      </c>
      <c r="F95" s="416" t="s">
        <v>346</v>
      </c>
      <c r="G95" s="416" t="s">
        <v>8</v>
      </c>
      <c r="H95" s="416" t="s">
        <v>79</v>
      </c>
      <c r="I95" s="416" t="s">
        <v>952</v>
      </c>
      <c r="J95" s="417" t="s">
        <v>951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</row>
    <row r="96" spans="1:25" s="263" customFormat="1" ht="25.5" x14ac:dyDescent="0.2">
      <c r="A96" s="436" t="s">
        <v>515</v>
      </c>
      <c r="B96" s="414">
        <v>4.5</v>
      </c>
      <c r="C96" s="414" t="s">
        <v>324</v>
      </c>
      <c r="D96" s="415" t="s">
        <v>364</v>
      </c>
      <c r="E96" s="414" t="s">
        <v>8</v>
      </c>
      <c r="F96" s="414" t="s">
        <v>346</v>
      </c>
      <c r="G96" s="414" t="s">
        <v>346</v>
      </c>
      <c r="H96" s="414" t="s">
        <v>338</v>
      </c>
      <c r="I96" s="414" t="s">
        <v>349</v>
      </c>
      <c r="J96" s="415" t="s">
        <v>951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</row>
    <row r="97" spans="1:25" s="263" customFormat="1" ht="25.5" x14ac:dyDescent="0.2">
      <c r="A97" s="433" t="s">
        <v>681</v>
      </c>
      <c r="B97" s="411">
        <v>4.5999999999999996</v>
      </c>
      <c r="C97" s="412" t="s">
        <v>324</v>
      </c>
      <c r="D97" s="413" t="s">
        <v>364</v>
      </c>
      <c r="E97" s="412" t="s">
        <v>346</v>
      </c>
      <c r="F97" s="412" t="s">
        <v>346</v>
      </c>
      <c r="G97" s="412" t="s">
        <v>346</v>
      </c>
      <c r="H97" s="412" t="s">
        <v>338</v>
      </c>
      <c r="I97" s="412" t="s">
        <v>341</v>
      </c>
      <c r="J97" s="413" t="s">
        <v>951</v>
      </c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</row>
    <row r="98" spans="1:25" s="263" customFormat="1" ht="25.5" x14ac:dyDescent="0.2">
      <c r="A98" s="434" t="s">
        <v>707</v>
      </c>
      <c r="B98" s="408">
        <v>4.9000000000000004</v>
      </c>
      <c r="C98" s="409" t="s">
        <v>324</v>
      </c>
      <c r="D98" s="410" t="s">
        <v>364</v>
      </c>
      <c r="E98" s="409" t="s">
        <v>346</v>
      </c>
      <c r="F98" s="409" t="s">
        <v>953</v>
      </c>
      <c r="G98" s="409" t="s">
        <v>346</v>
      </c>
      <c r="H98" s="409" t="s">
        <v>79</v>
      </c>
      <c r="I98" s="409" t="s">
        <v>349</v>
      </c>
      <c r="J98" s="410" t="s">
        <v>951</v>
      </c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</row>
    <row r="99" spans="1:25" s="263" customFormat="1" x14ac:dyDescent="0.2">
      <c r="A99" s="435" t="s">
        <v>527</v>
      </c>
      <c r="B99" s="411">
        <v>4.4000000000000004</v>
      </c>
      <c r="C99" s="412" t="s">
        <v>471</v>
      </c>
      <c r="D99" s="413"/>
      <c r="E99" s="412"/>
      <c r="F99" s="412"/>
      <c r="G99" s="412"/>
      <c r="H99" s="412" t="s">
        <v>338</v>
      </c>
      <c r="I99" s="412" t="s">
        <v>349</v>
      </c>
      <c r="J99" s="413" t="s">
        <v>954</v>
      </c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</row>
    <row r="100" spans="1:25" s="263" customFormat="1" x14ac:dyDescent="0.2">
      <c r="A100" s="432" t="s">
        <v>511</v>
      </c>
      <c r="B100" s="408">
        <v>4.5</v>
      </c>
      <c r="C100" s="409" t="s">
        <v>471</v>
      </c>
      <c r="D100" s="410"/>
      <c r="E100" s="409"/>
      <c r="F100" s="409"/>
      <c r="G100" s="409"/>
      <c r="H100" s="409" t="s">
        <v>337</v>
      </c>
      <c r="I100" s="409" t="s">
        <v>341</v>
      </c>
      <c r="J100" s="410" t="s">
        <v>954</v>
      </c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</row>
    <row r="101" spans="1:25" s="263" customFormat="1" x14ac:dyDescent="0.2">
      <c r="A101" s="433" t="s">
        <v>523</v>
      </c>
      <c r="B101" s="411">
        <v>4.5</v>
      </c>
      <c r="C101" s="412" t="s">
        <v>324</v>
      </c>
      <c r="D101" s="413"/>
      <c r="E101" s="412"/>
      <c r="F101" s="412"/>
      <c r="G101" s="412"/>
      <c r="H101" s="412" t="s">
        <v>338</v>
      </c>
      <c r="I101" s="412" t="s">
        <v>349</v>
      </c>
      <c r="J101" s="413" t="s">
        <v>954</v>
      </c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</row>
    <row r="102" spans="1:25" s="263" customFormat="1" x14ac:dyDescent="0.2">
      <c r="A102" s="434" t="s">
        <v>683</v>
      </c>
      <c r="B102" s="408">
        <v>4.5999999999999996</v>
      </c>
      <c r="C102" s="409" t="s">
        <v>324</v>
      </c>
      <c r="D102" s="410"/>
      <c r="E102" s="409"/>
      <c r="F102" s="409"/>
      <c r="G102" s="409"/>
      <c r="H102" s="409" t="s">
        <v>338</v>
      </c>
      <c r="I102" s="409" t="s">
        <v>341</v>
      </c>
      <c r="J102" s="410" t="s">
        <v>954</v>
      </c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</row>
    <row r="103" spans="1:25" s="262" customFormat="1" x14ac:dyDescent="0.2">
      <c r="A103" s="433" t="s">
        <v>709</v>
      </c>
      <c r="B103" s="411">
        <v>4.7</v>
      </c>
      <c r="C103" s="412" t="s">
        <v>324</v>
      </c>
      <c r="D103" s="413"/>
      <c r="E103" s="412"/>
      <c r="F103" s="412"/>
      <c r="G103" s="412"/>
      <c r="H103" s="412" t="s">
        <v>79</v>
      </c>
      <c r="I103" s="412" t="s">
        <v>339</v>
      </c>
      <c r="J103" s="413" t="s">
        <v>954</v>
      </c>
      <c r="K103" s="261"/>
      <c r="L103" s="261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</row>
    <row r="104" spans="1:25" s="261" customFormat="1" x14ac:dyDescent="0.2">
      <c r="A104" s="434" t="s">
        <v>669</v>
      </c>
      <c r="B104" s="408">
        <v>4.8</v>
      </c>
      <c r="C104" s="409" t="s">
        <v>324</v>
      </c>
      <c r="D104" s="410"/>
      <c r="E104" s="409"/>
      <c r="F104" s="409"/>
      <c r="G104" s="409"/>
      <c r="H104" s="409" t="s">
        <v>338</v>
      </c>
      <c r="I104" s="409" t="s">
        <v>349</v>
      </c>
      <c r="J104" s="410" t="s">
        <v>954</v>
      </c>
    </row>
    <row r="105" spans="1:25" s="261" customFormat="1" x14ac:dyDescent="0.2">
      <c r="A105" s="433" t="s">
        <v>662</v>
      </c>
      <c r="B105" s="411">
        <v>4.8</v>
      </c>
      <c r="C105" s="412" t="s">
        <v>471</v>
      </c>
      <c r="D105" s="413"/>
      <c r="E105" s="412"/>
      <c r="F105" s="412"/>
      <c r="G105" s="412"/>
      <c r="H105" s="412" t="s">
        <v>338</v>
      </c>
      <c r="I105" s="412" t="s">
        <v>349</v>
      </c>
      <c r="J105" s="413" t="s">
        <v>954</v>
      </c>
    </row>
    <row r="106" spans="1:25" s="259" customFormat="1" x14ac:dyDescent="0.2">
      <c r="A106" s="434" t="s">
        <v>689</v>
      </c>
      <c r="B106" s="408">
        <v>4.9000000000000004</v>
      </c>
      <c r="C106" s="409" t="s">
        <v>324</v>
      </c>
      <c r="D106" s="410"/>
      <c r="E106" s="409"/>
      <c r="F106" s="409"/>
      <c r="G106" s="409"/>
      <c r="H106" s="409"/>
      <c r="I106" s="409"/>
      <c r="J106" s="410" t="s">
        <v>954</v>
      </c>
      <c r="K106" s="261"/>
      <c r="L106" s="261"/>
    </row>
    <row r="107" spans="1:25" s="261" customFormat="1" x14ac:dyDescent="0.2">
      <c r="A107" s="435" t="s">
        <v>658</v>
      </c>
      <c r="B107" s="411">
        <v>4.9000000000000004</v>
      </c>
      <c r="C107" s="412" t="s">
        <v>471</v>
      </c>
      <c r="D107" s="413"/>
      <c r="E107" s="412"/>
      <c r="F107" s="412"/>
      <c r="G107" s="412"/>
      <c r="H107" s="412" t="s">
        <v>338</v>
      </c>
      <c r="I107" s="412" t="s">
        <v>349</v>
      </c>
      <c r="J107" s="413" t="s">
        <v>954</v>
      </c>
    </row>
    <row r="108" spans="1:25" s="261" customFormat="1" x14ac:dyDescent="0.2">
      <c r="A108" s="432" t="s">
        <v>733</v>
      </c>
      <c r="B108" s="408">
        <v>4.9000000000000004</v>
      </c>
      <c r="C108" s="409" t="s">
        <v>324</v>
      </c>
      <c r="D108" s="410"/>
      <c r="E108" s="409"/>
      <c r="F108" s="409"/>
      <c r="G108" s="409"/>
      <c r="H108" s="409" t="s">
        <v>338</v>
      </c>
      <c r="I108" s="409" t="s">
        <v>339</v>
      </c>
      <c r="J108" s="410" t="s">
        <v>954</v>
      </c>
    </row>
    <row r="109" spans="1:25" s="263" customFormat="1" ht="25.5" x14ac:dyDescent="0.2">
      <c r="A109" s="435" t="s">
        <v>695</v>
      </c>
      <c r="B109" s="411">
        <v>4.5999999999999996</v>
      </c>
      <c r="C109" s="412" t="s">
        <v>324</v>
      </c>
      <c r="D109" s="413" t="s">
        <v>364</v>
      </c>
      <c r="E109" s="412" t="s">
        <v>8</v>
      </c>
      <c r="F109" s="412" t="s">
        <v>339</v>
      </c>
      <c r="G109" s="412" t="s">
        <v>955</v>
      </c>
      <c r="H109" s="412" t="s">
        <v>79</v>
      </c>
      <c r="I109" s="412" t="s">
        <v>349</v>
      </c>
      <c r="J109" s="413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</row>
    <row r="110" spans="1:25" s="263" customFormat="1" x14ac:dyDescent="0.2">
      <c r="A110" s="432" t="s">
        <v>920</v>
      </c>
      <c r="B110" s="408">
        <v>5</v>
      </c>
      <c r="C110" s="409" t="s">
        <v>324</v>
      </c>
      <c r="D110" s="410"/>
      <c r="E110" s="409"/>
      <c r="F110" s="409"/>
      <c r="G110" s="409"/>
      <c r="H110" s="409" t="s">
        <v>338</v>
      </c>
      <c r="I110" s="409" t="s">
        <v>349</v>
      </c>
      <c r="J110" s="410" t="s">
        <v>954</v>
      </c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</row>
    <row r="111" spans="1:25" s="263" customFormat="1" x14ac:dyDescent="0.2">
      <c r="A111" s="433" t="s">
        <v>513</v>
      </c>
      <c r="B111" s="411">
        <v>4.4000000000000004</v>
      </c>
      <c r="C111" s="412" t="s">
        <v>324</v>
      </c>
      <c r="D111" s="413" t="s">
        <v>956</v>
      </c>
      <c r="E111" s="412" t="s">
        <v>8</v>
      </c>
      <c r="F111" s="412" t="s">
        <v>8</v>
      </c>
      <c r="G111" s="412" t="s">
        <v>8</v>
      </c>
      <c r="H111" s="412" t="s">
        <v>338</v>
      </c>
      <c r="I111" s="412" t="s">
        <v>339</v>
      </c>
      <c r="J111" s="413" t="s">
        <v>957</v>
      </c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</row>
    <row r="112" spans="1:25" s="263" customFormat="1" x14ac:dyDescent="0.2">
      <c r="A112" s="434" t="s">
        <v>684</v>
      </c>
      <c r="B112" s="408">
        <v>4.5999999999999996</v>
      </c>
      <c r="C112" s="409" t="s">
        <v>324</v>
      </c>
      <c r="D112" s="410" t="s">
        <v>956</v>
      </c>
      <c r="E112" s="409" t="s">
        <v>8</v>
      </c>
      <c r="F112" s="409" t="s">
        <v>8</v>
      </c>
      <c r="G112" s="409" t="s">
        <v>8</v>
      </c>
      <c r="H112" s="409" t="s">
        <v>338</v>
      </c>
      <c r="I112" s="409" t="s">
        <v>339</v>
      </c>
      <c r="J112" s="410" t="s">
        <v>957</v>
      </c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</row>
    <row r="113" spans="1:25" s="263" customFormat="1" x14ac:dyDescent="0.2">
      <c r="A113" s="433" t="s">
        <v>1039</v>
      </c>
      <c r="B113" s="411">
        <v>4.5999999999999996</v>
      </c>
      <c r="C113" s="412" t="s">
        <v>324</v>
      </c>
      <c r="D113" s="413" t="s">
        <v>956</v>
      </c>
      <c r="E113" s="412" t="s">
        <v>8</v>
      </c>
      <c r="F113" s="412" t="s">
        <v>8</v>
      </c>
      <c r="G113" s="412" t="s">
        <v>8</v>
      </c>
      <c r="H113" s="412" t="s">
        <v>338</v>
      </c>
      <c r="I113" s="412" t="s">
        <v>339</v>
      </c>
      <c r="J113" s="413" t="s">
        <v>957</v>
      </c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</row>
    <row r="114" spans="1:25" s="263" customFormat="1" x14ac:dyDescent="0.2">
      <c r="A114" s="432" t="s">
        <v>1040</v>
      </c>
      <c r="B114" s="408">
        <v>4.5999999999999996</v>
      </c>
      <c r="C114" s="409" t="s">
        <v>324</v>
      </c>
      <c r="D114" s="410" t="s">
        <v>956</v>
      </c>
      <c r="E114" s="409" t="s">
        <v>8</v>
      </c>
      <c r="F114" s="409" t="s">
        <v>8</v>
      </c>
      <c r="G114" s="409" t="s">
        <v>8</v>
      </c>
      <c r="H114" s="409" t="s">
        <v>338</v>
      </c>
      <c r="I114" s="409" t="s">
        <v>339</v>
      </c>
      <c r="J114" s="410" t="s">
        <v>957</v>
      </c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</row>
    <row r="115" spans="1:25" s="263" customFormat="1" x14ac:dyDescent="0.2">
      <c r="A115" s="435" t="s">
        <v>1041</v>
      </c>
      <c r="B115" s="411">
        <v>4.8</v>
      </c>
      <c r="C115" s="412" t="s">
        <v>324</v>
      </c>
      <c r="D115" s="413" t="s">
        <v>956</v>
      </c>
      <c r="E115" s="412" t="s">
        <v>8</v>
      </c>
      <c r="F115" s="412" t="s">
        <v>8</v>
      </c>
      <c r="G115" s="412" t="s">
        <v>8</v>
      </c>
      <c r="H115" s="412" t="s">
        <v>338</v>
      </c>
      <c r="I115" s="412" t="s">
        <v>339</v>
      </c>
      <c r="J115" s="413" t="s">
        <v>957</v>
      </c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</row>
    <row r="116" spans="1:25" s="263" customFormat="1" x14ac:dyDescent="0.2">
      <c r="A116" s="434" t="s">
        <v>1042</v>
      </c>
      <c r="B116" s="408">
        <v>4.9000000000000004</v>
      </c>
      <c r="C116" s="409" t="s">
        <v>324</v>
      </c>
      <c r="D116" s="410" t="s">
        <v>956</v>
      </c>
      <c r="E116" s="409" t="s">
        <v>8</v>
      </c>
      <c r="F116" s="409" t="s">
        <v>8</v>
      </c>
      <c r="G116" s="409" t="s">
        <v>8</v>
      </c>
      <c r="H116" s="409" t="s">
        <v>338</v>
      </c>
      <c r="I116" s="409" t="s">
        <v>339</v>
      </c>
      <c r="J116" s="410" t="s">
        <v>957</v>
      </c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</row>
    <row r="117" spans="1:25" s="263" customFormat="1" ht="38.25" x14ac:dyDescent="0.2">
      <c r="A117" s="435" t="s">
        <v>413</v>
      </c>
      <c r="B117" s="411">
        <v>4.0999999999999996</v>
      </c>
      <c r="C117" s="412" t="s">
        <v>351</v>
      </c>
      <c r="D117" s="413" t="s">
        <v>345</v>
      </c>
      <c r="E117" s="412" t="s">
        <v>8</v>
      </c>
      <c r="F117" s="412"/>
      <c r="G117" s="412" t="s">
        <v>253</v>
      </c>
      <c r="H117" s="412" t="s">
        <v>79</v>
      </c>
      <c r="I117" s="412" t="s">
        <v>339</v>
      </c>
      <c r="J117" s="413" t="s">
        <v>958</v>
      </c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</row>
    <row r="118" spans="1:25" s="263" customFormat="1" ht="38.25" x14ac:dyDescent="0.2">
      <c r="A118" s="432" t="s">
        <v>411</v>
      </c>
      <c r="B118" s="408">
        <v>4.3</v>
      </c>
      <c r="C118" s="409" t="s">
        <v>351</v>
      </c>
      <c r="D118" s="410" t="s">
        <v>959</v>
      </c>
      <c r="E118" s="409" t="s">
        <v>8</v>
      </c>
      <c r="F118" s="409" t="s">
        <v>8</v>
      </c>
      <c r="G118" s="409" t="s">
        <v>8</v>
      </c>
      <c r="H118" s="409" t="s">
        <v>79</v>
      </c>
      <c r="I118" s="409" t="s">
        <v>341</v>
      </c>
      <c r="J118" s="410" t="s">
        <v>958</v>
      </c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</row>
    <row r="119" spans="1:25" s="263" customFormat="1" ht="38.25" x14ac:dyDescent="0.2">
      <c r="A119" s="433" t="s">
        <v>414</v>
      </c>
      <c r="B119" s="411">
        <v>4.4000000000000004</v>
      </c>
      <c r="C119" s="412" t="s">
        <v>351</v>
      </c>
      <c r="D119" s="413" t="s">
        <v>959</v>
      </c>
      <c r="E119" s="412" t="s">
        <v>8</v>
      </c>
      <c r="F119" s="412"/>
      <c r="G119" s="412" t="s">
        <v>8</v>
      </c>
      <c r="H119" s="412" t="s">
        <v>338</v>
      </c>
      <c r="I119" s="412" t="s">
        <v>349</v>
      </c>
      <c r="J119" s="413" t="s">
        <v>958</v>
      </c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</row>
    <row r="120" spans="1:25" s="263" customFormat="1" ht="38.25" x14ac:dyDescent="0.2">
      <c r="A120" s="432" t="s">
        <v>530</v>
      </c>
      <c r="B120" s="408">
        <v>4.5</v>
      </c>
      <c r="C120" s="409" t="s">
        <v>351</v>
      </c>
      <c r="D120" s="410"/>
      <c r="E120" s="409" t="s">
        <v>8</v>
      </c>
      <c r="F120" s="409" t="s">
        <v>8</v>
      </c>
      <c r="G120" s="409" t="s">
        <v>8</v>
      </c>
      <c r="H120" s="409" t="s">
        <v>79</v>
      </c>
      <c r="I120" s="409" t="s">
        <v>341</v>
      </c>
      <c r="J120" s="410" t="s">
        <v>958</v>
      </c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</row>
    <row r="121" spans="1:25" s="263" customFormat="1" ht="38.25" x14ac:dyDescent="0.2">
      <c r="A121" s="435" t="s">
        <v>416</v>
      </c>
      <c r="B121" s="411">
        <v>4.7</v>
      </c>
      <c r="C121" s="412" t="s">
        <v>9</v>
      </c>
      <c r="D121" s="413" t="s">
        <v>959</v>
      </c>
      <c r="E121" s="412" t="s">
        <v>8</v>
      </c>
      <c r="F121" s="412"/>
      <c r="G121" s="412" t="s">
        <v>8</v>
      </c>
      <c r="H121" s="412" t="s">
        <v>79</v>
      </c>
      <c r="I121" s="412" t="s">
        <v>339</v>
      </c>
      <c r="J121" s="413" t="s">
        <v>958</v>
      </c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</row>
    <row r="122" spans="1:25" s="263" customFormat="1" ht="38.25" x14ac:dyDescent="0.2">
      <c r="A122" s="434" t="s">
        <v>705</v>
      </c>
      <c r="B122" s="408">
        <v>4.5999999999999996</v>
      </c>
      <c r="C122" s="409" t="s">
        <v>368</v>
      </c>
      <c r="D122" s="410"/>
      <c r="E122" s="409" t="s">
        <v>8</v>
      </c>
      <c r="F122" s="409"/>
      <c r="G122" s="409" t="s">
        <v>8</v>
      </c>
      <c r="H122" s="409" t="s">
        <v>79</v>
      </c>
      <c r="I122" s="409" t="s">
        <v>341</v>
      </c>
      <c r="J122" s="410" t="s">
        <v>958</v>
      </c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</row>
    <row r="123" spans="1:25" s="261" customFormat="1" ht="38.25" x14ac:dyDescent="0.2">
      <c r="A123" s="433" t="s">
        <v>711</v>
      </c>
      <c r="B123" s="411">
        <v>4.8</v>
      </c>
      <c r="C123" s="412" t="s">
        <v>368</v>
      </c>
      <c r="D123" s="413" t="s">
        <v>345</v>
      </c>
      <c r="E123" s="412" t="s">
        <v>8</v>
      </c>
      <c r="F123" s="412"/>
      <c r="G123" s="412" t="s">
        <v>8</v>
      </c>
      <c r="H123" s="412" t="s">
        <v>79</v>
      </c>
      <c r="I123" s="412" t="s">
        <v>341</v>
      </c>
      <c r="J123" s="413" t="s">
        <v>958</v>
      </c>
    </row>
    <row r="124" spans="1:25" s="261" customFormat="1" ht="38.25" x14ac:dyDescent="0.2">
      <c r="A124" s="436" t="s">
        <v>415</v>
      </c>
      <c r="B124" s="414">
        <v>5.3</v>
      </c>
      <c r="C124" s="414" t="s">
        <v>9</v>
      </c>
      <c r="D124" s="415" t="s">
        <v>960</v>
      </c>
      <c r="E124" s="414" t="s">
        <v>8</v>
      </c>
      <c r="F124" s="414"/>
      <c r="G124" s="414" t="s">
        <v>8</v>
      </c>
      <c r="H124" s="414" t="s">
        <v>79</v>
      </c>
      <c r="I124" s="414" t="s">
        <v>349</v>
      </c>
      <c r="J124" s="415" t="s">
        <v>958</v>
      </c>
    </row>
    <row r="125" spans="1:25" s="261" customFormat="1" ht="38.25" x14ac:dyDescent="0.2">
      <c r="A125" s="437" t="s">
        <v>412</v>
      </c>
      <c r="B125" s="416">
        <v>5.5</v>
      </c>
      <c r="C125" s="416" t="s">
        <v>351</v>
      </c>
      <c r="D125" s="417" t="s">
        <v>345</v>
      </c>
      <c r="E125" s="416" t="s">
        <v>253</v>
      </c>
      <c r="F125" s="416" t="s">
        <v>346</v>
      </c>
      <c r="G125" s="416" t="s">
        <v>8</v>
      </c>
      <c r="H125" s="416" t="s">
        <v>79</v>
      </c>
      <c r="I125" s="416" t="s">
        <v>341</v>
      </c>
      <c r="J125" s="417" t="s">
        <v>958</v>
      </c>
    </row>
    <row r="126" spans="1:25" s="259" customFormat="1" ht="15" customHeight="1" thickBot="1" x14ac:dyDescent="0.25">
      <c r="A126" s="653" t="s">
        <v>1241</v>
      </c>
      <c r="B126" s="653"/>
      <c r="C126" s="653"/>
      <c r="D126" s="653"/>
      <c r="E126" s="653"/>
      <c r="F126" s="653"/>
      <c r="G126" s="653"/>
      <c r="H126" s="653"/>
      <c r="I126" s="653"/>
      <c r="J126" s="653"/>
    </row>
    <row r="127" spans="1:25" s="260" customFormat="1" ht="27" x14ac:dyDescent="0.2">
      <c r="A127" s="151" t="s">
        <v>254</v>
      </c>
      <c r="B127" s="392" t="s">
        <v>1238</v>
      </c>
      <c r="C127" s="392" t="s">
        <v>1237</v>
      </c>
      <c r="D127" s="392" t="s">
        <v>1239</v>
      </c>
      <c r="E127" s="392" t="s">
        <v>329</v>
      </c>
      <c r="F127" s="392" t="s">
        <v>330</v>
      </c>
      <c r="G127" s="392" t="s">
        <v>331</v>
      </c>
      <c r="H127" s="392" t="s">
        <v>332</v>
      </c>
      <c r="I127" s="392" t="s">
        <v>1240</v>
      </c>
      <c r="J127" s="392" t="s">
        <v>80</v>
      </c>
    </row>
    <row r="128" spans="1:25" s="259" customFormat="1" ht="38.25" x14ac:dyDescent="0.2">
      <c r="A128" s="432" t="s">
        <v>934</v>
      </c>
      <c r="B128" s="408">
        <v>5.0999999999999996</v>
      </c>
      <c r="C128" s="409" t="s">
        <v>351</v>
      </c>
      <c r="D128" s="410" t="s">
        <v>397</v>
      </c>
      <c r="E128" s="409" t="s">
        <v>253</v>
      </c>
      <c r="F128" s="409" t="s">
        <v>8</v>
      </c>
      <c r="G128" s="409" t="s">
        <v>8</v>
      </c>
      <c r="H128" s="409" t="s">
        <v>79</v>
      </c>
      <c r="I128" s="409" t="s">
        <v>341</v>
      </c>
      <c r="J128" s="410" t="s">
        <v>958</v>
      </c>
    </row>
    <row r="129" spans="1:25" s="259" customFormat="1" ht="38.25" x14ac:dyDescent="0.2">
      <c r="A129" s="433" t="s">
        <v>929</v>
      </c>
      <c r="B129" s="411">
        <v>5.3</v>
      </c>
      <c r="C129" s="412" t="s">
        <v>351</v>
      </c>
      <c r="D129" s="413" t="s">
        <v>345</v>
      </c>
      <c r="E129" s="412" t="s">
        <v>8</v>
      </c>
      <c r="F129" s="412" t="s">
        <v>346</v>
      </c>
      <c r="G129" s="412" t="s">
        <v>8</v>
      </c>
      <c r="H129" s="412" t="s">
        <v>79</v>
      </c>
      <c r="I129" s="412" t="s">
        <v>349</v>
      </c>
      <c r="J129" s="413" t="s">
        <v>958</v>
      </c>
    </row>
    <row r="130" spans="1:25" s="259" customFormat="1" ht="38.25" x14ac:dyDescent="0.2">
      <c r="A130" s="434" t="s">
        <v>921</v>
      </c>
      <c r="B130" s="408">
        <v>5.5</v>
      </c>
      <c r="C130" s="409" t="s">
        <v>351</v>
      </c>
      <c r="D130" s="410" t="s">
        <v>949</v>
      </c>
      <c r="E130" s="409" t="s">
        <v>337</v>
      </c>
      <c r="F130" s="409"/>
      <c r="G130" s="409"/>
      <c r="H130" s="409" t="s">
        <v>338</v>
      </c>
      <c r="I130" s="409" t="s">
        <v>341</v>
      </c>
      <c r="J130" s="410" t="s">
        <v>958</v>
      </c>
    </row>
    <row r="131" spans="1:25" s="261" customFormat="1" x14ac:dyDescent="0.2">
      <c r="A131" s="437" t="s">
        <v>518</v>
      </c>
      <c r="B131" s="416">
        <v>4.2</v>
      </c>
      <c r="C131" s="416" t="s">
        <v>471</v>
      </c>
      <c r="D131" s="417" t="s">
        <v>345</v>
      </c>
      <c r="E131" s="416"/>
      <c r="F131" s="416"/>
      <c r="G131" s="416"/>
      <c r="H131" s="416" t="s">
        <v>338</v>
      </c>
      <c r="I131" s="416" t="s">
        <v>341</v>
      </c>
      <c r="J131" s="417" t="s">
        <v>961</v>
      </c>
    </row>
    <row r="132" spans="1:25" s="261" customFormat="1" x14ac:dyDescent="0.2">
      <c r="A132" s="436" t="s">
        <v>524</v>
      </c>
      <c r="B132" s="414">
        <v>4.5</v>
      </c>
      <c r="C132" s="414" t="s">
        <v>324</v>
      </c>
      <c r="D132" s="415" t="s">
        <v>345</v>
      </c>
      <c r="E132" s="414"/>
      <c r="F132" s="414"/>
      <c r="G132" s="414"/>
      <c r="H132" s="414" t="s">
        <v>338</v>
      </c>
      <c r="I132" s="414" t="s">
        <v>339</v>
      </c>
      <c r="J132" s="415" t="s">
        <v>961</v>
      </c>
    </row>
    <row r="133" spans="1:25" s="261" customFormat="1" x14ac:dyDescent="0.2">
      <c r="A133" s="437" t="s">
        <v>933</v>
      </c>
      <c r="B133" s="416">
        <v>5</v>
      </c>
      <c r="C133" s="416" t="s">
        <v>324</v>
      </c>
      <c r="D133" s="417" t="s">
        <v>345</v>
      </c>
      <c r="E133" s="416"/>
      <c r="F133" s="416"/>
      <c r="G133" s="416"/>
      <c r="H133" s="416" t="s">
        <v>338</v>
      </c>
      <c r="I133" s="416" t="s">
        <v>341</v>
      </c>
      <c r="J133" s="417" t="s">
        <v>961</v>
      </c>
    </row>
    <row r="134" spans="1:25" s="261" customFormat="1" ht="25.5" x14ac:dyDescent="0.2">
      <c r="A134" s="434" t="s">
        <v>417</v>
      </c>
      <c r="B134" s="408">
        <v>4.7</v>
      </c>
      <c r="C134" s="409" t="s">
        <v>368</v>
      </c>
      <c r="D134" s="410" t="s">
        <v>418</v>
      </c>
      <c r="E134" s="409"/>
      <c r="F134" s="409" t="s">
        <v>8</v>
      </c>
      <c r="G134" s="409" t="s">
        <v>337</v>
      </c>
      <c r="H134" s="409" t="s">
        <v>79</v>
      </c>
      <c r="I134" s="409" t="s">
        <v>341</v>
      </c>
      <c r="J134" s="410" t="s">
        <v>419</v>
      </c>
    </row>
    <row r="135" spans="1:25" s="261" customFormat="1" ht="38.25" x14ac:dyDescent="0.2">
      <c r="A135" s="433" t="s">
        <v>420</v>
      </c>
      <c r="B135" s="411">
        <v>4.9000000000000004</v>
      </c>
      <c r="C135" s="412" t="s">
        <v>9</v>
      </c>
      <c r="D135" s="413" t="s">
        <v>421</v>
      </c>
      <c r="E135" s="412" t="s">
        <v>8</v>
      </c>
      <c r="F135" s="412" t="s">
        <v>346</v>
      </c>
      <c r="G135" s="412" t="s">
        <v>8</v>
      </c>
      <c r="H135" s="412" t="s">
        <v>338</v>
      </c>
      <c r="I135" s="412" t="s">
        <v>341</v>
      </c>
      <c r="J135" s="413" t="s">
        <v>419</v>
      </c>
    </row>
    <row r="136" spans="1:25" s="261" customFormat="1" ht="25.5" x14ac:dyDescent="0.2">
      <c r="A136" s="434" t="s">
        <v>422</v>
      </c>
      <c r="B136" s="408">
        <v>4.2</v>
      </c>
      <c r="C136" s="409" t="s">
        <v>45</v>
      </c>
      <c r="D136" s="410"/>
      <c r="E136" s="409" t="s">
        <v>346</v>
      </c>
      <c r="F136" s="409" t="s">
        <v>346</v>
      </c>
      <c r="G136" s="409" t="s">
        <v>346</v>
      </c>
      <c r="H136" s="409" t="s">
        <v>423</v>
      </c>
      <c r="I136" s="409" t="s">
        <v>349</v>
      </c>
      <c r="J136" s="410" t="s">
        <v>424</v>
      </c>
    </row>
    <row r="137" spans="1:25" s="261" customFormat="1" ht="25.5" x14ac:dyDescent="0.2">
      <c r="A137" s="437" t="s">
        <v>425</v>
      </c>
      <c r="B137" s="416">
        <v>4.2</v>
      </c>
      <c r="C137" s="416" t="s">
        <v>324</v>
      </c>
      <c r="D137" s="417" t="s">
        <v>364</v>
      </c>
      <c r="E137" s="416" t="s">
        <v>337</v>
      </c>
      <c r="F137" s="416" t="s">
        <v>426</v>
      </c>
      <c r="G137" s="416" t="s">
        <v>426</v>
      </c>
      <c r="H137" s="416" t="s">
        <v>338</v>
      </c>
      <c r="I137" s="416" t="s">
        <v>339</v>
      </c>
      <c r="J137" s="417" t="s">
        <v>962</v>
      </c>
    </row>
    <row r="138" spans="1:25" s="259" customFormat="1" ht="25.5" x14ac:dyDescent="0.2">
      <c r="A138" s="436" t="s">
        <v>427</v>
      </c>
      <c r="B138" s="414">
        <v>4.4000000000000004</v>
      </c>
      <c r="C138" s="414" t="s">
        <v>471</v>
      </c>
      <c r="D138" s="415" t="s">
        <v>364</v>
      </c>
      <c r="E138" s="414" t="s">
        <v>8</v>
      </c>
      <c r="F138" s="414" t="s">
        <v>426</v>
      </c>
      <c r="G138" s="414" t="s">
        <v>346</v>
      </c>
      <c r="H138" s="414" t="s">
        <v>338</v>
      </c>
      <c r="I138" s="414" t="s">
        <v>349</v>
      </c>
      <c r="J138" s="415" t="s">
        <v>962</v>
      </c>
      <c r="K138" s="261"/>
      <c r="L138" s="261"/>
    </row>
    <row r="139" spans="1:25" s="259" customFormat="1" ht="25.5" x14ac:dyDescent="0.2">
      <c r="A139" s="435" t="s">
        <v>528</v>
      </c>
      <c r="B139" s="411">
        <v>4.2</v>
      </c>
      <c r="C139" s="412" t="s">
        <v>324</v>
      </c>
      <c r="D139" s="413" t="s">
        <v>963</v>
      </c>
      <c r="E139" s="412" t="s">
        <v>8</v>
      </c>
      <c r="F139" s="412" t="s">
        <v>964</v>
      </c>
      <c r="G139" s="412" t="s">
        <v>346</v>
      </c>
      <c r="H139" s="412" t="s">
        <v>79</v>
      </c>
      <c r="I139" s="412" t="s">
        <v>339</v>
      </c>
      <c r="J139" s="413" t="s">
        <v>965</v>
      </c>
      <c r="K139" s="261"/>
      <c r="L139" s="261"/>
    </row>
    <row r="140" spans="1:25" s="261" customFormat="1" ht="25.5" x14ac:dyDescent="0.2">
      <c r="A140" s="434" t="s">
        <v>509</v>
      </c>
      <c r="B140" s="408">
        <v>4.5</v>
      </c>
      <c r="C140" s="409" t="s">
        <v>471</v>
      </c>
      <c r="D140" s="410" t="s">
        <v>451</v>
      </c>
      <c r="E140" s="409" t="s">
        <v>8</v>
      </c>
      <c r="F140" s="409" t="s">
        <v>346</v>
      </c>
      <c r="G140" s="409" t="s">
        <v>8</v>
      </c>
      <c r="H140" s="409" t="s">
        <v>338</v>
      </c>
      <c r="I140" s="409" t="s">
        <v>339</v>
      </c>
      <c r="J140" s="410" t="s">
        <v>965</v>
      </c>
    </row>
    <row r="141" spans="1:25" s="259" customFormat="1" ht="25.5" x14ac:dyDescent="0.2">
      <c r="A141" s="433" t="s">
        <v>433</v>
      </c>
      <c r="B141" s="411">
        <v>4.9000000000000004</v>
      </c>
      <c r="C141" s="412" t="s">
        <v>45</v>
      </c>
      <c r="D141" s="413" t="s">
        <v>434</v>
      </c>
      <c r="E141" s="412" t="s">
        <v>346</v>
      </c>
      <c r="F141" s="412" t="s">
        <v>346</v>
      </c>
      <c r="G141" s="412" t="s">
        <v>8</v>
      </c>
      <c r="H141" s="412" t="s">
        <v>338</v>
      </c>
      <c r="I141" s="412" t="s">
        <v>339</v>
      </c>
      <c r="J141" s="413" t="s">
        <v>962</v>
      </c>
      <c r="K141" s="261"/>
      <c r="L141" s="261"/>
    </row>
    <row r="142" spans="1:25" s="261" customFormat="1" ht="25.5" x14ac:dyDescent="0.2">
      <c r="A142" s="432" t="s">
        <v>429</v>
      </c>
      <c r="B142" s="408">
        <v>4.7</v>
      </c>
      <c r="C142" s="409" t="s">
        <v>10</v>
      </c>
      <c r="D142" s="410" t="s">
        <v>364</v>
      </c>
      <c r="E142" s="409" t="s">
        <v>8</v>
      </c>
      <c r="F142" s="409" t="s">
        <v>346</v>
      </c>
      <c r="G142" s="409" t="s">
        <v>8</v>
      </c>
      <c r="H142" s="409" t="s">
        <v>79</v>
      </c>
      <c r="I142" s="409" t="s">
        <v>349</v>
      </c>
      <c r="J142" s="410" t="s">
        <v>962</v>
      </c>
    </row>
    <row r="143" spans="1:25" s="261" customFormat="1" ht="25.5" x14ac:dyDescent="0.2">
      <c r="A143" s="433" t="s">
        <v>428</v>
      </c>
      <c r="B143" s="411">
        <v>4.5999999999999996</v>
      </c>
      <c r="C143" s="412" t="s">
        <v>471</v>
      </c>
      <c r="D143" s="413" t="s">
        <v>364</v>
      </c>
      <c r="E143" s="412" t="s">
        <v>8</v>
      </c>
      <c r="F143" s="412" t="s">
        <v>346</v>
      </c>
      <c r="G143" s="412" t="s">
        <v>346</v>
      </c>
      <c r="H143" s="412" t="s">
        <v>79</v>
      </c>
      <c r="I143" s="412" t="s">
        <v>341</v>
      </c>
      <c r="J143" s="413" t="s">
        <v>962</v>
      </c>
    </row>
    <row r="144" spans="1:25" s="263" customFormat="1" ht="25.5" x14ac:dyDescent="0.2">
      <c r="A144" s="432" t="s">
        <v>430</v>
      </c>
      <c r="B144" s="408">
        <v>4.7</v>
      </c>
      <c r="C144" s="409" t="s">
        <v>471</v>
      </c>
      <c r="D144" s="410" t="s">
        <v>356</v>
      </c>
      <c r="E144" s="409" t="s">
        <v>8</v>
      </c>
      <c r="F144" s="409" t="s">
        <v>346</v>
      </c>
      <c r="G144" s="409" t="s">
        <v>8</v>
      </c>
      <c r="H144" s="409" t="s">
        <v>79</v>
      </c>
      <c r="I144" s="409" t="s">
        <v>349</v>
      </c>
      <c r="J144" s="410" t="s">
        <v>962</v>
      </c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</row>
    <row r="145" spans="1:25" s="263" customFormat="1" ht="25.5" x14ac:dyDescent="0.2">
      <c r="A145" s="435" t="s">
        <v>431</v>
      </c>
      <c r="B145" s="411">
        <v>4.8</v>
      </c>
      <c r="C145" s="412" t="s">
        <v>324</v>
      </c>
      <c r="D145" s="413" t="s">
        <v>356</v>
      </c>
      <c r="E145" s="412" t="s">
        <v>8</v>
      </c>
      <c r="F145" s="412" t="s">
        <v>346</v>
      </c>
      <c r="G145" s="412" t="s">
        <v>346</v>
      </c>
      <c r="H145" s="412" t="s">
        <v>338</v>
      </c>
      <c r="I145" s="412" t="s">
        <v>349</v>
      </c>
      <c r="J145" s="413" t="s">
        <v>962</v>
      </c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</row>
    <row r="146" spans="1:25" s="263" customFormat="1" ht="25.5" x14ac:dyDescent="0.2">
      <c r="A146" s="434" t="s">
        <v>432</v>
      </c>
      <c r="B146" s="408">
        <v>4.8</v>
      </c>
      <c r="C146" s="409" t="s">
        <v>324</v>
      </c>
      <c r="D146" s="410" t="s">
        <v>364</v>
      </c>
      <c r="E146" s="409" t="s">
        <v>8</v>
      </c>
      <c r="F146" s="409" t="s">
        <v>426</v>
      </c>
      <c r="G146" s="409" t="s">
        <v>346</v>
      </c>
      <c r="H146" s="409" t="s">
        <v>338</v>
      </c>
      <c r="I146" s="409" t="s">
        <v>349</v>
      </c>
      <c r="J146" s="410" t="s">
        <v>962</v>
      </c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</row>
    <row r="147" spans="1:25" s="263" customFormat="1" ht="25.5" x14ac:dyDescent="0.2">
      <c r="A147" s="435" t="s">
        <v>721</v>
      </c>
      <c r="B147" s="411">
        <v>4.9000000000000004</v>
      </c>
      <c r="C147" s="412" t="s">
        <v>324</v>
      </c>
      <c r="D147" s="413" t="s">
        <v>963</v>
      </c>
      <c r="E147" s="412" t="s">
        <v>8</v>
      </c>
      <c r="F147" s="412" t="s">
        <v>964</v>
      </c>
      <c r="G147" s="412" t="s">
        <v>346</v>
      </c>
      <c r="H147" s="412" t="s">
        <v>338</v>
      </c>
      <c r="I147" s="412" t="s">
        <v>339</v>
      </c>
      <c r="J147" s="413" t="s">
        <v>965</v>
      </c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</row>
    <row r="148" spans="1:25" s="263" customFormat="1" ht="25.5" x14ac:dyDescent="0.2">
      <c r="A148" s="434" t="s">
        <v>726</v>
      </c>
      <c r="B148" s="408">
        <v>4.9000000000000004</v>
      </c>
      <c r="C148" s="409" t="s">
        <v>324</v>
      </c>
      <c r="D148" s="410" t="s">
        <v>963</v>
      </c>
      <c r="E148" s="409" t="s">
        <v>8</v>
      </c>
      <c r="F148" s="409" t="s">
        <v>346</v>
      </c>
      <c r="G148" s="409" t="s">
        <v>964</v>
      </c>
      <c r="H148" s="409" t="s">
        <v>79</v>
      </c>
      <c r="I148" s="409" t="s">
        <v>349</v>
      </c>
      <c r="J148" s="410" t="s">
        <v>965</v>
      </c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</row>
    <row r="149" spans="1:25" s="263" customFormat="1" ht="25.5" x14ac:dyDescent="0.2">
      <c r="A149" s="433" t="s">
        <v>924</v>
      </c>
      <c r="B149" s="411">
        <v>5.2</v>
      </c>
      <c r="C149" s="412" t="s">
        <v>370</v>
      </c>
      <c r="D149" s="413" t="s">
        <v>364</v>
      </c>
      <c r="E149" s="412" t="s">
        <v>8</v>
      </c>
      <c r="F149" s="412" t="s">
        <v>346</v>
      </c>
      <c r="G149" s="412" t="s">
        <v>253</v>
      </c>
      <c r="H149" s="412" t="s">
        <v>338</v>
      </c>
      <c r="I149" s="412" t="s">
        <v>349</v>
      </c>
      <c r="J149" s="413" t="s">
        <v>962</v>
      </c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</row>
    <row r="150" spans="1:25" s="261" customFormat="1" ht="25.5" x14ac:dyDescent="0.2">
      <c r="A150" s="436" t="s">
        <v>436</v>
      </c>
      <c r="B150" s="414">
        <v>5.4</v>
      </c>
      <c r="C150" s="414" t="s">
        <v>437</v>
      </c>
      <c r="D150" s="415"/>
      <c r="E150" s="414"/>
      <c r="F150" s="414"/>
      <c r="G150" s="414" t="s">
        <v>346</v>
      </c>
      <c r="H150" s="414" t="s">
        <v>79</v>
      </c>
      <c r="I150" s="414" t="s">
        <v>341</v>
      </c>
      <c r="J150" s="415" t="s">
        <v>962</v>
      </c>
    </row>
    <row r="151" spans="1:25" s="261" customFormat="1" ht="25.5" x14ac:dyDescent="0.2">
      <c r="A151" s="437" t="s">
        <v>435</v>
      </c>
      <c r="B151" s="416">
        <v>5</v>
      </c>
      <c r="C151" s="416" t="s">
        <v>471</v>
      </c>
      <c r="D151" s="417" t="s">
        <v>364</v>
      </c>
      <c r="E151" s="416" t="s">
        <v>8</v>
      </c>
      <c r="F151" s="416" t="s">
        <v>346</v>
      </c>
      <c r="G151" s="416" t="s">
        <v>346</v>
      </c>
      <c r="H151" s="416" t="s">
        <v>338</v>
      </c>
      <c r="I151" s="416" t="s">
        <v>349</v>
      </c>
      <c r="J151" s="417" t="s">
        <v>962</v>
      </c>
    </row>
    <row r="152" spans="1:25" s="261" customFormat="1" ht="25.5" x14ac:dyDescent="0.2">
      <c r="A152" s="434" t="s">
        <v>913</v>
      </c>
      <c r="B152" s="408">
        <v>5</v>
      </c>
      <c r="C152" s="409" t="s">
        <v>324</v>
      </c>
      <c r="D152" s="410" t="s">
        <v>451</v>
      </c>
      <c r="E152" s="409" t="s">
        <v>8</v>
      </c>
      <c r="F152" s="409" t="s">
        <v>346</v>
      </c>
      <c r="G152" s="409" t="s">
        <v>8</v>
      </c>
      <c r="H152" s="409" t="s">
        <v>338</v>
      </c>
      <c r="I152" s="409" t="s">
        <v>349</v>
      </c>
      <c r="J152" s="410" t="s">
        <v>965</v>
      </c>
    </row>
    <row r="153" spans="1:25" s="261" customFormat="1" ht="25.5" x14ac:dyDescent="0.2">
      <c r="A153" s="435" t="s">
        <v>943</v>
      </c>
      <c r="B153" s="411">
        <v>5.2</v>
      </c>
      <c r="C153" s="412" t="s">
        <v>324</v>
      </c>
      <c r="D153" s="413" t="s">
        <v>963</v>
      </c>
      <c r="E153" s="412" t="s">
        <v>8</v>
      </c>
      <c r="F153" s="412" t="s">
        <v>964</v>
      </c>
      <c r="G153" s="412" t="s">
        <v>964</v>
      </c>
      <c r="H153" s="412" t="s">
        <v>79</v>
      </c>
      <c r="I153" s="412" t="s">
        <v>339</v>
      </c>
      <c r="J153" s="413" t="s">
        <v>965</v>
      </c>
    </row>
    <row r="154" spans="1:25" s="261" customFormat="1" ht="25.5" x14ac:dyDescent="0.2">
      <c r="A154" s="432" t="s">
        <v>923</v>
      </c>
      <c r="B154" s="408">
        <v>5.2</v>
      </c>
      <c r="C154" s="409" t="s">
        <v>471</v>
      </c>
      <c r="D154" s="410" t="s">
        <v>966</v>
      </c>
      <c r="E154" s="409" t="s">
        <v>8</v>
      </c>
      <c r="F154" s="409" t="s">
        <v>8</v>
      </c>
      <c r="G154" s="409" t="s">
        <v>346</v>
      </c>
      <c r="H154" s="409" t="s">
        <v>338</v>
      </c>
      <c r="I154" s="409" t="s">
        <v>339</v>
      </c>
      <c r="J154" s="410" t="s">
        <v>965</v>
      </c>
    </row>
    <row r="155" spans="1:25" s="263" customFormat="1" ht="25.5" x14ac:dyDescent="0.2">
      <c r="A155" s="435" t="s">
        <v>917</v>
      </c>
      <c r="B155" s="411">
        <v>5.5</v>
      </c>
      <c r="C155" s="412" t="s">
        <v>324</v>
      </c>
      <c r="D155" s="413" t="s">
        <v>967</v>
      </c>
      <c r="E155" s="412" t="s">
        <v>346</v>
      </c>
      <c r="F155" s="412" t="s">
        <v>346</v>
      </c>
      <c r="G155" s="412" t="s">
        <v>8</v>
      </c>
      <c r="H155" s="412" t="s">
        <v>79</v>
      </c>
      <c r="I155" s="412" t="s">
        <v>341</v>
      </c>
      <c r="J155" s="413" t="s">
        <v>965</v>
      </c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</row>
    <row r="156" spans="1:25" s="263" customFormat="1" ht="25.5" x14ac:dyDescent="0.2">
      <c r="A156" s="436" t="s">
        <v>439</v>
      </c>
      <c r="B156" s="408">
        <v>5.7</v>
      </c>
      <c r="C156" s="409" t="s">
        <v>10</v>
      </c>
      <c r="D156" s="410"/>
      <c r="E156" s="409" t="s">
        <v>8</v>
      </c>
      <c r="F156" s="409" t="s">
        <v>346</v>
      </c>
      <c r="G156" s="409" t="s">
        <v>8</v>
      </c>
      <c r="H156" s="409" t="s">
        <v>338</v>
      </c>
      <c r="I156" s="409" t="s">
        <v>341</v>
      </c>
      <c r="J156" s="410" t="s">
        <v>962</v>
      </c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</row>
    <row r="157" spans="1:25" s="263" customFormat="1" ht="25.5" x14ac:dyDescent="0.2">
      <c r="A157" s="433" t="s">
        <v>438</v>
      </c>
      <c r="B157" s="411">
        <v>5.6</v>
      </c>
      <c r="C157" s="412" t="s">
        <v>324</v>
      </c>
      <c r="D157" s="413" t="s">
        <v>362</v>
      </c>
      <c r="E157" s="412" t="s">
        <v>337</v>
      </c>
      <c r="F157" s="412" t="s">
        <v>426</v>
      </c>
      <c r="G157" s="412" t="s">
        <v>8</v>
      </c>
      <c r="H157" s="412" t="s">
        <v>79</v>
      </c>
      <c r="I157" s="412" t="s">
        <v>341</v>
      </c>
      <c r="J157" s="413" t="s">
        <v>962</v>
      </c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</row>
    <row r="158" spans="1:25" s="261" customFormat="1" x14ac:dyDescent="0.2">
      <c r="A158" s="432" t="s">
        <v>1290</v>
      </c>
      <c r="B158" s="408">
        <v>3.9</v>
      </c>
      <c r="C158" s="409" t="s">
        <v>324</v>
      </c>
      <c r="D158" s="410"/>
      <c r="E158" s="409"/>
      <c r="F158" s="409"/>
      <c r="G158" s="409"/>
      <c r="H158" s="409"/>
      <c r="I158" s="409"/>
      <c r="J158" s="410"/>
    </row>
    <row r="159" spans="1:25" s="261" customFormat="1" x14ac:dyDescent="0.2">
      <c r="A159" s="433" t="s">
        <v>1291</v>
      </c>
      <c r="B159" s="411">
        <v>4.2</v>
      </c>
      <c r="C159" s="412" t="s">
        <v>324</v>
      </c>
      <c r="D159" s="413"/>
      <c r="E159" s="412"/>
      <c r="F159" s="412"/>
      <c r="G159" s="412"/>
      <c r="H159" s="412"/>
      <c r="I159" s="412"/>
      <c r="J159" s="413"/>
    </row>
    <row r="160" spans="1:25" s="261" customFormat="1" x14ac:dyDescent="0.2">
      <c r="A160" s="434" t="s">
        <v>1292</v>
      </c>
      <c r="B160" s="408">
        <v>4.4000000000000004</v>
      </c>
      <c r="C160" s="409" t="s">
        <v>324</v>
      </c>
      <c r="D160" s="410"/>
      <c r="E160" s="409"/>
      <c r="F160" s="409"/>
      <c r="G160" s="409"/>
      <c r="H160" s="409"/>
      <c r="I160" s="409"/>
      <c r="J160" s="410"/>
    </row>
    <row r="161" spans="1:25" s="261" customFormat="1" x14ac:dyDescent="0.2">
      <c r="A161" s="433" t="s">
        <v>1293</v>
      </c>
      <c r="B161" s="411">
        <v>4.8</v>
      </c>
      <c r="C161" s="412" t="s">
        <v>324</v>
      </c>
      <c r="D161" s="413"/>
      <c r="E161" s="412"/>
      <c r="F161" s="412"/>
      <c r="G161" s="412"/>
      <c r="H161" s="412"/>
      <c r="I161" s="412"/>
      <c r="J161" s="413"/>
    </row>
    <row r="162" spans="1:25" s="261" customFormat="1" ht="25.5" x14ac:dyDescent="0.2">
      <c r="A162" s="434" t="s">
        <v>441</v>
      </c>
      <c r="B162" s="408">
        <v>4.8</v>
      </c>
      <c r="C162" s="409" t="s">
        <v>324</v>
      </c>
      <c r="D162" s="410" t="s">
        <v>440</v>
      </c>
      <c r="E162" s="409" t="s">
        <v>8</v>
      </c>
      <c r="F162" s="409" t="s">
        <v>8</v>
      </c>
      <c r="G162" s="409" t="s">
        <v>337</v>
      </c>
      <c r="H162" s="409" t="s">
        <v>79</v>
      </c>
      <c r="I162" s="409"/>
      <c r="J162" s="410" t="s">
        <v>968</v>
      </c>
    </row>
    <row r="163" spans="1:25" s="261" customFormat="1" ht="25.5" x14ac:dyDescent="0.2">
      <c r="A163" s="435" t="s">
        <v>443</v>
      </c>
      <c r="B163" s="411">
        <v>4.9000000000000004</v>
      </c>
      <c r="C163" s="412" t="s">
        <v>324</v>
      </c>
      <c r="D163" s="413" t="s">
        <v>444</v>
      </c>
      <c r="E163" s="412" t="s">
        <v>8</v>
      </c>
      <c r="F163" s="412" t="s">
        <v>8</v>
      </c>
      <c r="G163" s="412" t="s">
        <v>8</v>
      </c>
      <c r="H163" s="412" t="s">
        <v>338</v>
      </c>
      <c r="I163" s="412"/>
      <c r="J163" s="413" t="s">
        <v>968</v>
      </c>
    </row>
    <row r="164" spans="1:25" s="261" customFormat="1" ht="25.5" x14ac:dyDescent="0.2">
      <c r="A164" s="434" t="s">
        <v>445</v>
      </c>
      <c r="B164" s="408">
        <v>4.9000000000000004</v>
      </c>
      <c r="C164" s="409" t="s">
        <v>45</v>
      </c>
      <c r="D164" s="410" t="s">
        <v>969</v>
      </c>
      <c r="E164" s="409" t="s">
        <v>8</v>
      </c>
      <c r="F164" s="409" t="s">
        <v>8</v>
      </c>
      <c r="G164" s="409" t="s">
        <v>8</v>
      </c>
      <c r="H164" s="409" t="s">
        <v>79</v>
      </c>
      <c r="I164" s="409"/>
      <c r="J164" s="410" t="s">
        <v>968</v>
      </c>
    </row>
    <row r="165" spans="1:25" s="263" customFormat="1" ht="25.5" x14ac:dyDescent="0.2">
      <c r="A165" s="433" t="s">
        <v>682</v>
      </c>
      <c r="B165" s="411">
        <v>4.7</v>
      </c>
      <c r="C165" s="412" t="s">
        <v>45</v>
      </c>
      <c r="D165" s="413" t="s">
        <v>444</v>
      </c>
      <c r="E165" s="412" t="s">
        <v>8</v>
      </c>
      <c r="F165" s="412" t="s">
        <v>8</v>
      </c>
      <c r="G165" s="412" t="s">
        <v>8</v>
      </c>
      <c r="H165" s="412" t="s">
        <v>338</v>
      </c>
      <c r="I165" s="412"/>
      <c r="J165" s="413" t="s">
        <v>968</v>
      </c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</row>
    <row r="166" spans="1:25" s="263" customFormat="1" ht="25.5" x14ac:dyDescent="0.2">
      <c r="A166" s="432" t="s">
        <v>692</v>
      </c>
      <c r="B166" s="408">
        <v>4.5999999999999996</v>
      </c>
      <c r="C166" s="409" t="s">
        <v>45</v>
      </c>
      <c r="D166" s="410" t="s">
        <v>970</v>
      </c>
      <c r="E166" s="409" t="s">
        <v>8</v>
      </c>
      <c r="F166" s="409"/>
      <c r="G166" s="409" t="s">
        <v>337</v>
      </c>
      <c r="H166" s="409" t="s">
        <v>338</v>
      </c>
      <c r="I166" s="409"/>
      <c r="J166" s="410" t="s">
        <v>968</v>
      </c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</row>
    <row r="167" spans="1:25" s="263" customFormat="1" ht="25.5" x14ac:dyDescent="0.2">
      <c r="A167" s="435" t="s">
        <v>702</v>
      </c>
      <c r="B167" s="411">
        <v>4.5999999999999996</v>
      </c>
      <c r="C167" s="412" t="s">
        <v>324</v>
      </c>
      <c r="D167" s="413" t="s">
        <v>442</v>
      </c>
      <c r="E167" s="412" t="s">
        <v>8</v>
      </c>
      <c r="F167" s="412" t="s">
        <v>8</v>
      </c>
      <c r="G167" s="412" t="s">
        <v>8</v>
      </c>
      <c r="H167" s="412" t="s">
        <v>338</v>
      </c>
      <c r="I167" s="412"/>
      <c r="J167" s="413" t="s">
        <v>968</v>
      </c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</row>
    <row r="168" spans="1:25" s="263" customFormat="1" x14ac:dyDescent="0.2">
      <c r="A168" s="436" t="s">
        <v>723</v>
      </c>
      <c r="B168" s="408">
        <v>4.9000000000000004</v>
      </c>
      <c r="C168" s="409" t="s">
        <v>351</v>
      </c>
      <c r="D168" s="410"/>
      <c r="E168" s="409" t="s">
        <v>8</v>
      </c>
      <c r="F168" s="409"/>
      <c r="G168" s="409"/>
      <c r="H168" s="409" t="s">
        <v>79</v>
      </c>
      <c r="I168" s="409" t="s">
        <v>339</v>
      </c>
      <c r="J168" s="410" t="s">
        <v>971</v>
      </c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</row>
    <row r="169" spans="1:25" s="263" customFormat="1" x14ac:dyDescent="0.2">
      <c r="A169" s="433" t="s">
        <v>449</v>
      </c>
      <c r="B169" s="411" t="s">
        <v>448</v>
      </c>
      <c r="C169" s="412" t="s">
        <v>351</v>
      </c>
      <c r="D169" s="413" t="s">
        <v>450</v>
      </c>
      <c r="E169" s="412" t="s">
        <v>8</v>
      </c>
      <c r="F169" s="412"/>
      <c r="G169" s="412"/>
      <c r="H169" s="412" t="s">
        <v>79</v>
      </c>
      <c r="I169" s="412" t="s">
        <v>339</v>
      </c>
      <c r="J169" s="413" t="s">
        <v>971</v>
      </c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</row>
    <row r="170" spans="1:25" s="263" customFormat="1" x14ac:dyDescent="0.2">
      <c r="A170" s="436" t="s">
        <v>728</v>
      </c>
      <c r="B170" s="408" t="s">
        <v>448</v>
      </c>
      <c r="C170" s="409" t="s">
        <v>9</v>
      </c>
      <c r="D170" s="410"/>
      <c r="E170" s="409" t="s">
        <v>8</v>
      </c>
      <c r="F170" s="409"/>
      <c r="G170" s="409"/>
      <c r="H170" s="409" t="s">
        <v>79</v>
      </c>
      <c r="I170" s="409" t="s">
        <v>339</v>
      </c>
      <c r="J170" s="410" t="s">
        <v>971</v>
      </c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</row>
    <row r="171" spans="1:25" s="263" customFormat="1" x14ac:dyDescent="0.2">
      <c r="A171" s="437" t="s">
        <v>715</v>
      </c>
      <c r="B171" s="411">
        <v>4.8</v>
      </c>
      <c r="C171" s="412" t="s">
        <v>351</v>
      </c>
      <c r="D171" s="413" t="s">
        <v>972</v>
      </c>
      <c r="E171" s="412"/>
      <c r="F171" s="412"/>
      <c r="G171" s="412"/>
      <c r="H171" s="412" t="s">
        <v>79</v>
      </c>
      <c r="I171" s="412" t="s">
        <v>341</v>
      </c>
      <c r="J171" s="413" t="s">
        <v>973</v>
      </c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</row>
    <row r="172" spans="1:25" s="259" customFormat="1" ht="15" customHeight="1" thickBot="1" x14ac:dyDescent="0.25">
      <c r="A172" s="653" t="s">
        <v>1241</v>
      </c>
      <c r="B172" s="653"/>
      <c r="C172" s="653"/>
      <c r="D172" s="653"/>
      <c r="E172" s="653"/>
      <c r="F172" s="653"/>
      <c r="G172" s="653"/>
      <c r="H172" s="653"/>
      <c r="I172" s="653"/>
      <c r="J172" s="653"/>
    </row>
    <row r="173" spans="1:25" s="260" customFormat="1" ht="27" x14ac:dyDescent="0.2">
      <c r="A173" s="151" t="s">
        <v>254</v>
      </c>
      <c r="B173" s="392" t="s">
        <v>1238</v>
      </c>
      <c r="C173" s="392" t="s">
        <v>1237</v>
      </c>
      <c r="D173" s="392" t="s">
        <v>1239</v>
      </c>
      <c r="E173" s="392" t="s">
        <v>329</v>
      </c>
      <c r="F173" s="392" t="s">
        <v>330</v>
      </c>
      <c r="G173" s="392" t="s">
        <v>331</v>
      </c>
      <c r="H173" s="392" t="s">
        <v>332</v>
      </c>
      <c r="I173" s="392" t="s">
        <v>1240</v>
      </c>
      <c r="J173" s="392" t="s">
        <v>80</v>
      </c>
    </row>
    <row r="174" spans="1:25" s="263" customFormat="1" x14ac:dyDescent="0.2">
      <c r="A174" s="432" t="s">
        <v>717</v>
      </c>
      <c r="B174" s="408">
        <v>4.9000000000000004</v>
      </c>
      <c r="C174" s="409" t="s">
        <v>9</v>
      </c>
      <c r="D174" s="410"/>
      <c r="E174" s="409" t="s">
        <v>8</v>
      </c>
      <c r="F174" s="409"/>
      <c r="G174" s="409"/>
      <c r="H174" s="409" t="s">
        <v>79</v>
      </c>
      <c r="I174" s="409" t="s">
        <v>339</v>
      </c>
      <c r="J174" s="410" t="s">
        <v>973</v>
      </c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</row>
    <row r="175" spans="1:25" s="261" customFormat="1" x14ac:dyDescent="0.2">
      <c r="A175" s="435" t="s">
        <v>447</v>
      </c>
      <c r="B175" s="411" t="s">
        <v>446</v>
      </c>
      <c r="C175" s="412" t="s">
        <v>351</v>
      </c>
      <c r="D175" s="413"/>
      <c r="E175" s="412" t="s">
        <v>8</v>
      </c>
      <c r="F175" s="412"/>
      <c r="G175" s="412"/>
      <c r="H175" s="412" t="s">
        <v>79</v>
      </c>
      <c r="I175" s="412" t="s">
        <v>339</v>
      </c>
      <c r="J175" s="413" t="s">
        <v>971</v>
      </c>
    </row>
    <row r="176" spans="1:25" s="261" customFormat="1" x14ac:dyDescent="0.2">
      <c r="A176" s="434" t="s">
        <v>938</v>
      </c>
      <c r="B176" s="408">
        <v>5</v>
      </c>
      <c r="C176" s="409" t="s">
        <v>9</v>
      </c>
      <c r="D176" s="410"/>
      <c r="E176" s="409" t="s">
        <v>8</v>
      </c>
      <c r="F176" s="409"/>
      <c r="G176" s="409"/>
      <c r="H176" s="409" t="s">
        <v>79</v>
      </c>
      <c r="I176" s="409" t="s">
        <v>339</v>
      </c>
      <c r="J176" s="410" t="s">
        <v>973</v>
      </c>
    </row>
    <row r="177" spans="1:25" s="259" customFormat="1" x14ac:dyDescent="0.2">
      <c r="A177" s="433" t="s">
        <v>925</v>
      </c>
      <c r="B177" s="411">
        <v>5</v>
      </c>
      <c r="C177" s="412" t="s">
        <v>9</v>
      </c>
      <c r="D177" s="413"/>
      <c r="E177" s="412" t="s">
        <v>8</v>
      </c>
      <c r="F177" s="412"/>
      <c r="G177" s="412"/>
      <c r="H177" s="412" t="s">
        <v>79</v>
      </c>
      <c r="I177" s="412" t="s">
        <v>339</v>
      </c>
      <c r="J177" s="413" t="s">
        <v>973</v>
      </c>
      <c r="K177" s="261"/>
      <c r="L177" s="261"/>
    </row>
    <row r="178" spans="1:25" s="259" customFormat="1" x14ac:dyDescent="0.2">
      <c r="A178" s="434" t="s">
        <v>937</v>
      </c>
      <c r="B178" s="408">
        <v>5.0999999999999996</v>
      </c>
      <c r="C178" s="409" t="s">
        <v>9</v>
      </c>
      <c r="D178" s="410"/>
      <c r="E178" s="409" t="s">
        <v>8</v>
      </c>
      <c r="F178" s="409"/>
      <c r="G178" s="409"/>
      <c r="H178" s="409" t="s">
        <v>79</v>
      </c>
      <c r="I178" s="409" t="s">
        <v>339</v>
      </c>
      <c r="J178" s="410" t="s">
        <v>973</v>
      </c>
      <c r="K178" s="261"/>
      <c r="L178" s="261"/>
    </row>
    <row r="179" spans="1:25" s="261" customFormat="1" x14ac:dyDescent="0.2">
      <c r="A179" s="433" t="s">
        <v>927</v>
      </c>
      <c r="B179" s="411">
        <v>5.4</v>
      </c>
      <c r="C179" s="412" t="s">
        <v>9</v>
      </c>
      <c r="D179" s="413" t="s">
        <v>972</v>
      </c>
      <c r="E179" s="412" t="s">
        <v>8</v>
      </c>
      <c r="F179" s="412"/>
      <c r="G179" s="412"/>
      <c r="H179" s="412" t="s">
        <v>79</v>
      </c>
      <c r="I179" s="412" t="s">
        <v>339</v>
      </c>
      <c r="J179" s="413" t="s">
        <v>973</v>
      </c>
    </row>
    <row r="180" spans="1:25" s="261" customFormat="1" x14ac:dyDescent="0.2">
      <c r="A180" s="434" t="s">
        <v>482</v>
      </c>
      <c r="B180" s="408">
        <v>5.8</v>
      </c>
      <c r="C180" s="409" t="s">
        <v>351</v>
      </c>
      <c r="D180" s="410"/>
      <c r="E180" s="409"/>
      <c r="F180" s="409"/>
      <c r="G180" s="409"/>
      <c r="H180" s="409" t="s">
        <v>79</v>
      </c>
      <c r="I180" s="409" t="s">
        <v>339</v>
      </c>
      <c r="J180" s="410" t="s">
        <v>973</v>
      </c>
    </row>
    <row r="181" spans="1:25" s="261" customFormat="1" ht="25.5" x14ac:dyDescent="0.2">
      <c r="A181" s="437" t="s">
        <v>507</v>
      </c>
      <c r="B181" s="416">
        <v>4.4000000000000004</v>
      </c>
      <c r="C181" s="416" t="s">
        <v>471</v>
      </c>
      <c r="D181" s="417" t="s">
        <v>364</v>
      </c>
      <c r="E181" s="416" t="s">
        <v>253</v>
      </c>
      <c r="F181" s="416" t="s">
        <v>346</v>
      </c>
      <c r="G181" s="416" t="s">
        <v>253</v>
      </c>
      <c r="H181" s="416" t="s">
        <v>79</v>
      </c>
      <c r="I181" s="416" t="s">
        <v>349</v>
      </c>
      <c r="J181" s="417" t="s">
        <v>974</v>
      </c>
    </row>
    <row r="182" spans="1:25" s="261" customFormat="1" ht="25.5" x14ac:dyDescent="0.2">
      <c r="A182" s="436" t="s">
        <v>459</v>
      </c>
      <c r="B182" s="414">
        <v>4.9000000000000004</v>
      </c>
      <c r="C182" s="414" t="s">
        <v>351</v>
      </c>
      <c r="D182" s="415"/>
      <c r="E182" s="414" t="s">
        <v>8</v>
      </c>
      <c r="F182" s="414"/>
      <c r="G182" s="414"/>
      <c r="H182" s="414" t="s">
        <v>79</v>
      </c>
      <c r="I182" s="414" t="s">
        <v>339</v>
      </c>
      <c r="J182" s="415" t="s">
        <v>454</v>
      </c>
    </row>
    <row r="183" spans="1:25" s="261" customFormat="1" ht="25.5" x14ac:dyDescent="0.2">
      <c r="A183" s="435" t="s">
        <v>453</v>
      </c>
      <c r="B183" s="411">
        <v>4.8</v>
      </c>
      <c r="C183" s="412" t="s">
        <v>471</v>
      </c>
      <c r="D183" s="413" t="s">
        <v>364</v>
      </c>
      <c r="E183" s="412" t="s">
        <v>8</v>
      </c>
      <c r="F183" s="412" t="s">
        <v>346</v>
      </c>
      <c r="G183" s="412" t="s">
        <v>253</v>
      </c>
      <c r="H183" s="412" t="s">
        <v>338</v>
      </c>
      <c r="I183" s="412" t="s">
        <v>339</v>
      </c>
      <c r="J183" s="413" t="s">
        <v>454</v>
      </c>
    </row>
    <row r="184" spans="1:25" s="261" customFormat="1" ht="25.5" x14ac:dyDescent="0.2">
      <c r="A184" s="434" t="s">
        <v>455</v>
      </c>
      <c r="B184" s="408">
        <v>4.9000000000000004</v>
      </c>
      <c r="C184" s="409" t="s">
        <v>471</v>
      </c>
      <c r="D184" s="410" t="s">
        <v>364</v>
      </c>
      <c r="E184" s="409" t="s">
        <v>8</v>
      </c>
      <c r="F184" s="409" t="s">
        <v>346</v>
      </c>
      <c r="G184" s="409" t="s">
        <v>253</v>
      </c>
      <c r="H184" s="409" t="s">
        <v>338</v>
      </c>
      <c r="I184" s="409" t="s">
        <v>349</v>
      </c>
      <c r="J184" s="410" t="s">
        <v>452</v>
      </c>
    </row>
    <row r="185" spans="1:25" s="263" customFormat="1" ht="25.5" x14ac:dyDescent="0.2">
      <c r="A185" s="437" t="s">
        <v>456</v>
      </c>
      <c r="B185" s="416">
        <v>4.9000000000000004</v>
      </c>
      <c r="C185" s="416" t="s">
        <v>45</v>
      </c>
      <c r="D185" s="417"/>
      <c r="E185" s="416" t="s">
        <v>8</v>
      </c>
      <c r="F185" s="416"/>
      <c r="G185" s="416" t="s">
        <v>8</v>
      </c>
      <c r="H185" s="416" t="s">
        <v>338</v>
      </c>
      <c r="I185" s="416" t="s">
        <v>339</v>
      </c>
      <c r="J185" s="417" t="s">
        <v>452</v>
      </c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</row>
    <row r="186" spans="1:25" s="263" customFormat="1" ht="25.5" x14ac:dyDescent="0.2">
      <c r="A186" s="436" t="s">
        <v>1037</v>
      </c>
      <c r="B186" s="414">
        <v>4.8</v>
      </c>
      <c r="C186" s="414" t="s">
        <v>324</v>
      </c>
      <c r="D186" s="415" t="s">
        <v>364</v>
      </c>
      <c r="E186" s="414" t="s">
        <v>8</v>
      </c>
      <c r="F186" s="414" t="s">
        <v>346</v>
      </c>
      <c r="G186" s="414" t="s">
        <v>346</v>
      </c>
      <c r="H186" s="414" t="s">
        <v>338</v>
      </c>
      <c r="I186" s="414" t="s">
        <v>349</v>
      </c>
      <c r="J186" s="415" t="s">
        <v>974</v>
      </c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</row>
    <row r="187" spans="1:25" s="263" customFormat="1" ht="25.5" x14ac:dyDescent="0.2">
      <c r="A187" s="433" t="s">
        <v>458</v>
      </c>
      <c r="B187" s="411">
        <v>5.7</v>
      </c>
      <c r="C187" s="412" t="s">
        <v>10</v>
      </c>
      <c r="D187" s="413" t="s">
        <v>975</v>
      </c>
      <c r="E187" s="412" t="s">
        <v>8</v>
      </c>
      <c r="F187" s="412" t="s">
        <v>8</v>
      </c>
      <c r="G187" s="412" t="s">
        <v>8</v>
      </c>
      <c r="H187" s="412" t="s">
        <v>338</v>
      </c>
      <c r="I187" s="412" t="s">
        <v>341</v>
      </c>
      <c r="J187" s="413" t="s">
        <v>454</v>
      </c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</row>
    <row r="188" spans="1:25" s="263" customFormat="1" ht="25.5" x14ac:dyDescent="0.2">
      <c r="A188" s="434" t="s">
        <v>479</v>
      </c>
      <c r="B188" s="408">
        <v>5.6</v>
      </c>
      <c r="C188" s="409" t="s">
        <v>471</v>
      </c>
      <c r="D188" s="410" t="s">
        <v>457</v>
      </c>
      <c r="E188" s="409" t="s">
        <v>337</v>
      </c>
      <c r="F188" s="409" t="s">
        <v>346</v>
      </c>
      <c r="G188" s="409" t="s">
        <v>8</v>
      </c>
      <c r="H188" s="409" t="s">
        <v>79</v>
      </c>
      <c r="I188" s="409" t="s">
        <v>341</v>
      </c>
      <c r="J188" s="410" t="s">
        <v>452</v>
      </c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</row>
    <row r="189" spans="1:25" s="263" customFormat="1" ht="25.5" x14ac:dyDescent="0.2">
      <c r="A189" s="437" t="s">
        <v>481</v>
      </c>
      <c r="B189" s="416">
        <v>5.6</v>
      </c>
      <c r="C189" s="416" t="s">
        <v>351</v>
      </c>
      <c r="D189" s="417"/>
      <c r="E189" s="416" t="s">
        <v>8</v>
      </c>
      <c r="F189" s="416" t="s">
        <v>346</v>
      </c>
      <c r="G189" s="416" t="s">
        <v>8</v>
      </c>
      <c r="H189" s="416" t="s">
        <v>79</v>
      </c>
      <c r="I189" s="416" t="s">
        <v>341</v>
      </c>
      <c r="J189" s="413" t="s">
        <v>974</v>
      </c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</row>
    <row r="190" spans="1:25" s="263" customFormat="1" x14ac:dyDescent="0.2">
      <c r="A190" s="436" t="s">
        <v>531</v>
      </c>
      <c r="B190" s="414">
        <v>4</v>
      </c>
      <c r="C190" s="414" t="s">
        <v>351</v>
      </c>
      <c r="D190" s="415"/>
      <c r="E190" s="414"/>
      <c r="F190" s="414"/>
      <c r="G190" s="414"/>
      <c r="H190" s="414" t="s">
        <v>338</v>
      </c>
      <c r="I190" s="414" t="s">
        <v>341</v>
      </c>
      <c r="J190" s="410" t="s">
        <v>976</v>
      </c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</row>
    <row r="191" spans="1:25" s="263" customFormat="1" x14ac:dyDescent="0.2">
      <c r="A191" s="435" t="s">
        <v>725</v>
      </c>
      <c r="B191" s="411">
        <v>4.5999999999999996</v>
      </c>
      <c r="C191" s="412" t="s">
        <v>351</v>
      </c>
      <c r="D191" s="413"/>
      <c r="E191" s="412"/>
      <c r="F191" s="412"/>
      <c r="G191" s="412"/>
      <c r="H191" s="412" t="s">
        <v>79</v>
      </c>
      <c r="I191" s="412" t="s">
        <v>341</v>
      </c>
      <c r="J191" s="413" t="s">
        <v>976</v>
      </c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</row>
    <row r="192" spans="1:25" s="263" customFormat="1" x14ac:dyDescent="0.2">
      <c r="A192" s="434" t="s">
        <v>736</v>
      </c>
      <c r="B192" s="408">
        <v>4.5999999999999996</v>
      </c>
      <c r="C192" s="409" t="s">
        <v>9</v>
      </c>
      <c r="D192" s="410"/>
      <c r="E192" s="409"/>
      <c r="F192" s="409"/>
      <c r="G192" s="409"/>
      <c r="H192" s="409" t="s">
        <v>338</v>
      </c>
      <c r="I192" s="409" t="s">
        <v>341</v>
      </c>
      <c r="J192" s="410" t="s">
        <v>976</v>
      </c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</row>
    <row r="193" spans="1:25" s="263" customFormat="1" x14ac:dyDescent="0.2">
      <c r="A193" s="433" t="s">
        <v>940</v>
      </c>
      <c r="B193" s="411">
        <v>5</v>
      </c>
      <c r="C193" s="412" t="s">
        <v>351</v>
      </c>
      <c r="D193" s="413"/>
      <c r="E193" s="412"/>
      <c r="F193" s="412"/>
      <c r="G193" s="412"/>
      <c r="H193" s="412" t="s">
        <v>338</v>
      </c>
      <c r="I193" s="412" t="s">
        <v>341</v>
      </c>
      <c r="J193" s="413" t="s">
        <v>976</v>
      </c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</row>
    <row r="194" spans="1:25" s="263" customFormat="1" ht="38.25" x14ac:dyDescent="0.2">
      <c r="A194" s="434" t="s">
        <v>480</v>
      </c>
      <c r="B194" s="408">
        <v>5.6</v>
      </c>
      <c r="C194" s="409" t="s">
        <v>10</v>
      </c>
      <c r="D194" s="410"/>
      <c r="E194" s="409"/>
      <c r="F194" s="409"/>
      <c r="G194" s="409" t="s">
        <v>8</v>
      </c>
      <c r="H194" s="409" t="s">
        <v>338</v>
      </c>
      <c r="I194" s="409" t="s">
        <v>339</v>
      </c>
      <c r="J194" s="410" t="s">
        <v>977</v>
      </c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</row>
    <row r="195" spans="1:25" s="263" customFormat="1" x14ac:dyDescent="0.2">
      <c r="A195" s="433" t="s">
        <v>484</v>
      </c>
      <c r="B195" s="411">
        <v>5.6</v>
      </c>
      <c r="C195" s="412" t="s">
        <v>351</v>
      </c>
      <c r="D195" s="413"/>
      <c r="E195" s="412"/>
      <c r="F195" s="412"/>
      <c r="G195" s="412"/>
      <c r="H195" s="412" t="s">
        <v>338</v>
      </c>
      <c r="I195" s="412" t="s">
        <v>341</v>
      </c>
      <c r="J195" s="413" t="s">
        <v>976</v>
      </c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</row>
    <row r="196" spans="1:25" s="263" customFormat="1" x14ac:dyDescent="0.2">
      <c r="A196" s="432" t="s">
        <v>483</v>
      </c>
      <c r="B196" s="408">
        <v>5.6</v>
      </c>
      <c r="C196" s="409" t="s">
        <v>9</v>
      </c>
      <c r="D196" s="410"/>
      <c r="E196" s="409"/>
      <c r="F196" s="409"/>
      <c r="G196" s="409"/>
      <c r="H196" s="409" t="s">
        <v>79</v>
      </c>
      <c r="I196" s="409" t="s">
        <v>339</v>
      </c>
      <c r="J196" s="410" t="s">
        <v>976</v>
      </c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</row>
    <row r="197" spans="1:25" s="263" customFormat="1" ht="25.5" x14ac:dyDescent="0.2">
      <c r="A197" s="435" t="s">
        <v>472</v>
      </c>
      <c r="B197" s="411">
        <v>3.8</v>
      </c>
      <c r="C197" s="412" t="s">
        <v>324</v>
      </c>
      <c r="D197" s="413" t="s">
        <v>345</v>
      </c>
      <c r="E197" s="412"/>
      <c r="F197" s="412"/>
      <c r="G197" s="412"/>
      <c r="H197" s="412" t="s">
        <v>338</v>
      </c>
      <c r="I197" s="412" t="s">
        <v>339</v>
      </c>
      <c r="J197" s="413" t="s">
        <v>978</v>
      </c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</row>
    <row r="198" spans="1:25" s="263" customFormat="1" ht="25.5" x14ac:dyDescent="0.2">
      <c r="A198" s="434" t="s">
        <v>461</v>
      </c>
      <c r="B198" s="408">
        <v>4.2</v>
      </c>
      <c r="C198" s="409" t="s">
        <v>324</v>
      </c>
      <c r="D198" s="410" t="s">
        <v>345</v>
      </c>
      <c r="E198" s="409"/>
      <c r="F198" s="409"/>
      <c r="G198" s="409"/>
      <c r="H198" s="409" t="s">
        <v>338</v>
      </c>
      <c r="I198" s="409" t="s">
        <v>339</v>
      </c>
      <c r="J198" s="410" t="s">
        <v>460</v>
      </c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</row>
    <row r="199" spans="1:25" s="263" customFormat="1" ht="25.5" x14ac:dyDescent="0.2">
      <c r="A199" s="435" t="s">
        <v>463</v>
      </c>
      <c r="B199" s="411">
        <v>4.5</v>
      </c>
      <c r="C199" s="412" t="s">
        <v>324</v>
      </c>
      <c r="D199" s="413" t="s">
        <v>345</v>
      </c>
      <c r="E199" s="412"/>
      <c r="F199" s="412"/>
      <c r="G199" s="412"/>
      <c r="H199" s="412" t="s">
        <v>338</v>
      </c>
      <c r="I199" s="412" t="s">
        <v>349</v>
      </c>
      <c r="J199" s="413" t="s">
        <v>460</v>
      </c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</row>
    <row r="200" spans="1:25" s="263" customFormat="1" ht="25.5" x14ac:dyDescent="0.2">
      <c r="A200" s="434" t="s">
        <v>462</v>
      </c>
      <c r="B200" s="408">
        <v>4.3</v>
      </c>
      <c r="C200" s="409" t="s">
        <v>324</v>
      </c>
      <c r="D200" s="410" t="s">
        <v>345</v>
      </c>
      <c r="E200" s="409"/>
      <c r="F200" s="409"/>
      <c r="G200" s="409"/>
      <c r="H200" s="409" t="s">
        <v>79</v>
      </c>
      <c r="I200" s="409" t="s">
        <v>349</v>
      </c>
      <c r="J200" s="410" t="s">
        <v>460</v>
      </c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</row>
    <row r="201" spans="1:25" s="263" customFormat="1" ht="25.5" x14ac:dyDescent="0.2">
      <c r="A201" s="433" t="s">
        <v>465</v>
      </c>
      <c r="B201" s="411">
        <v>4.8</v>
      </c>
      <c r="C201" s="412" t="s">
        <v>324</v>
      </c>
      <c r="D201" s="413" t="s">
        <v>345</v>
      </c>
      <c r="E201" s="412"/>
      <c r="F201" s="412"/>
      <c r="G201" s="412"/>
      <c r="H201" s="412" t="s">
        <v>338</v>
      </c>
      <c r="I201" s="412" t="s">
        <v>349</v>
      </c>
      <c r="J201" s="413" t="s">
        <v>460</v>
      </c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</row>
    <row r="202" spans="1:25" ht="12.75" customHeight="1" x14ac:dyDescent="0.2">
      <c r="A202" s="432" t="s">
        <v>464</v>
      </c>
      <c r="B202" s="408">
        <v>4.8</v>
      </c>
      <c r="C202" s="409" t="s">
        <v>324</v>
      </c>
      <c r="D202" s="410" t="s">
        <v>345</v>
      </c>
      <c r="E202" s="409"/>
      <c r="F202" s="409"/>
      <c r="G202" s="409"/>
      <c r="H202" s="409" t="s">
        <v>338</v>
      </c>
      <c r="I202" s="409" t="s">
        <v>339</v>
      </c>
      <c r="J202" s="410" t="s">
        <v>460</v>
      </c>
      <c r="K202" s="195"/>
      <c r="L202" s="195"/>
    </row>
    <row r="203" spans="1:25" ht="12.75" customHeight="1" thickBot="1" x14ac:dyDescent="0.25">
      <c r="A203" s="439" t="s">
        <v>980</v>
      </c>
      <c r="B203" s="418">
        <v>4.9000000000000004</v>
      </c>
      <c r="C203" s="419" t="s">
        <v>324</v>
      </c>
      <c r="D203" s="420" t="s">
        <v>345</v>
      </c>
      <c r="E203" s="419"/>
      <c r="F203" s="419"/>
      <c r="G203" s="419"/>
      <c r="H203" s="419" t="s">
        <v>338</v>
      </c>
      <c r="I203" s="419" t="s">
        <v>349</v>
      </c>
      <c r="J203" s="420" t="s">
        <v>978</v>
      </c>
    </row>
    <row r="204" spans="1:25" ht="12.75" customHeight="1" x14ac:dyDescent="0.2">
      <c r="A204" s="429"/>
    </row>
    <row r="205" spans="1:25" ht="12.75" customHeight="1" x14ac:dyDescent="0.2">
      <c r="A205" s="429"/>
      <c r="I205" s="264" t="s">
        <v>35</v>
      </c>
    </row>
    <row r="206" spans="1:25" ht="12.75" customHeight="1" x14ac:dyDescent="0.2">
      <c r="A206" s="430"/>
    </row>
    <row r="207" spans="1:25" ht="12.75" customHeight="1" x14ac:dyDescent="0.2">
      <c r="A207" s="430"/>
    </row>
    <row r="208" spans="1:25" ht="12.75" customHeight="1" x14ac:dyDescent="0.2">
      <c r="A208" s="430"/>
    </row>
    <row r="209" spans="1:1" ht="12.75" customHeight="1" x14ac:dyDescent="0.2">
      <c r="A209" s="430"/>
    </row>
    <row r="210" spans="1:1" ht="12.75" customHeight="1" x14ac:dyDescent="0.2">
      <c r="A210" s="430"/>
    </row>
    <row r="211" spans="1:1" ht="12.75" customHeight="1" x14ac:dyDescent="0.2">
      <c r="A211" s="430"/>
    </row>
  </sheetData>
  <mergeCells count="4">
    <mergeCell ref="A1:J1"/>
    <mergeCell ref="A75:J75"/>
    <mergeCell ref="A126:J126"/>
    <mergeCell ref="A172:J172"/>
  </mergeCells>
  <phoneticPr fontId="0" type="noConversion"/>
  <pageMargins left="0.5" right="0.5" top="0.5" bottom="0.5" header="0.3" footer="0.3"/>
  <pageSetup paperSize="5" scale="89" fitToHeight="0" orientation="portrait" r:id="rId1"/>
  <headerFooter alignWithMargins="0"/>
  <rowBreaks count="1" manualBreakCount="1">
    <brk id="125" max="9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38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35" style="68" customWidth="1"/>
    <col min="2" max="2" width="39.7109375" style="32" customWidth="1"/>
    <col min="3" max="3" width="18.5703125" style="32" customWidth="1"/>
    <col min="4" max="4" width="29" style="32" customWidth="1"/>
    <col min="5" max="5" width="44.140625" style="32" customWidth="1"/>
    <col min="6" max="16384" width="9.140625" style="32"/>
  </cols>
  <sheetData>
    <row r="1" spans="1:5" s="1" customFormat="1" ht="15" customHeight="1" thickBot="1" x14ac:dyDescent="0.25">
      <c r="A1" s="654" t="s">
        <v>1231</v>
      </c>
      <c r="B1" s="654"/>
      <c r="C1" s="654"/>
      <c r="D1" s="654"/>
      <c r="E1" s="654"/>
    </row>
    <row r="2" spans="1:5" x14ac:dyDescent="0.2">
      <c r="A2" s="440" t="s">
        <v>13</v>
      </c>
      <c r="B2" s="246" t="s">
        <v>16</v>
      </c>
      <c r="C2" s="246" t="s">
        <v>14</v>
      </c>
      <c r="D2" s="246" t="s">
        <v>15</v>
      </c>
      <c r="E2" s="246" t="s">
        <v>24</v>
      </c>
    </row>
    <row r="3" spans="1:5" s="37" customFormat="1" x14ac:dyDescent="0.2">
      <c r="A3" s="441" t="s">
        <v>261</v>
      </c>
      <c r="B3" s="247" t="s">
        <v>262</v>
      </c>
      <c r="C3" s="247" t="s">
        <v>263</v>
      </c>
      <c r="D3" s="248" t="s">
        <v>264</v>
      </c>
      <c r="E3" s="249" t="s">
        <v>17</v>
      </c>
    </row>
    <row r="4" spans="1:5" s="37" customFormat="1" x14ac:dyDescent="0.2">
      <c r="A4" s="442"/>
      <c r="B4" s="250" t="s">
        <v>265</v>
      </c>
      <c r="C4" s="250" t="s">
        <v>266</v>
      </c>
      <c r="D4" s="251" t="s">
        <v>267</v>
      </c>
      <c r="E4" s="250"/>
    </row>
    <row r="5" spans="1:5" s="37" customFormat="1" x14ac:dyDescent="0.2">
      <c r="A5" s="443" t="s">
        <v>30</v>
      </c>
      <c r="B5" s="354" t="s">
        <v>46</v>
      </c>
      <c r="C5" s="354" t="s">
        <v>47</v>
      </c>
      <c r="D5" s="355" t="s">
        <v>48</v>
      </c>
      <c r="E5" s="355" t="s">
        <v>31</v>
      </c>
    </row>
    <row r="6" spans="1:5" s="37" customFormat="1" x14ac:dyDescent="0.2">
      <c r="A6" s="444" t="s">
        <v>268</v>
      </c>
      <c r="B6" s="356" t="s">
        <v>269</v>
      </c>
      <c r="C6" s="356" t="s">
        <v>32</v>
      </c>
      <c r="D6" s="357" t="s">
        <v>33</v>
      </c>
      <c r="E6" s="357" t="s">
        <v>270</v>
      </c>
    </row>
    <row r="7" spans="1:5" s="37" customFormat="1" x14ac:dyDescent="0.2">
      <c r="A7" s="445" t="s">
        <v>28</v>
      </c>
      <c r="B7" s="358" t="s">
        <v>271</v>
      </c>
      <c r="C7" s="358" t="s">
        <v>272</v>
      </c>
      <c r="D7" s="359"/>
      <c r="E7" s="359" t="s">
        <v>41</v>
      </c>
    </row>
    <row r="8" spans="1:5" s="37" customFormat="1" x14ac:dyDescent="0.2">
      <c r="A8" s="446"/>
      <c r="B8" s="360" t="s">
        <v>273</v>
      </c>
      <c r="C8" s="360" t="s">
        <v>274</v>
      </c>
      <c r="D8" s="361"/>
      <c r="E8" s="361"/>
    </row>
    <row r="9" spans="1:5" s="37" customFormat="1" x14ac:dyDescent="0.2">
      <c r="A9" s="447" t="s">
        <v>275</v>
      </c>
      <c r="B9" s="252" t="s">
        <v>276</v>
      </c>
      <c r="C9" s="252" t="s">
        <v>277</v>
      </c>
      <c r="D9" s="253" t="s">
        <v>278</v>
      </c>
      <c r="E9" s="253" t="s">
        <v>279</v>
      </c>
    </row>
    <row r="10" spans="1:5" s="37" customFormat="1" x14ac:dyDescent="0.2">
      <c r="A10" s="448" t="s">
        <v>280</v>
      </c>
      <c r="B10" s="254" t="s">
        <v>49</v>
      </c>
      <c r="C10" s="254" t="s">
        <v>281</v>
      </c>
      <c r="D10" s="255" t="s">
        <v>50</v>
      </c>
      <c r="E10" s="255" t="s">
        <v>282</v>
      </c>
    </row>
    <row r="11" spans="1:5" s="37" customFormat="1" x14ac:dyDescent="0.2">
      <c r="A11" s="447" t="s">
        <v>283</v>
      </c>
      <c r="B11" s="252" t="s">
        <v>284</v>
      </c>
      <c r="C11" s="252" t="s">
        <v>81</v>
      </c>
      <c r="D11" s="253" t="s">
        <v>82</v>
      </c>
      <c r="E11" s="253" t="s">
        <v>21</v>
      </c>
    </row>
    <row r="12" spans="1:5" s="37" customFormat="1" x14ac:dyDescent="0.2">
      <c r="A12" s="448" t="s">
        <v>285</v>
      </c>
      <c r="B12" s="254" t="s">
        <v>120</v>
      </c>
      <c r="C12" s="254" t="s">
        <v>121</v>
      </c>
      <c r="D12" s="255" t="s">
        <v>122</v>
      </c>
      <c r="E12" s="255" t="s">
        <v>123</v>
      </c>
    </row>
    <row r="13" spans="1:5" s="37" customFormat="1" x14ac:dyDescent="0.2">
      <c r="A13" s="449" t="s">
        <v>40</v>
      </c>
      <c r="B13" s="426" t="s">
        <v>1044</v>
      </c>
      <c r="C13" s="426" t="s">
        <v>1045</v>
      </c>
      <c r="D13" s="425" t="s">
        <v>1046</v>
      </c>
      <c r="E13" s="425" t="s">
        <v>124</v>
      </c>
    </row>
    <row r="14" spans="1:5" s="37" customFormat="1" x14ac:dyDescent="0.2">
      <c r="A14" s="448" t="s">
        <v>486</v>
      </c>
      <c r="B14" s="254" t="s">
        <v>487</v>
      </c>
      <c r="C14" s="254" t="s">
        <v>488</v>
      </c>
      <c r="D14" s="256" t="s">
        <v>489</v>
      </c>
      <c r="E14" s="256" t="s">
        <v>490</v>
      </c>
    </row>
    <row r="15" spans="1:5" s="37" customFormat="1" x14ac:dyDescent="0.2">
      <c r="A15" s="449" t="s">
        <v>491</v>
      </c>
      <c r="B15" s="362" t="s">
        <v>492</v>
      </c>
      <c r="C15" s="362" t="s">
        <v>493</v>
      </c>
      <c r="D15" s="363" t="s">
        <v>494</v>
      </c>
      <c r="E15" s="363" t="s">
        <v>495</v>
      </c>
    </row>
    <row r="16" spans="1:5" s="37" customFormat="1" x14ac:dyDescent="0.2">
      <c r="A16" s="448" t="s">
        <v>29</v>
      </c>
      <c r="B16" s="254" t="s">
        <v>83</v>
      </c>
      <c r="C16" s="254" t="s">
        <v>84</v>
      </c>
      <c r="D16" s="256" t="s">
        <v>85</v>
      </c>
      <c r="E16" s="256" t="s">
        <v>291</v>
      </c>
    </row>
    <row r="17" spans="1:5" s="37" customFormat="1" x14ac:dyDescent="0.2">
      <c r="A17" s="449" t="s">
        <v>292</v>
      </c>
      <c r="B17" s="362" t="s">
        <v>293</v>
      </c>
      <c r="C17" s="362" t="s">
        <v>294</v>
      </c>
      <c r="D17" s="363" t="s">
        <v>295</v>
      </c>
      <c r="E17" s="363" t="s">
        <v>296</v>
      </c>
    </row>
    <row r="18" spans="1:5" s="37" customFormat="1" x14ac:dyDescent="0.2">
      <c r="A18" s="448" t="s">
        <v>297</v>
      </c>
      <c r="B18" s="254" t="s">
        <v>37</v>
      </c>
      <c r="C18" s="254" t="s">
        <v>38</v>
      </c>
      <c r="D18" s="256" t="s">
        <v>39</v>
      </c>
      <c r="E18" s="256" t="s">
        <v>298</v>
      </c>
    </row>
    <row r="19" spans="1:5" s="37" customFormat="1" ht="25.5" x14ac:dyDescent="0.2">
      <c r="A19" s="449" t="s">
        <v>299</v>
      </c>
      <c r="B19" s="362" t="s">
        <v>300</v>
      </c>
      <c r="C19" s="362" t="s">
        <v>301</v>
      </c>
      <c r="D19" s="363" t="s">
        <v>302</v>
      </c>
      <c r="E19" s="363" t="s">
        <v>303</v>
      </c>
    </row>
    <row r="20" spans="1:5" s="37" customFormat="1" x14ac:dyDescent="0.2">
      <c r="A20" s="448" t="s">
        <v>1289</v>
      </c>
      <c r="B20" s="254" t="s">
        <v>496</v>
      </c>
      <c r="C20" s="254" t="s">
        <v>497</v>
      </c>
      <c r="D20" s="256" t="s">
        <v>498</v>
      </c>
      <c r="E20" s="256" t="s">
        <v>499</v>
      </c>
    </row>
    <row r="21" spans="1:5" s="37" customFormat="1" x14ac:dyDescent="0.2">
      <c r="A21" s="449" t="s">
        <v>307</v>
      </c>
      <c r="B21" s="362" t="s">
        <v>500</v>
      </c>
      <c r="C21" s="362" t="s">
        <v>51</v>
      </c>
      <c r="D21" s="363" t="s">
        <v>52</v>
      </c>
      <c r="E21" s="363" t="s">
        <v>23</v>
      </c>
    </row>
    <row r="22" spans="1:5" s="37" customFormat="1" x14ac:dyDescent="0.2">
      <c r="A22" s="445" t="s">
        <v>308</v>
      </c>
      <c r="B22" s="358" t="s">
        <v>309</v>
      </c>
      <c r="C22" s="358" t="s">
        <v>310</v>
      </c>
      <c r="D22" s="359"/>
      <c r="E22" s="359" t="s">
        <v>311</v>
      </c>
    </row>
    <row r="23" spans="1:5" s="37" customFormat="1" x14ac:dyDescent="0.2">
      <c r="A23" s="450"/>
      <c r="B23" s="364" t="s">
        <v>312</v>
      </c>
      <c r="C23" s="364" t="s">
        <v>313</v>
      </c>
      <c r="D23" s="365"/>
      <c r="E23" s="365"/>
    </row>
    <row r="24" spans="1:5" s="37" customFormat="1" x14ac:dyDescent="0.2">
      <c r="A24" s="450"/>
      <c r="B24" s="364" t="s">
        <v>314</v>
      </c>
      <c r="C24" s="364" t="s">
        <v>315</v>
      </c>
      <c r="D24" s="365"/>
      <c r="E24" s="365"/>
    </row>
    <row r="25" spans="1:5" s="37" customFormat="1" x14ac:dyDescent="0.2">
      <c r="A25" s="446"/>
      <c r="B25" s="366" t="s">
        <v>316</v>
      </c>
      <c r="C25" s="366" t="s">
        <v>317</v>
      </c>
      <c r="D25" s="367"/>
      <c r="E25" s="367"/>
    </row>
    <row r="26" spans="1:5" s="37" customFormat="1" x14ac:dyDescent="0.2">
      <c r="A26" s="449" t="s">
        <v>286</v>
      </c>
      <c r="B26" s="362" t="s">
        <v>287</v>
      </c>
      <c r="C26" s="362" t="s">
        <v>288</v>
      </c>
      <c r="D26" s="363" t="s">
        <v>289</v>
      </c>
      <c r="E26" s="363" t="s">
        <v>290</v>
      </c>
    </row>
    <row r="27" spans="1:5" s="37" customFormat="1" x14ac:dyDescent="0.2">
      <c r="A27" s="448" t="s">
        <v>22</v>
      </c>
      <c r="B27" s="254" t="s">
        <v>304</v>
      </c>
      <c r="C27" s="254" t="s">
        <v>305</v>
      </c>
      <c r="D27" s="256" t="s">
        <v>306</v>
      </c>
      <c r="E27" s="256"/>
    </row>
    <row r="28" spans="1:5" s="37" customFormat="1" x14ac:dyDescent="0.2">
      <c r="A28" s="449" t="s">
        <v>501</v>
      </c>
      <c r="B28" s="362" t="s">
        <v>502</v>
      </c>
      <c r="C28" s="362" t="s">
        <v>503</v>
      </c>
      <c r="D28" s="363" t="s">
        <v>504</v>
      </c>
      <c r="E28" s="363" t="s">
        <v>505</v>
      </c>
    </row>
    <row r="29" spans="1:5" s="37" customFormat="1" x14ac:dyDescent="0.2">
      <c r="A29" s="448" t="s">
        <v>34</v>
      </c>
      <c r="B29" s="254" t="s">
        <v>18</v>
      </c>
      <c r="C29" s="254" t="s">
        <v>19</v>
      </c>
      <c r="D29" s="256" t="s">
        <v>20</v>
      </c>
      <c r="E29" s="256" t="s">
        <v>20</v>
      </c>
    </row>
    <row r="38" spans="4:4" x14ac:dyDescent="0.2">
      <c r="D38" s="32" t="s">
        <v>35</v>
      </c>
    </row>
  </sheetData>
  <mergeCells count="1">
    <mergeCell ref="A1:E1"/>
  </mergeCells>
  <phoneticPr fontId="11" type="noConversion"/>
  <hyperlinks>
    <hyperlink ref="D27" r:id="rId1"/>
    <hyperlink ref="D29" r:id="rId2"/>
    <hyperlink ref="E29" r:id="rId3"/>
    <hyperlink ref="E16" r:id="rId4"/>
    <hyperlink ref="E22" r:id="rId5"/>
    <hyperlink ref="D10" r:id="rId6"/>
    <hyperlink ref="E11" r:id="rId7"/>
    <hyperlink ref="E5" r:id="rId8"/>
    <hyperlink ref="D18" r:id="rId9"/>
    <hyperlink ref="E6" r:id="rId10"/>
    <hyperlink ref="D21" r:id="rId11"/>
    <hyperlink ref="D16" r:id="rId12"/>
    <hyperlink ref="D6" r:id="rId13"/>
    <hyperlink ref="E7" r:id="rId14"/>
    <hyperlink ref="E19" r:id="rId15"/>
    <hyperlink ref="D19" r:id="rId16"/>
    <hyperlink ref="D5" r:id="rId17"/>
    <hyperlink ref="D26" r:id="rId18"/>
    <hyperlink ref="E10" r:id="rId19"/>
    <hyperlink ref="D11" r:id="rId20"/>
    <hyperlink ref="D9" r:id="rId21"/>
    <hyperlink ref="E9" r:id="rId22"/>
    <hyperlink ref="E26" r:id="rId23"/>
    <hyperlink ref="D3" r:id="rId24"/>
    <hyperlink ref="D4" r:id="rId25"/>
    <hyperlink ref="D12" r:id="rId26"/>
    <hyperlink ref="E12" r:id="rId27"/>
    <hyperlink ref="D17" r:id="rId28"/>
    <hyperlink ref="E17" r:id="rId29"/>
    <hyperlink ref="E3" r:id="rId30"/>
    <hyperlink ref="D28" r:id="rId31"/>
    <hyperlink ref="D20" r:id="rId32"/>
    <hyperlink ref="E20" r:id="rId33"/>
    <hyperlink ref="D14" r:id="rId34"/>
    <hyperlink ref="E14" r:id="rId35"/>
    <hyperlink ref="D15" r:id="rId36"/>
    <hyperlink ref="E13" r:id="rId37"/>
    <hyperlink ref="D13" r:id="rId38"/>
  </hyperlinks>
  <pageMargins left="0.5" right="0.5" top="0.5" bottom="0.5" header="0.3" footer="0.3"/>
  <pageSetup paperSize="5" orientation="landscape" r:id="rId39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D9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36" customWidth="1"/>
    <col min="2" max="2" width="41" style="36" customWidth="1"/>
    <col min="3" max="3" width="52.140625" style="35" customWidth="1"/>
    <col min="4" max="4" width="24.7109375" style="36" customWidth="1"/>
    <col min="5" max="16384" width="9.140625" style="36"/>
  </cols>
  <sheetData>
    <row r="1" spans="1:4" s="33" customFormat="1" ht="13.5" customHeight="1" thickBot="1" x14ac:dyDescent="0.25">
      <c r="A1" s="257" t="s">
        <v>1331</v>
      </c>
      <c r="B1" s="258"/>
      <c r="C1" s="258"/>
      <c r="D1" s="43"/>
    </row>
    <row r="2" spans="1:4" s="34" customFormat="1" x14ac:dyDescent="0.2">
      <c r="A2" s="63" t="s">
        <v>42</v>
      </c>
      <c r="B2" s="63" t="s">
        <v>43</v>
      </c>
      <c r="C2" s="64" t="s">
        <v>44</v>
      </c>
      <c r="D2" s="38"/>
    </row>
    <row r="3" spans="1:4" s="62" customFormat="1" hidden="1" x14ac:dyDescent="0.2">
      <c r="A3" s="60" t="s">
        <v>63</v>
      </c>
      <c r="B3" s="60" t="s">
        <v>64</v>
      </c>
      <c r="C3" s="61" t="s">
        <v>65</v>
      </c>
    </row>
    <row r="4" spans="1:4" x14ac:dyDescent="0.2">
      <c r="A4" s="39" t="s">
        <v>45</v>
      </c>
      <c r="B4" s="39" t="s">
        <v>318</v>
      </c>
      <c r="C4" s="40" t="s">
        <v>319</v>
      </c>
    </row>
    <row r="5" spans="1:4" x14ac:dyDescent="0.2">
      <c r="A5" s="39" t="s">
        <v>320</v>
      </c>
      <c r="B5" s="41" t="s">
        <v>321</v>
      </c>
      <c r="C5" s="40" t="s">
        <v>322</v>
      </c>
    </row>
    <row r="6" spans="1:4" x14ac:dyDescent="0.2">
      <c r="A6" s="39" t="s">
        <v>10</v>
      </c>
      <c r="B6" s="41" t="s">
        <v>323</v>
      </c>
      <c r="C6" s="40" t="s">
        <v>322</v>
      </c>
    </row>
    <row r="7" spans="1:4" x14ac:dyDescent="0.2">
      <c r="A7" s="39" t="s">
        <v>324</v>
      </c>
      <c r="B7" s="41" t="s">
        <v>325</v>
      </c>
      <c r="C7" s="40" t="s">
        <v>326</v>
      </c>
    </row>
    <row r="8" spans="1:4" x14ac:dyDescent="0.2">
      <c r="A8" s="39" t="s">
        <v>125</v>
      </c>
      <c r="B8" s="42"/>
      <c r="C8" s="40" t="s">
        <v>322</v>
      </c>
    </row>
    <row r="9" spans="1:4" x14ac:dyDescent="0.2">
      <c r="A9" s="39" t="s">
        <v>327</v>
      </c>
      <c r="B9" s="39"/>
      <c r="C9" s="40" t="s">
        <v>328</v>
      </c>
    </row>
  </sheetData>
  <sortState ref="A4:C20">
    <sortCondition ref="A3:A19"/>
  </sortState>
  <pageMargins left="0.5" right="0.5" top="0.5" bottom="0.5" header="0.3" footer="0.3"/>
  <pageSetup paperSize="5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32"/>
  <sheetViews>
    <sheetView zoomScaleNormal="100" workbookViewId="0">
      <pane ySplit="4" topLeftCell="A5" activePane="bottomLeft" state="frozen"/>
      <selection activeCell="C33" sqref="C33"/>
      <selection pane="bottomLeft" activeCell="H32" sqref="H32"/>
    </sheetView>
  </sheetViews>
  <sheetFormatPr defaultColWidth="9.140625" defaultRowHeight="12.75" x14ac:dyDescent="0.2"/>
  <cols>
    <col min="1" max="1" width="31.7109375" customWidth="1"/>
    <col min="2" max="2" width="10.7109375" style="1" customWidth="1"/>
    <col min="3" max="6" width="5.7109375" style="4" customWidth="1"/>
    <col min="7" max="14" width="5.7109375" style="44" customWidth="1"/>
    <col min="15" max="17" width="5.7109375" style="4" customWidth="1"/>
    <col min="18" max="18" width="5.7109375" style="461" customWidth="1"/>
    <col min="19" max="30" width="5.7109375" customWidth="1"/>
  </cols>
  <sheetData>
    <row r="1" spans="1:30" ht="27.95" customHeight="1" thickBot="1" x14ac:dyDescent="0.25">
      <c r="A1" s="552" t="s">
        <v>1326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</row>
    <row r="2" spans="1:30" ht="40.15" customHeight="1" x14ac:dyDescent="0.2">
      <c r="A2" s="52" t="s">
        <v>254</v>
      </c>
      <c r="B2" s="309" t="s">
        <v>116</v>
      </c>
      <c r="C2" s="562" t="s">
        <v>71</v>
      </c>
      <c r="D2" s="562"/>
      <c r="E2" s="562"/>
      <c r="F2" s="562"/>
      <c r="G2" s="563" t="s">
        <v>72</v>
      </c>
      <c r="H2" s="562"/>
      <c r="I2" s="562"/>
      <c r="J2" s="564"/>
      <c r="K2" s="563" t="s">
        <v>73</v>
      </c>
      <c r="L2" s="562"/>
      <c r="M2" s="562"/>
      <c r="N2" s="564"/>
      <c r="O2" s="549" t="s">
        <v>1020</v>
      </c>
      <c r="P2" s="550"/>
      <c r="Q2" s="550"/>
      <c r="R2" s="550"/>
      <c r="S2" s="563" t="s">
        <v>473</v>
      </c>
      <c r="T2" s="562"/>
      <c r="U2" s="562"/>
      <c r="V2" s="562"/>
      <c r="W2" s="549" t="s">
        <v>1021</v>
      </c>
      <c r="X2" s="550"/>
      <c r="Y2" s="550"/>
      <c r="Z2" s="579"/>
      <c r="AA2" s="549" t="s">
        <v>1022</v>
      </c>
      <c r="AB2" s="550"/>
      <c r="AC2" s="550"/>
      <c r="AD2" s="550"/>
    </row>
    <row r="3" spans="1:30" ht="20.100000000000001" customHeight="1" x14ac:dyDescent="0.2">
      <c r="A3" s="151"/>
      <c r="B3" s="337"/>
      <c r="C3" s="548" t="s">
        <v>117</v>
      </c>
      <c r="D3" s="548"/>
      <c r="E3" s="548" t="s">
        <v>118</v>
      </c>
      <c r="F3" s="548"/>
      <c r="G3" s="547" t="s">
        <v>117</v>
      </c>
      <c r="H3" s="548"/>
      <c r="I3" s="548" t="s">
        <v>118</v>
      </c>
      <c r="J3" s="561"/>
      <c r="K3" s="547" t="s">
        <v>117</v>
      </c>
      <c r="L3" s="548"/>
      <c r="M3" s="548" t="s">
        <v>118</v>
      </c>
      <c r="N3" s="561"/>
      <c r="O3" s="547" t="s">
        <v>117</v>
      </c>
      <c r="P3" s="548"/>
      <c r="Q3" s="548" t="s">
        <v>118</v>
      </c>
      <c r="R3" s="548"/>
      <c r="S3" s="547" t="s">
        <v>117</v>
      </c>
      <c r="T3" s="548"/>
      <c r="U3" s="548" t="s">
        <v>118</v>
      </c>
      <c r="V3" s="548"/>
      <c r="W3" s="547" t="s">
        <v>117</v>
      </c>
      <c r="X3" s="548"/>
      <c r="Y3" s="548" t="s">
        <v>118</v>
      </c>
      <c r="Z3" s="561"/>
      <c r="AA3" s="547" t="s">
        <v>117</v>
      </c>
      <c r="AB3" s="548"/>
      <c r="AC3" s="548" t="s">
        <v>118</v>
      </c>
      <c r="AD3" s="548"/>
    </row>
    <row r="4" spans="1:30" ht="78.75" hidden="1" customHeight="1" x14ac:dyDescent="0.2">
      <c r="A4" s="539" t="s">
        <v>61</v>
      </c>
      <c r="B4" s="544" t="s">
        <v>116</v>
      </c>
      <c r="C4" s="536" t="s">
        <v>131</v>
      </c>
      <c r="D4" s="536" t="s">
        <v>134</v>
      </c>
      <c r="E4" s="536" t="s">
        <v>132</v>
      </c>
      <c r="F4" s="536" t="s">
        <v>135</v>
      </c>
      <c r="G4" s="537" t="s">
        <v>178</v>
      </c>
      <c r="H4" s="536" t="s">
        <v>179</v>
      </c>
      <c r="I4" s="536" t="s">
        <v>180</v>
      </c>
      <c r="J4" s="538" t="s">
        <v>181</v>
      </c>
      <c r="K4" s="537" t="s">
        <v>137</v>
      </c>
      <c r="L4" s="536" t="s">
        <v>138</v>
      </c>
      <c r="M4" s="536" t="s">
        <v>139</v>
      </c>
      <c r="N4" s="538" t="s">
        <v>140</v>
      </c>
      <c r="O4" s="536" t="s">
        <v>143</v>
      </c>
      <c r="P4" s="536" t="s">
        <v>1298</v>
      </c>
      <c r="Q4" s="536" t="s">
        <v>144</v>
      </c>
      <c r="R4" s="536" t="s">
        <v>1299</v>
      </c>
      <c r="S4" s="541" t="s">
        <v>184</v>
      </c>
      <c r="T4" s="542" t="s">
        <v>185</v>
      </c>
      <c r="U4" s="542" t="s">
        <v>186</v>
      </c>
      <c r="V4" s="543" t="s">
        <v>187</v>
      </c>
      <c r="W4" s="541" t="s">
        <v>1300</v>
      </c>
      <c r="X4" s="542" t="s">
        <v>1301</v>
      </c>
      <c r="Y4" s="542" t="s">
        <v>1302</v>
      </c>
      <c r="Z4" s="543" t="s">
        <v>1303</v>
      </c>
      <c r="AA4" s="541" t="s">
        <v>1304</v>
      </c>
      <c r="AB4" s="542" t="s">
        <v>1305</v>
      </c>
      <c r="AC4" s="542" t="s">
        <v>1306</v>
      </c>
      <c r="AD4" s="542" t="s">
        <v>1307</v>
      </c>
    </row>
    <row r="5" spans="1:30" x14ac:dyDescent="0.2">
      <c r="A5" s="383" t="s">
        <v>469</v>
      </c>
      <c r="B5" s="310" t="s">
        <v>324</v>
      </c>
      <c r="C5" s="287">
        <v>59</v>
      </c>
      <c r="D5" s="121" t="s">
        <v>532</v>
      </c>
      <c r="E5" s="287" t="s">
        <v>533</v>
      </c>
      <c r="F5" s="286" t="s">
        <v>533</v>
      </c>
      <c r="G5" s="380">
        <v>13.2</v>
      </c>
      <c r="H5" s="398" t="s">
        <v>554</v>
      </c>
      <c r="I5" s="345" t="s">
        <v>533</v>
      </c>
      <c r="J5" s="316" t="s">
        <v>533</v>
      </c>
      <c r="K5" s="289">
        <v>39</v>
      </c>
      <c r="L5" s="303" t="s">
        <v>539</v>
      </c>
      <c r="M5" s="288" t="s">
        <v>533</v>
      </c>
      <c r="N5" s="300" t="s">
        <v>533</v>
      </c>
      <c r="O5" s="345">
        <v>1.6</v>
      </c>
      <c r="P5" s="121" t="s">
        <v>536</v>
      </c>
      <c r="Q5" s="345" t="s">
        <v>533</v>
      </c>
      <c r="R5" s="121" t="s">
        <v>533</v>
      </c>
      <c r="S5" s="456">
        <v>120</v>
      </c>
      <c r="T5" s="388" t="s">
        <v>568</v>
      </c>
      <c r="U5" s="379" t="s">
        <v>533</v>
      </c>
      <c r="V5" s="388" t="s">
        <v>533</v>
      </c>
      <c r="W5" s="317">
        <v>40.5</v>
      </c>
      <c r="X5" s="298" t="s">
        <v>553</v>
      </c>
      <c r="Y5" s="290" t="s">
        <v>533</v>
      </c>
      <c r="Z5" s="318" t="s">
        <v>533</v>
      </c>
      <c r="AA5" s="317">
        <v>21.8</v>
      </c>
      <c r="AB5" s="298" t="s">
        <v>571</v>
      </c>
      <c r="AC5" s="290" t="s">
        <v>533</v>
      </c>
      <c r="AD5" s="298" t="s">
        <v>533</v>
      </c>
    </row>
    <row r="6" spans="1:30" x14ac:dyDescent="0.2">
      <c r="A6" s="428" t="s">
        <v>1290</v>
      </c>
      <c r="B6" s="311" t="s">
        <v>324</v>
      </c>
      <c r="C6" s="119">
        <v>58</v>
      </c>
      <c r="D6" s="125" t="s">
        <v>539</v>
      </c>
      <c r="E6" s="119" t="s">
        <v>533</v>
      </c>
      <c r="F6" s="125" t="s">
        <v>533</v>
      </c>
      <c r="G6" s="319">
        <v>13.9</v>
      </c>
      <c r="H6" s="399" t="s">
        <v>532</v>
      </c>
      <c r="I6" s="291" t="s">
        <v>533</v>
      </c>
      <c r="J6" s="297" t="s">
        <v>533</v>
      </c>
      <c r="K6" s="293">
        <v>39</v>
      </c>
      <c r="L6" s="304" t="s">
        <v>539</v>
      </c>
      <c r="M6" s="292" t="s">
        <v>533</v>
      </c>
      <c r="N6" s="301" t="s">
        <v>533</v>
      </c>
      <c r="O6" s="291">
        <v>2</v>
      </c>
      <c r="P6" s="125" t="s">
        <v>539</v>
      </c>
      <c r="Q6" s="291" t="s">
        <v>533</v>
      </c>
      <c r="R6" s="125" t="s">
        <v>533</v>
      </c>
      <c r="S6" s="293">
        <v>122</v>
      </c>
      <c r="T6" s="304" t="s">
        <v>532</v>
      </c>
      <c r="U6" s="292" t="s">
        <v>533</v>
      </c>
      <c r="V6" s="304" t="s">
        <v>533</v>
      </c>
      <c r="W6" s="319">
        <v>41.3</v>
      </c>
      <c r="X6" s="299" t="s">
        <v>588</v>
      </c>
      <c r="Y6" s="291" t="s">
        <v>533</v>
      </c>
      <c r="Z6" s="297" t="s">
        <v>533</v>
      </c>
      <c r="AA6" s="319">
        <v>21.9</v>
      </c>
      <c r="AB6" s="299" t="s">
        <v>571</v>
      </c>
      <c r="AC6" s="291" t="s">
        <v>533</v>
      </c>
      <c r="AD6" s="299" t="s">
        <v>533</v>
      </c>
    </row>
    <row r="7" spans="1:30" x14ac:dyDescent="0.2">
      <c r="A7" s="93" t="s">
        <v>470</v>
      </c>
      <c r="B7" s="312" t="s">
        <v>45</v>
      </c>
      <c r="C7" s="115">
        <v>57</v>
      </c>
      <c r="D7" s="121" t="s">
        <v>545</v>
      </c>
      <c r="E7" s="115" t="s">
        <v>533</v>
      </c>
      <c r="F7" s="121" t="s">
        <v>533</v>
      </c>
      <c r="G7" s="317">
        <v>13.4</v>
      </c>
      <c r="H7" s="398" t="s">
        <v>561</v>
      </c>
      <c r="I7" s="290" t="s">
        <v>533</v>
      </c>
      <c r="J7" s="296" t="s">
        <v>533</v>
      </c>
      <c r="K7" s="295">
        <v>36</v>
      </c>
      <c r="L7" s="305" t="s">
        <v>594</v>
      </c>
      <c r="M7" s="294" t="s">
        <v>533</v>
      </c>
      <c r="N7" s="302" t="s">
        <v>533</v>
      </c>
      <c r="O7" s="290">
        <v>1.7</v>
      </c>
      <c r="P7" s="121" t="s">
        <v>568</v>
      </c>
      <c r="Q7" s="290" t="s">
        <v>533</v>
      </c>
      <c r="R7" s="121" t="s">
        <v>533</v>
      </c>
      <c r="S7" s="295">
        <v>120</v>
      </c>
      <c r="T7" s="305" t="s">
        <v>561</v>
      </c>
      <c r="U7" s="294" t="s">
        <v>533</v>
      </c>
      <c r="V7" s="305" t="s">
        <v>533</v>
      </c>
      <c r="W7" s="317">
        <v>39.799999999999997</v>
      </c>
      <c r="X7" s="298" t="s">
        <v>571</v>
      </c>
      <c r="Y7" s="290" t="s">
        <v>533</v>
      </c>
      <c r="Z7" s="296" t="s">
        <v>533</v>
      </c>
      <c r="AA7" s="317">
        <v>22.8</v>
      </c>
      <c r="AB7" s="298" t="s">
        <v>545</v>
      </c>
      <c r="AC7" s="290" t="s">
        <v>533</v>
      </c>
      <c r="AD7" s="298" t="s">
        <v>533</v>
      </c>
    </row>
    <row r="8" spans="1:30" x14ac:dyDescent="0.2">
      <c r="A8" s="428" t="s">
        <v>352</v>
      </c>
      <c r="B8" s="311" t="s">
        <v>324</v>
      </c>
      <c r="C8" s="119">
        <v>54</v>
      </c>
      <c r="D8" s="125" t="s">
        <v>553</v>
      </c>
      <c r="E8" s="119">
        <v>54</v>
      </c>
      <c r="F8" s="125" t="s">
        <v>585</v>
      </c>
      <c r="G8" s="319">
        <v>13.4</v>
      </c>
      <c r="H8" s="399" t="s">
        <v>561</v>
      </c>
      <c r="I8" s="291">
        <v>12.7</v>
      </c>
      <c r="J8" s="297" t="s">
        <v>585</v>
      </c>
      <c r="K8" s="293">
        <v>33</v>
      </c>
      <c r="L8" s="304" t="s">
        <v>599</v>
      </c>
      <c r="M8" s="292">
        <v>33</v>
      </c>
      <c r="N8" s="301" t="s">
        <v>571</v>
      </c>
      <c r="O8" s="291">
        <v>1.4</v>
      </c>
      <c r="P8" s="125" t="s">
        <v>575</v>
      </c>
      <c r="Q8" s="291">
        <v>1.5972222222000001</v>
      </c>
      <c r="R8" s="125" t="s">
        <v>594</v>
      </c>
      <c r="S8" s="293">
        <v>119</v>
      </c>
      <c r="T8" s="304" t="s">
        <v>575</v>
      </c>
      <c r="U8" s="292">
        <v>120</v>
      </c>
      <c r="V8" s="304" t="s">
        <v>599</v>
      </c>
      <c r="W8" s="319">
        <v>40.6</v>
      </c>
      <c r="X8" s="299" t="s">
        <v>553</v>
      </c>
      <c r="Y8" s="291">
        <v>39.9</v>
      </c>
      <c r="Z8" s="297" t="s">
        <v>588</v>
      </c>
      <c r="AA8" s="319">
        <v>22.7</v>
      </c>
      <c r="AB8" s="299" t="s">
        <v>585</v>
      </c>
      <c r="AC8" s="291">
        <v>22.5</v>
      </c>
      <c r="AD8" s="299" t="s">
        <v>588</v>
      </c>
    </row>
    <row r="9" spans="1:30" x14ac:dyDescent="0.2">
      <c r="A9" s="92" t="s">
        <v>357</v>
      </c>
      <c r="B9" s="312" t="s">
        <v>324</v>
      </c>
      <c r="C9" s="115">
        <v>54</v>
      </c>
      <c r="D9" s="121" t="s">
        <v>561</v>
      </c>
      <c r="E9" s="115">
        <v>56</v>
      </c>
      <c r="F9" s="121" t="s">
        <v>539</v>
      </c>
      <c r="G9" s="317">
        <v>13.2</v>
      </c>
      <c r="H9" s="398" t="s">
        <v>554</v>
      </c>
      <c r="I9" s="290">
        <v>12.6</v>
      </c>
      <c r="J9" s="296" t="s">
        <v>585</v>
      </c>
      <c r="K9" s="295">
        <v>35</v>
      </c>
      <c r="L9" s="305" t="s">
        <v>594</v>
      </c>
      <c r="M9" s="294">
        <v>35</v>
      </c>
      <c r="N9" s="302" t="s">
        <v>599</v>
      </c>
      <c r="O9" s="290">
        <v>1.3</v>
      </c>
      <c r="P9" s="121" t="s">
        <v>632</v>
      </c>
      <c r="Q9" s="290">
        <v>1.5277777777999999</v>
      </c>
      <c r="R9" s="121" t="s">
        <v>594</v>
      </c>
      <c r="S9" s="295">
        <v>119</v>
      </c>
      <c r="T9" s="305" t="s">
        <v>568</v>
      </c>
      <c r="U9" s="294">
        <v>121</v>
      </c>
      <c r="V9" s="305" t="s">
        <v>585</v>
      </c>
      <c r="W9" s="317">
        <v>40.6</v>
      </c>
      <c r="X9" s="298" t="s">
        <v>553</v>
      </c>
      <c r="Y9" s="290">
        <v>40.1</v>
      </c>
      <c r="Z9" s="296" t="s">
        <v>588</v>
      </c>
      <c r="AA9" s="317">
        <v>22.2</v>
      </c>
      <c r="AB9" s="298" t="s">
        <v>550</v>
      </c>
      <c r="AC9" s="290">
        <v>22</v>
      </c>
      <c r="AD9" s="298" t="s">
        <v>594</v>
      </c>
    </row>
    <row r="10" spans="1:30" x14ac:dyDescent="0.2">
      <c r="A10" s="428" t="s">
        <v>358</v>
      </c>
      <c r="B10" s="311" t="s">
        <v>471</v>
      </c>
      <c r="C10" s="119">
        <v>54</v>
      </c>
      <c r="D10" s="125" t="s">
        <v>553</v>
      </c>
      <c r="E10" s="119">
        <v>59</v>
      </c>
      <c r="F10" s="125" t="s">
        <v>532</v>
      </c>
      <c r="G10" s="319">
        <v>13.1</v>
      </c>
      <c r="H10" s="399" t="s">
        <v>550</v>
      </c>
      <c r="I10" s="291">
        <v>12.5</v>
      </c>
      <c r="J10" s="297" t="s">
        <v>553</v>
      </c>
      <c r="K10" s="293">
        <v>39</v>
      </c>
      <c r="L10" s="304" t="s">
        <v>539</v>
      </c>
      <c r="M10" s="292">
        <v>39</v>
      </c>
      <c r="N10" s="301" t="s">
        <v>539</v>
      </c>
      <c r="O10" s="291">
        <v>1.4</v>
      </c>
      <c r="P10" s="125" t="s">
        <v>575</v>
      </c>
      <c r="Q10" s="291">
        <v>1.5333333333000001</v>
      </c>
      <c r="R10" s="125" t="s">
        <v>594</v>
      </c>
      <c r="S10" s="293">
        <v>118</v>
      </c>
      <c r="T10" s="304" t="s">
        <v>632</v>
      </c>
      <c r="U10" s="292">
        <v>120</v>
      </c>
      <c r="V10" s="304" t="s">
        <v>553</v>
      </c>
      <c r="W10" s="319">
        <v>40.1</v>
      </c>
      <c r="X10" s="299" t="s">
        <v>550</v>
      </c>
      <c r="Y10" s="291">
        <v>39.6</v>
      </c>
      <c r="Z10" s="297" t="s">
        <v>588</v>
      </c>
      <c r="AA10" s="319">
        <v>21.8</v>
      </c>
      <c r="AB10" s="299" t="s">
        <v>571</v>
      </c>
      <c r="AC10" s="291">
        <v>21.6</v>
      </c>
      <c r="AD10" s="299" t="s">
        <v>599</v>
      </c>
    </row>
    <row r="11" spans="1:30" x14ac:dyDescent="0.2">
      <c r="A11" s="93" t="s">
        <v>374</v>
      </c>
      <c r="B11" s="312" t="s">
        <v>45</v>
      </c>
      <c r="C11" s="115">
        <v>54</v>
      </c>
      <c r="D11" s="121" t="s">
        <v>561</v>
      </c>
      <c r="E11" s="115">
        <v>57</v>
      </c>
      <c r="F11" s="121" t="s">
        <v>539</v>
      </c>
      <c r="G11" s="317">
        <v>13.7</v>
      </c>
      <c r="H11" s="398" t="s">
        <v>539</v>
      </c>
      <c r="I11" s="290">
        <v>13</v>
      </c>
      <c r="J11" s="296" t="s">
        <v>532</v>
      </c>
      <c r="K11" s="295">
        <v>38</v>
      </c>
      <c r="L11" s="305" t="s">
        <v>588</v>
      </c>
      <c r="M11" s="294">
        <v>38</v>
      </c>
      <c r="N11" s="302" t="s">
        <v>585</v>
      </c>
      <c r="O11" s="290">
        <v>1.9</v>
      </c>
      <c r="P11" s="121" t="s">
        <v>545</v>
      </c>
      <c r="Q11" s="290">
        <v>2.0277777777999999</v>
      </c>
      <c r="R11" s="121" t="s">
        <v>539</v>
      </c>
      <c r="S11" s="295">
        <v>120</v>
      </c>
      <c r="T11" s="305" t="s">
        <v>588</v>
      </c>
      <c r="U11" s="294">
        <v>121</v>
      </c>
      <c r="V11" s="305" t="s">
        <v>539</v>
      </c>
      <c r="W11" s="317">
        <v>41.3</v>
      </c>
      <c r="X11" s="298" t="s">
        <v>545</v>
      </c>
      <c r="Y11" s="290">
        <v>40.200000000000003</v>
      </c>
      <c r="Z11" s="296" t="s">
        <v>588</v>
      </c>
      <c r="AA11" s="317">
        <v>23.3</v>
      </c>
      <c r="AB11" s="298" t="s">
        <v>539</v>
      </c>
      <c r="AC11" s="290">
        <v>22.7</v>
      </c>
      <c r="AD11" s="298" t="s">
        <v>539</v>
      </c>
    </row>
    <row r="12" spans="1:30" x14ac:dyDescent="0.2">
      <c r="A12" s="428" t="s">
        <v>355</v>
      </c>
      <c r="B12" s="311" t="s">
        <v>324</v>
      </c>
      <c r="C12" s="119">
        <v>53</v>
      </c>
      <c r="D12" s="125" t="s">
        <v>553</v>
      </c>
      <c r="E12" s="119">
        <v>54</v>
      </c>
      <c r="F12" s="125" t="s">
        <v>585</v>
      </c>
      <c r="G12" s="319">
        <v>12.9</v>
      </c>
      <c r="H12" s="399" t="s">
        <v>571</v>
      </c>
      <c r="I12" s="291">
        <v>12.3</v>
      </c>
      <c r="J12" s="297" t="s">
        <v>599</v>
      </c>
      <c r="K12" s="293">
        <v>38</v>
      </c>
      <c r="L12" s="304" t="s">
        <v>588</v>
      </c>
      <c r="M12" s="292">
        <v>37</v>
      </c>
      <c r="N12" s="301" t="s">
        <v>594</v>
      </c>
      <c r="O12" s="291">
        <v>1.3</v>
      </c>
      <c r="P12" s="125" t="s">
        <v>563</v>
      </c>
      <c r="Q12" s="291">
        <v>1.5694444444</v>
      </c>
      <c r="R12" s="125" t="s">
        <v>594</v>
      </c>
      <c r="S12" s="293">
        <v>119</v>
      </c>
      <c r="T12" s="304" t="s">
        <v>536</v>
      </c>
      <c r="U12" s="292">
        <v>121</v>
      </c>
      <c r="V12" s="304" t="s">
        <v>553</v>
      </c>
      <c r="W12" s="319">
        <v>42.1</v>
      </c>
      <c r="X12" s="299" t="s">
        <v>532</v>
      </c>
      <c r="Y12" s="291">
        <v>41.3</v>
      </c>
      <c r="Z12" s="297" t="s">
        <v>532</v>
      </c>
      <c r="AA12" s="319">
        <v>21.9</v>
      </c>
      <c r="AB12" s="299" t="s">
        <v>571</v>
      </c>
      <c r="AC12" s="291">
        <v>21.6</v>
      </c>
      <c r="AD12" s="299" t="s">
        <v>599</v>
      </c>
    </row>
    <row r="13" spans="1:30" x14ac:dyDescent="0.2">
      <c r="A13" s="93" t="s">
        <v>260</v>
      </c>
      <c r="B13" s="312" t="s">
        <v>324</v>
      </c>
      <c r="C13" s="115">
        <v>53</v>
      </c>
      <c r="D13" s="121" t="s">
        <v>553</v>
      </c>
      <c r="E13" s="115">
        <v>55</v>
      </c>
      <c r="F13" s="121" t="s">
        <v>585</v>
      </c>
      <c r="G13" s="317">
        <v>13.6</v>
      </c>
      <c r="H13" s="398" t="s">
        <v>545</v>
      </c>
      <c r="I13" s="290">
        <v>12.8</v>
      </c>
      <c r="J13" s="296" t="s">
        <v>585</v>
      </c>
      <c r="K13" s="295">
        <v>39</v>
      </c>
      <c r="L13" s="305" t="s">
        <v>532</v>
      </c>
      <c r="M13" s="294">
        <v>39</v>
      </c>
      <c r="N13" s="302" t="s">
        <v>532</v>
      </c>
      <c r="O13" s="290">
        <v>1.7</v>
      </c>
      <c r="P13" s="121" t="s">
        <v>561</v>
      </c>
      <c r="Q13" s="290">
        <v>1.75</v>
      </c>
      <c r="R13" s="121" t="s">
        <v>585</v>
      </c>
      <c r="S13" s="295">
        <v>120</v>
      </c>
      <c r="T13" s="305" t="s">
        <v>585</v>
      </c>
      <c r="U13" s="294">
        <v>122</v>
      </c>
      <c r="V13" s="305" t="s">
        <v>532</v>
      </c>
      <c r="W13" s="317">
        <v>41.5</v>
      </c>
      <c r="X13" s="298" t="s">
        <v>539</v>
      </c>
      <c r="Y13" s="290">
        <v>41.1</v>
      </c>
      <c r="Z13" s="296" t="s">
        <v>532</v>
      </c>
      <c r="AA13" s="317">
        <v>22.6</v>
      </c>
      <c r="AB13" s="298" t="s">
        <v>553</v>
      </c>
      <c r="AC13" s="290">
        <v>22.1</v>
      </c>
      <c r="AD13" s="298" t="s">
        <v>594</v>
      </c>
    </row>
    <row r="14" spans="1:30" x14ac:dyDescent="0.2">
      <c r="A14" s="457" t="s">
        <v>365</v>
      </c>
      <c r="B14" s="311" t="s">
        <v>9</v>
      </c>
      <c r="C14" s="119">
        <v>52</v>
      </c>
      <c r="D14" s="125" t="s">
        <v>599</v>
      </c>
      <c r="E14" s="119">
        <v>53</v>
      </c>
      <c r="F14" s="125" t="s">
        <v>594</v>
      </c>
      <c r="G14" s="319">
        <v>13.4</v>
      </c>
      <c r="H14" s="399" t="s">
        <v>561</v>
      </c>
      <c r="I14" s="291">
        <v>12.9</v>
      </c>
      <c r="J14" s="297" t="s">
        <v>539</v>
      </c>
      <c r="K14" s="293">
        <v>34</v>
      </c>
      <c r="L14" s="304" t="s">
        <v>553</v>
      </c>
      <c r="M14" s="292">
        <v>35</v>
      </c>
      <c r="N14" s="301" t="s">
        <v>599</v>
      </c>
      <c r="O14" s="291">
        <v>2</v>
      </c>
      <c r="P14" s="125" t="s">
        <v>539</v>
      </c>
      <c r="Q14" s="291">
        <v>2.0416666666999999</v>
      </c>
      <c r="R14" s="125" t="s">
        <v>532</v>
      </c>
      <c r="S14" s="293">
        <v>119</v>
      </c>
      <c r="T14" s="304" t="s">
        <v>625</v>
      </c>
      <c r="U14" s="292">
        <v>120</v>
      </c>
      <c r="V14" s="304" t="s">
        <v>553</v>
      </c>
      <c r="W14" s="319">
        <v>40.9</v>
      </c>
      <c r="X14" s="299" t="s">
        <v>585</v>
      </c>
      <c r="Y14" s="291">
        <v>39.6</v>
      </c>
      <c r="Z14" s="320" t="s">
        <v>588</v>
      </c>
      <c r="AA14" s="319">
        <v>23.2</v>
      </c>
      <c r="AB14" s="299" t="s">
        <v>532</v>
      </c>
      <c r="AC14" s="291">
        <v>23</v>
      </c>
      <c r="AD14" s="299" t="s">
        <v>532</v>
      </c>
    </row>
    <row r="15" spans="1:30" x14ac:dyDescent="0.2">
      <c r="A15" s="93" t="s">
        <v>472</v>
      </c>
      <c r="B15" s="312" t="s">
        <v>324</v>
      </c>
      <c r="C15" s="115">
        <v>50</v>
      </c>
      <c r="D15" s="121" t="s">
        <v>599</v>
      </c>
      <c r="E15" s="115" t="s">
        <v>533</v>
      </c>
      <c r="F15" s="121" t="s">
        <v>533</v>
      </c>
      <c r="G15" s="317">
        <v>13.5</v>
      </c>
      <c r="H15" s="398" t="s">
        <v>561</v>
      </c>
      <c r="I15" s="290" t="s">
        <v>533</v>
      </c>
      <c r="J15" s="296" t="s">
        <v>533</v>
      </c>
      <c r="K15" s="295">
        <v>39</v>
      </c>
      <c r="L15" s="305" t="s">
        <v>539</v>
      </c>
      <c r="M15" s="294" t="s">
        <v>533</v>
      </c>
      <c r="N15" s="302" t="s">
        <v>533</v>
      </c>
      <c r="O15" s="290">
        <v>2.2000000000000002</v>
      </c>
      <c r="P15" s="121" t="s">
        <v>532</v>
      </c>
      <c r="Q15" s="290" t="s">
        <v>533</v>
      </c>
      <c r="R15" s="121" t="s">
        <v>533</v>
      </c>
      <c r="S15" s="295">
        <v>119</v>
      </c>
      <c r="T15" s="305" t="s">
        <v>563</v>
      </c>
      <c r="U15" s="294" t="s">
        <v>533</v>
      </c>
      <c r="V15" s="305" t="s">
        <v>533</v>
      </c>
      <c r="W15" s="317">
        <v>40.799999999999997</v>
      </c>
      <c r="X15" s="298" t="s">
        <v>561</v>
      </c>
      <c r="Y15" s="290" t="s">
        <v>533</v>
      </c>
      <c r="Z15" s="318" t="s">
        <v>533</v>
      </c>
      <c r="AA15" s="317">
        <v>22.6</v>
      </c>
      <c r="AB15" s="298" t="s">
        <v>553</v>
      </c>
      <c r="AC15" s="290" t="s">
        <v>533</v>
      </c>
      <c r="AD15" s="298" t="s">
        <v>533</v>
      </c>
    </row>
    <row r="16" spans="1:30" ht="12.75" customHeight="1" x14ac:dyDescent="0.2">
      <c r="A16" s="377" t="s">
        <v>12</v>
      </c>
      <c r="B16" s="336"/>
      <c r="C16" s="559">
        <f>AVERAGE(C5:C15)</f>
        <v>54.363636363636367</v>
      </c>
      <c r="D16" s="559"/>
      <c r="E16" s="559">
        <f>AVERAGE(E5:E15)</f>
        <v>55.428571428571431</v>
      </c>
      <c r="F16" s="559"/>
      <c r="G16" s="555">
        <f>AVERAGE(G5:G15)</f>
        <v>13.390909090909089</v>
      </c>
      <c r="H16" s="556"/>
      <c r="I16" s="556">
        <f>AVERAGE(I5:I15)</f>
        <v>12.685714285714285</v>
      </c>
      <c r="J16" s="574"/>
      <c r="K16" s="558">
        <f>AVERAGE(K5:K15)</f>
        <v>37.18181818181818</v>
      </c>
      <c r="L16" s="559"/>
      <c r="M16" s="559">
        <f>AVERAGE(M5:M15)</f>
        <v>36.571428571428569</v>
      </c>
      <c r="N16" s="560"/>
      <c r="O16" s="555">
        <f>AVERAGE(O5:O15)</f>
        <v>1.6818181818181814</v>
      </c>
      <c r="P16" s="556"/>
      <c r="Q16" s="557">
        <f>AVERAGE(Q5:Q15)</f>
        <v>1.7210317460285711</v>
      </c>
      <c r="R16" s="557"/>
      <c r="S16" s="580">
        <f>AVERAGE(S5:S15)</f>
        <v>119.54545454545455</v>
      </c>
      <c r="T16" s="581"/>
      <c r="U16" s="581">
        <f>AVERAGE(U5:U15)</f>
        <v>120.71428571428571</v>
      </c>
      <c r="V16" s="581"/>
      <c r="W16" s="555">
        <f>AVERAGE(W5:W15)</f>
        <v>40.863636363636367</v>
      </c>
      <c r="X16" s="556"/>
      <c r="Y16" s="556">
        <f>AVERAGE(Y5:Y15)</f>
        <v>40.25714285714286</v>
      </c>
      <c r="Z16" s="574"/>
      <c r="AA16" s="582">
        <f>AVERAGE(AA5:AA15)</f>
        <v>22.436363636363637</v>
      </c>
      <c r="AB16" s="557"/>
      <c r="AC16" s="557">
        <f>AVERAGE(AC5:AC15)</f>
        <v>22.214285714285715</v>
      </c>
      <c r="AD16" s="557"/>
    </row>
    <row r="17" spans="1:30" ht="12.75" customHeight="1" x14ac:dyDescent="0.2">
      <c r="A17" s="98" t="s">
        <v>113</v>
      </c>
      <c r="B17" s="313"/>
      <c r="C17" s="576">
        <v>5.0492999999999997</v>
      </c>
      <c r="D17" s="576"/>
      <c r="E17" s="576">
        <v>4.1287000000000003</v>
      </c>
      <c r="F17" s="576"/>
      <c r="G17" s="553">
        <v>0.4269</v>
      </c>
      <c r="H17" s="554"/>
      <c r="I17" s="554">
        <v>0.74160000000000004</v>
      </c>
      <c r="J17" s="575"/>
      <c r="K17" s="578">
        <v>3.1318000000000001</v>
      </c>
      <c r="L17" s="576"/>
      <c r="M17" s="576">
        <v>2.7951999999999999</v>
      </c>
      <c r="N17" s="577"/>
      <c r="O17" s="553">
        <v>0.28170000000000001</v>
      </c>
      <c r="P17" s="554"/>
      <c r="Q17" s="554">
        <v>0.2944</v>
      </c>
      <c r="R17" s="554"/>
      <c r="S17" s="578">
        <v>3.7856000000000001</v>
      </c>
      <c r="T17" s="576"/>
      <c r="U17" s="576">
        <v>2.4083999999999999</v>
      </c>
      <c r="V17" s="577"/>
      <c r="W17" s="553">
        <v>0.2903</v>
      </c>
      <c r="X17" s="554"/>
      <c r="Y17" s="554">
        <v>0.77680000000000005</v>
      </c>
      <c r="Z17" s="575"/>
      <c r="AA17" s="553">
        <v>0.17860000000000001</v>
      </c>
      <c r="AB17" s="554"/>
      <c r="AC17" s="554">
        <v>0.29099999999999998</v>
      </c>
      <c r="AD17" s="554"/>
    </row>
    <row r="18" spans="1:30" ht="12.75" customHeight="1" x14ac:dyDescent="0.25">
      <c r="A18" s="99" t="s">
        <v>66</v>
      </c>
      <c r="B18" s="314"/>
      <c r="C18" s="568">
        <v>4.08</v>
      </c>
      <c r="D18" s="568"/>
      <c r="E18" s="568">
        <v>2.88</v>
      </c>
      <c r="F18" s="568"/>
      <c r="G18" s="571">
        <v>0.42</v>
      </c>
      <c r="H18" s="566"/>
      <c r="I18" s="566">
        <v>0.27</v>
      </c>
      <c r="J18" s="567"/>
      <c r="K18" s="570">
        <v>1.59</v>
      </c>
      <c r="L18" s="568"/>
      <c r="M18" s="568">
        <v>1.17</v>
      </c>
      <c r="N18" s="569"/>
      <c r="O18" s="571">
        <v>0.37</v>
      </c>
      <c r="P18" s="566"/>
      <c r="Q18" s="566">
        <v>0.28999999999999998</v>
      </c>
      <c r="R18" s="566"/>
      <c r="S18" s="570">
        <v>0.91</v>
      </c>
      <c r="T18" s="568"/>
      <c r="U18" s="568">
        <v>0.67</v>
      </c>
      <c r="V18" s="568"/>
      <c r="W18" s="571">
        <v>0.68</v>
      </c>
      <c r="X18" s="566"/>
      <c r="Y18" s="566">
        <v>0.56999999999999995</v>
      </c>
      <c r="Z18" s="567"/>
      <c r="AA18" s="571">
        <v>0.49</v>
      </c>
      <c r="AB18" s="566"/>
      <c r="AC18" s="566">
        <v>0.32</v>
      </c>
      <c r="AD18" s="566"/>
    </row>
    <row r="19" spans="1:30" ht="12.75" customHeight="1" x14ac:dyDescent="0.2">
      <c r="A19" s="99" t="s">
        <v>114</v>
      </c>
      <c r="B19" s="314"/>
      <c r="C19" s="568">
        <v>11.424568345999999</v>
      </c>
      <c r="D19" s="568"/>
      <c r="E19" s="568">
        <v>11.039599223</v>
      </c>
      <c r="F19" s="568"/>
      <c r="G19" s="570">
        <v>4.7453088372999996</v>
      </c>
      <c r="H19" s="568"/>
      <c r="I19" s="568">
        <v>4.4857027111000001</v>
      </c>
      <c r="J19" s="569"/>
      <c r="K19" s="570">
        <v>6.5261981444000003</v>
      </c>
      <c r="L19" s="568"/>
      <c r="M19" s="568">
        <v>6.8067332900000004</v>
      </c>
      <c r="N19" s="569"/>
      <c r="O19" s="570">
        <v>33.783314525999998</v>
      </c>
      <c r="P19" s="568"/>
      <c r="Q19" s="568">
        <v>36.312102770999999</v>
      </c>
      <c r="R19" s="568"/>
      <c r="S19" s="570">
        <v>1.1545307743</v>
      </c>
      <c r="T19" s="568"/>
      <c r="U19" s="568">
        <v>1.1979548817000001</v>
      </c>
      <c r="V19" s="568"/>
      <c r="W19" s="570">
        <v>0.96958529000000004</v>
      </c>
      <c r="X19" s="568"/>
      <c r="Y19" s="568">
        <v>1.2070277547999999</v>
      </c>
      <c r="Z19" s="569"/>
      <c r="AA19" s="570">
        <v>1.2683691632</v>
      </c>
      <c r="AB19" s="568"/>
      <c r="AC19" s="568">
        <v>1.2165304445</v>
      </c>
      <c r="AD19" s="568"/>
    </row>
    <row r="20" spans="1:30" ht="13.5" thickBot="1" x14ac:dyDescent="0.25">
      <c r="A20" s="346" t="s">
        <v>477</v>
      </c>
      <c r="B20" s="315"/>
      <c r="C20" s="551">
        <f>3*6*1</f>
        <v>18</v>
      </c>
      <c r="D20" s="551"/>
      <c r="E20" s="551">
        <f>3*6*2</f>
        <v>36</v>
      </c>
      <c r="F20" s="551"/>
      <c r="G20" s="572">
        <f>3*6*1</f>
        <v>18</v>
      </c>
      <c r="H20" s="565"/>
      <c r="I20" s="565">
        <f>3*6*2</f>
        <v>36</v>
      </c>
      <c r="J20" s="573"/>
      <c r="K20" s="572">
        <f>3*6*1</f>
        <v>18</v>
      </c>
      <c r="L20" s="565"/>
      <c r="M20" s="565">
        <f>3*6*2</f>
        <v>36</v>
      </c>
      <c r="N20" s="573"/>
      <c r="O20" s="551">
        <f>3*6*1</f>
        <v>18</v>
      </c>
      <c r="P20" s="551"/>
      <c r="Q20" s="565">
        <f>3*6*2</f>
        <v>36</v>
      </c>
      <c r="R20" s="565"/>
      <c r="S20" s="572">
        <f>3*6*1</f>
        <v>18</v>
      </c>
      <c r="T20" s="565"/>
      <c r="U20" s="565">
        <f>3*6*2</f>
        <v>36</v>
      </c>
      <c r="V20" s="565"/>
      <c r="W20" s="584">
        <f>3*1*1</f>
        <v>3</v>
      </c>
      <c r="X20" s="585"/>
      <c r="Y20" s="585">
        <f>3*1*2</f>
        <v>6</v>
      </c>
      <c r="Z20" s="586"/>
      <c r="AA20" s="587">
        <f>3*1*1</f>
        <v>3</v>
      </c>
      <c r="AB20" s="583"/>
      <c r="AC20" s="583">
        <f>3*1*2</f>
        <v>6</v>
      </c>
      <c r="AD20" s="583"/>
    </row>
    <row r="21" spans="1:30" s="1" customFormat="1" x14ac:dyDescent="0.2">
      <c r="A21" s="10"/>
      <c r="B21" s="10"/>
      <c r="C21" s="15"/>
      <c r="D21" s="15"/>
      <c r="E21" s="15"/>
      <c r="F21" s="15"/>
      <c r="G21" s="16">
        <v>0.66842000000000001</v>
      </c>
      <c r="H21" s="16"/>
      <c r="I21" s="16">
        <v>0.62283999999999995</v>
      </c>
      <c r="J21" s="16"/>
      <c r="K21" s="44">
        <v>3.82694</v>
      </c>
      <c r="L21" s="44"/>
      <c r="M21" s="44">
        <v>3.2024599999999999</v>
      </c>
      <c r="N21" s="44"/>
      <c r="O21" s="16"/>
      <c r="P21" s="16"/>
      <c r="Q21" s="16"/>
      <c r="R21" s="16"/>
    </row>
    <row r="22" spans="1:30" s="1" customFormat="1" x14ac:dyDescent="0.2">
      <c r="A22" s="14"/>
      <c r="B22" s="10"/>
      <c r="C22" s="14"/>
      <c r="D22" s="14"/>
      <c r="E22" s="14"/>
      <c r="F22" s="14"/>
      <c r="G22" s="44"/>
      <c r="H22" s="44"/>
      <c r="I22" s="44"/>
      <c r="J22" s="44"/>
      <c r="K22" s="174"/>
      <c r="L22" s="174"/>
      <c r="M22" s="174"/>
      <c r="N22" s="174"/>
      <c r="O22" s="44"/>
      <c r="P22" s="44"/>
      <c r="Q22" s="44"/>
      <c r="R22" s="5"/>
    </row>
    <row r="23" spans="1:30" s="1" customFormat="1" x14ac:dyDescent="0.2">
      <c r="A23" s="14"/>
      <c r="B23" s="11"/>
      <c r="C23" s="14"/>
      <c r="D23" s="14"/>
      <c r="E23" s="14"/>
      <c r="F23" s="14"/>
      <c r="G23" s="44"/>
      <c r="H23" s="44"/>
      <c r="I23" s="44"/>
      <c r="J23" s="44"/>
      <c r="K23" s="175"/>
      <c r="L23" s="175"/>
      <c r="M23" s="175"/>
      <c r="N23" s="175"/>
      <c r="O23" s="44"/>
      <c r="P23" s="44"/>
      <c r="Q23" s="44"/>
      <c r="R23" s="5"/>
    </row>
    <row r="24" spans="1:30" s="1" customFormat="1" x14ac:dyDescent="0.2">
      <c r="A24" s="14"/>
      <c r="B24" s="10"/>
      <c r="C24" s="14"/>
      <c r="D24" s="14"/>
      <c r="E24" s="14"/>
      <c r="F24" s="1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5"/>
    </row>
    <row r="25" spans="1:30" s="1" customFormat="1" x14ac:dyDescent="0.2">
      <c r="A25" s="14"/>
      <c r="B25" s="10"/>
      <c r="C25" s="14"/>
      <c r="D25" s="14"/>
      <c r="E25" s="14"/>
      <c r="F25" s="1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5"/>
    </row>
    <row r="26" spans="1:30" s="1" customFormat="1" x14ac:dyDescent="0.2">
      <c r="A26" s="14"/>
      <c r="B26" s="10"/>
      <c r="C26" s="14"/>
      <c r="D26" s="14"/>
      <c r="E26" s="14"/>
      <c r="F26" s="1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5"/>
    </row>
    <row r="27" spans="1:30" s="1" customFormat="1" x14ac:dyDescent="0.2">
      <c r="A27" s="14"/>
      <c r="B27" s="11"/>
      <c r="C27" s="14"/>
      <c r="D27" s="14"/>
      <c r="E27" s="14"/>
      <c r="F27" s="1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"/>
    </row>
    <row r="28" spans="1:30" s="1" customFormat="1" x14ac:dyDescent="0.2">
      <c r="A28" s="14"/>
      <c r="B28" s="10"/>
      <c r="C28" s="14"/>
      <c r="D28" s="14"/>
      <c r="E28" s="14"/>
      <c r="F28" s="1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5"/>
    </row>
    <row r="29" spans="1:30" s="1" customFormat="1" x14ac:dyDescent="0.2">
      <c r="A29" s="13"/>
      <c r="B29" s="11"/>
      <c r="C29" s="13"/>
      <c r="D29" s="13"/>
      <c r="E29" s="13"/>
      <c r="F29" s="13"/>
      <c r="G29" s="3"/>
      <c r="H29" s="3"/>
      <c r="I29" s="3"/>
      <c r="J29" s="3"/>
      <c r="K29" s="3"/>
      <c r="L29" s="3"/>
      <c r="M29" s="3"/>
      <c r="N29" s="3"/>
      <c r="O29" s="44"/>
      <c r="P29" s="44"/>
      <c r="Q29" s="44"/>
      <c r="R29" s="5"/>
    </row>
    <row r="30" spans="1:30" x14ac:dyDescent="0.2">
      <c r="A30" s="14"/>
      <c r="B30" s="11"/>
      <c r="C30" s="14"/>
      <c r="D30" s="14"/>
      <c r="E30" s="14"/>
      <c r="F30" s="14"/>
      <c r="O30" s="44"/>
      <c r="P30" s="44"/>
      <c r="Q30" s="44"/>
      <c r="R30" s="5"/>
    </row>
    <row r="31" spans="1:30" ht="14.25" x14ac:dyDescent="0.2">
      <c r="A31" s="6"/>
      <c r="B31" s="10"/>
      <c r="C31" s="176"/>
      <c r="D31" s="176"/>
      <c r="E31" s="176"/>
      <c r="F31" s="176"/>
      <c r="G31" s="9"/>
      <c r="H31" s="9"/>
      <c r="I31" s="9"/>
      <c r="J31" s="9"/>
      <c r="K31" s="9"/>
      <c r="L31" s="9"/>
      <c r="M31" s="9"/>
      <c r="N31" s="9"/>
    </row>
    <row r="32" spans="1:30" x14ac:dyDescent="0.2">
      <c r="B32" s="32"/>
    </row>
  </sheetData>
  <mergeCells count="92">
    <mergeCell ref="AC20:AD20"/>
    <mergeCell ref="S20:T20"/>
    <mergeCell ref="U20:V20"/>
    <mergeCell ref="W20:X20"/>
    <mergeCell ref="Y20:Z20"/>
    <mergeCell ref="AA20:AB20"/>
    <mergeCell ref="AC18:AD18"/>
    <mergeCell ref="S19:T19"/>
    <mergeCell ref="U19:V19"/>
    <mergeCell ref="W19:X19"/>
    <mergeCell ref="Y19:Z19"/>
    <mergeCell ref="AA19:AB19"/>
    <mergeCell ref="AC19:AD19"/>
    <mergeCell ref="S18:T18"/>
    <mergeCell ref="U18:V18"/>
    <mergeCell ref="W18:X18"/>
    <mergeCell ref="Y18:Z18"/>
    <mergeCell ref="AA18:AB18"/>
    <mergeCell ref="AC16:AD16"/>
    <mergeCell ref="S17:T17"/>
    <mergeCell ref="U17:V17"/>
    <mergeCell ref="W17:X17"/>
    <mergeCell ref="Y17:Z17"/>
    <mergeCell ref="AA17:AB17"/>
    <mergeCell ref="AC17:AD17"/>
    <mergeCell ref="S16:T16"/>
    <mergeCell ref="U16:V16"/>
    <mergeCell ref="W16:X16"/>
    <mergeCell ref="Y16:Z16"/>
    <mergeCell ref="AA16:AB16"/>
    <mergeCell ref="S2:V2"/>
    <mergeCell ref="W2:Z2"/>
    <mergeCell ref="AA2:AD2"/>
    <mergeCell ref="S3:T3"/>
    <mergeCell ref="U3:V3"/>
    <mergeCell ref="W3:X3"/>
    <mergeCell ref="Y3:Z3"/>
    <mergeCell ref="AA3:AB3"/>
    <mergeCell ref="AC3:AD3"/>
    <mergeCell ref="M17:N17"/>
    <mergeCell ref="K17:L17"/>
    <mergeCell ref="K20:L20"/>
    <mergeCell ref="M20:N20"/>
    <mergeCell ref="K2:N2"/>
    <mergeCell ref="K3:L3"/>
    <mergeCell ref="M3:N3"/>
    <mergeCell ref="C19:D19"/>
    <mergeCell ref="E19:F19"/>
    <mergeCell ref="G18:H18"/>
    <mergeCell ref="G19:H19"/>
    <mergeCell ref="G17:H17"/>
    <mergeCell ref="E17:F17"/>
    <mergeCell ref="C17:D17"/>
    <mergeCell ref="C18:D18"/>
    <mergeCell ref="E18:F18"/>
    <mergeCell ref="I16:J16"/>
    <mergeCell ref="I17:J17"/>
    <mergeCell ref="C16:D16"/>
    <mergeCell ref="E16:F16"/>
    <mergeCell ref="G16:H16"/>
    <mergeCell ref="C3:D3"/>
    <mergeCell ref="E3:F3"/>
    <mergeCell ref="O20:P20"/>
    <mergeCell ref="Q20:R20"/>
    <mergeCell ref="I18:J18"/>
    <mergeCell ref="I19:J19"/>
    <mergeCell ref="K18:L18"/>
    <mergeCell ref="K19:L19"/>
    <mergeCell ref="M18:N18"/>
    <mergeCell ref="M19:N19"/>
    <mergeCell ref="Q18:R18"/>
    <mergeCell ref="O18:P18"/>
    <mergeCell ref="O19:P19"/>
    <mergeCell ref="Q19:R19"/>
    <mergeCell ref="G20:H20"/>
    <mergeCell ref="I20:J20"/>
    <mergeCell ref="G3:H3"/>
    <mergeCell ref="O2:R2"/>
    <mergeCell ref="C20:D20"/>
    <mergeCell ref="E20:F20"/>
    <mergeCell ref="A1:R1"/>
    <mergeCell ref="O3:P3"/>
    <mergeCell ref="Q3:R3"/>
    <mergeCell ref="O17:P17"/>
    <mergeCell ref="Q17:R17"/>
    <mergeCell ref="O16:P16"/>
    <mergeCell ref="Q16:R16"/>
    <mergeCell ref="K16:L16"/>
    <mergeCell ref="M16:N16"/>
    <mergeCell ref="I3:J3"/>
    <mergeCell ref="C2:F2"/>
    <mergeCell ref="G2:J2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32"/>
  <sheetViews>
    <sheetView zoomScaleNormal="100" workbookViewId="0">
      <selection activeCell="U33" sqref="U33"/>
    </sheetView>
  </sheetViews>
  <sheetFormatPr defaultColWidth="9.140625" defaultRowHeight="12.75" x14ac:dyDescent="0.2"/>
  <cols>
    <col min="1" max="1" width="31.7109375" style="1" customWidth="1"/>
    <col min="2" max="2" width="10.7109375" style="1" customWidth="1"/>
    <col min="3" max="3" width="5.7109375" style="116" customWidth="1"/>
    <col min="4" max="4" width="5.7109375" style="123" customWidth="1"/>
    <col min="5" max="5" width="5.7109375" style="116" customWidth="1"/>
    <col min="6" max="6" width="5.7109375" style="123" customWidth="1"/>
    <col min="7" max="7" width="6.7109375" style="2" customWidth="1"/>
    <col min="8" max="8" width="6.7109375" style="44" customWidth="1"/>
    <col min="9" max="9" width="6.7109375" style="2" customWidth="1"/>
    <col min="10" max="10" width="6.7109375" style="44" customWidth="1"/>
    <col min="11" max="11" width="6.7109375" style="2" customWidth="1"/>
    <col min="12" max="12" width="6.7109375" style="44" customWidth="1"/>
    <col min="13" max="13" width="6.7109375" style="2" customWidth="1"/>
    <col min="14" max="18" width="6.7109375" style="44" customWidth="1"/>
    <col min="19" max="19" width="8.42578125" style="44" customWidth="1"/>
    <col min="20" max="20" width="9.140625" style="13"/>
    <col min="21" max="21" width="9.140625" style="1"/>
    <col min="22" max="22" width="27.140625" style="1" customWidth="1"/>
    <col min="23" max="16384" width="9.140625" style="1"/>
  </cols>
  <sheetData>
    <row r="1" spans="1:20" ht="27" customHeight="1" thickBot="1" x14ac:dyDescent="0.25">
      <c r="A1" s="591" t="s">
        <v>475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46"/>
      <c r="T1" s="45"/>
    </row>
    <row r="2" spans="1:20" ht="41.1" customHeight="1" x14ac:dyDescent="0.2">
      <c r="A2" s="53" t="s">
        <v>254</v>
      </c>
      <c r="B2" s="51" t="s">
        <v>116</v>
      </c>
      <c r="C2" s="607" t="s">
        <v>1036</v>
      </c>
      <c r="D2" s="608"/>
      <c r="E2" s="608"/>
      <c r="F2" s="609"/>
      <c r="G2" s="588" t="s">
        <v>1027</v>
      </c>
      <c r="H2" s="588"/>
      <c r="I2" s="589" t="s">
        <v>1028</v>
      </c>
      <c r="J2" s="590"/>
      <c r="K2" s="588" t="s">
        <v>1029</v>
      </c>
      <c r="L2" s="588"/>
      <c r="M2" s="589" t="s">
        <v>1034</v>
      </c>
      <c r="N2" s="590"/>
      <c r="O2" s="589" t="s">
        <v>1031</v>
      </c>
      <c r="P2" s="590"/>
      <c r="Q2" s="589" t="s">
        <v>1032</v>
      </c>
      <c r="R2" s="588"/>
      <c r="S2" s="5"/>
      <c r="T2" s="1"/>
    </row>
    <row r="3" spans="1:20" ht="20.100000000000001" customHeight="1" x14ac:dyDescent="0.2">
      <c r="A3" s="149"/>
      <c r="B3" s="149"/>
      <c r="C3" s="604" t="s">
        <v>117</v>
      </c>
      <c r="D3" s="605"/>
      <c r="E3" s="605" t="s">
        <v>118</v>
      </c>
      <c r="F3" s="606"/>
      <c r="G3" s="267" t="s">
        <v>117</v>
      </c>
      <c r="H3" s="267" t="s">
        <v>118</v>
      </c>
      <c r="I3" s="266" t="s">
        <v>117</v>
      </c>
      <c r="J3" s="268" t="s">
        <v>118</v>
      </c>
      <c r="K3" s="154" t="s">
        <v>117</v>
      </c>
      <c r="L3" s="154" t="s">
        <v>118</v>
      </c>
      <c r="M3" s="266" t="s">
        <v>117</v>
      </c>
      <c r="N3" s="268" t="s">
        <v>118</v>
      </c>
      <c r="O3" s="155" t="s">
        <v>117</v>
      </c>
      <c r="P3" s="154" t="s">
        <v>118</v>
      </c>
      <c r="Q3" s="474" t="s">
        <v>117</v>
      </c>
      <c r="R3" s="475" t="s">
        <v>118</v>
      </c>
      <c r="S3" s="5"/>
      <c r="T3" s="1"/>
    </row>
    <row r="4" spans="1:20" ht="63.75" hidden="1" customHeight="1" x14ac:dyDescent="0.2">
      <c r="A4" s="149" t="s">
        <v>254</v>
      </c>
      <c r="B4" s="150" t="s">
        <v>116</v>
      </c>
      <c r="C4" s="192" t="s">
        <v>131</v>
      </c>
      <c r="D4" s="191" t="s">
        <v>134</v>
      </c>
      <c r="E4" s="191" t="s">
        <v>132</v>
      </c>
      <c r="F4" s="193" t="s">
        <v>135</v>
      </c>
      <c r="G4" s="191" t="s">
        <v>146</v>
      </c>
      <c r="H4" s="191" t="s">
        <v>147</v>
      </c>
      <c r="I4" s="192" t="s">
        <v>149</v>
      </c>
      <c r="J4" s="193" t="s">
        <v>150</v>
      </c>
      <c r="K4" s="191" t="s">
        <v>152</v>
      </c>
      <c r="L4" s="153" t="s">
        <v>153</v>
      </c>
      <c r="M4" s="192" t="s">
        <v>1308</v>
      </c>
      <c r="N4" s="193" t="s">
        <v>1309</v>
      </c>
      <c r="O4" s="152" t="s">
        <v>1310</v>
      </c>
      <c r="P4" s="153" t="s">
        <v>1311</v>
      </c>
      <c r="Q4" s="466" t="s">
        <v>1323</v>
      </c>
      <c r="R4" s="467" t="s">
        <v>1324</v>
      </c>
      <c r="S4" s="5"/>
      <c r="T4" s="1"/>
    </row>
    <row r="5" spans="1:20" ht="12.75" customHeight="1" x14ac:dyDescent="0.2">
      <c r="A5" s="383" t="s">
        <v>469</v>
      </c>
      <c r="B5" s="93" t="s">
        <v>324</v>
      </c>
      <c r="C5" s="117">
        <v>59</v>
      </c>
      <c r="D5" s="121" t="s">
        <v>532</v>
      </c>
      <c r="E5" s="115" t="s">
        <v>533</v>
      </c>
      <c r="F5" s="124" t="s">
        <v>533</v>
      </c>
      <c r="G5" s="90">
        <v>71</v>
      </c>
      <c r="H5" s="90"/>
      <c r="I5" s="127">
        <v>57</v>
      </c>
      <c r="J5" s="128"/>
      <c r="K5" s="90">
        <v>30</v>
      </c>
      <c r="L5" s="90"/>
      <c r="M5" s="127">
        <v>64</v>
      </c>
      <c r="N5" s="128"/>
      <c r="O5" s="127">
        <v>63</v>
      </c>
      <c r="P5" s="90"/>
      <c r="Q5" s="127">
        <v>67</v>
      </c>
      <c r="R5" s="90"/>
      <c r="S5" s="8"/>
      <c r="T5"/>
    </row>
    <row r="6" spans="1:20" x14ac:dyDescent="0.2">
      <c r="A6" s="428" t="s">
        <v>1290</v>
      </c>
      <c r="B6" s="94" t="s">
        <v>324</v>
      </c>
      <c r="C6" s="118">
        <v>58</v>
      </c>
      <c r="D6" s="125" t="s">
        <v>539</v>
      </c>
      <c r="E6" s="119" t="s">
        <v>533</v>
      </c>
      <c r="F6" s="126" t="s">
        <v>533</v>
      </c>
      <c r="G6" s="91">
        <v>69</v>
      </c>
      <c r="H6" s="91"/>
      <c r="I6" s="129">
        <v>58</v>
      </c>
      <c r="J6" s="130"/>
      <c r="K6" s="95">
        <v>36</v>
      </c>
      <c r="L6" s="95"/>
      <c r="M6" s="129">
        <v>63</v>
      </c>
      <c r="N6" s="130"/>
      <c r="O6" s="129">
        <v>53</v>
      </c>
      <c r="P6" s="91"/>
      <c r="Q6" s="129">
        <v>69</v>
      </c>
      <c r="R6" s="91"/>
      <c r="S6" s="8"/>
      <c r="T6"/>
    </row>
    <row r="7" spans="1:20" x14ac:dyDescent="0.2">
      <c r="A7" s="93" t="s">
        <v>470</v>
      </c>
      <c r="B7" s="93" t="s">
        <v>45</v>
      </c>
      <c r="C7" s="117">
        <v>57</v>
      </c>
      <c r="D7" s="121" t="s">
        <v>545</v>
      </c>
      <c r="E7" s="115" t="s">
        <v>533</v>
      </c>
      <c r="F7" s="124" t="s">
        <v>533</v>
      </c>
      <c r="G7" s="90">
        <v>71</v>
      </c>
      <c r="H7" s="90"/>
      <c r="I7" s="127">
        <v>57</v>
      </c>
      <c r="J7" s="128"/>
      <c r="K7" s="90">
        <v>28</v>
      </c>
      <c r="L7" s="90"/>
      <c r="M7" s="127">
        <v>59</v>
      </c>
      <c r="N7" s="128"/>
      <c r="O7" s="127">
        <v>57</v>
      </c>
      <c r="P7" s="90"/>
      <c r="Q7" s="127">
        <v>67</v>
      </c>
      <c r="R7" s="90"/>
      <c r="S7" s="8"/>
      <c r="T7"/>
    </row>
    <row r="8" spans="1:20" x14ac:dyDescent="0.2">
      <c r="A8" s="428" t="s">
        <v>352</v>
      </c>
      <c r="B8" s="94" t="s">
        <v>324</v>
      </c>
      <c r="C8" s="118">
        <v>54</v>
      </c>
      <c r="D8" s="125" t="s">
        <v>553</v>
      </c>
      <c r="E8" s="119">
        <v>54</v>
      </c>
      <c r="F8" s="126" t="s">
        <v>585</v>
      </c>
      <c r="G8" s="91">
        <v>53</v>
      </c>
      <c r="H8" s="91">
        <v>59</v>
      </c>
      <c r="I8" s="129">
        <v>55</v>
      </c>
      <c r="J8" s="130">
        <v>52</v>
      </c>
      <c r="K8" s="95">
        <v>24</v>
      </c>
      <c r="L8" s="95">
        <v>32</v>
      </c>
      <c r="M8" s="129">
        <v>63</v>
      </c>
      <c r="N8" s="130">
        <v>61</v>
      </c>
      <c r="O8" s="129">
        <v>61</v>
      </c>
      <c r="P8" s="91">
        <v>61</v>
      </c>
      <c r="Q8" s="129">
        <v>67</v>
      </c>
      <c r="R8" s="91">
        <v>59</v>
      </c>
      <c r="S8" s="8"/>
      <c r="T8"/>
    </row>
    <row r="9" spans="1:20" x14ac:dyDescent="0.2">
      <c r="A9" s="92" t="s">
        <v>357</v>
      </c>
      <c r="B9" s="93" t="s">
        <v>324</v>
      </c>
      <c r="C9" s="117">
        <v>54</v>
      </c>
      <c r="D9" s="121" t="s">
        <v>561</v>
      </c>
      <c r="E9" s="115">
        <v>56</v>
      </c>
      <c r="F9" s="124" t="s">
        <v>539</v>
      </c>
      <c r="G9" s="90">
        <v>64</v>
      </c>
      <c r="H9" s="90">
        <v>66</v>
      </c>
      <c r="I9" s="127">
        <v>57</v>
      </c>
      <c r="J9" s="128">
        <v>59</v>
      </c>
      <c r="K9" s="90">
        <v>28</v>
      </c>
      <c r="L9" s="90">
        <v>36</v>
      </c>
      <c r="M9" s="127">
        <v>60</v>
      </c>
      <c r="N9" s="128">
        <v>58</v>
      </c>
      <c r="O9" s="127">
        <v>54</v>
      </c>
      <c r="P9" s="90">
        <v>59</v>
      </c>
      <c r="Q9" s="127">
        <v>61</v>
      </c>
      <c r="R9" s="90">
        <v>58</v>
      </c>
      <c r="S9" s="8"/>
      <c r="T9"/>
    </row>
    <row r="10" spans="1:20" x14ac:dyDescent="0.2">
      <c r="A10" s="428" t="s">
        <v>358</v>
      </c>
      <c r="B10" s="94" t="s">
        <v>471</v>
      </c>
      <c r="C10" s="118">
        <v>54</v>
      </c>
      <c r="D10" s="125" t="s">
        <v>553</v>
      </c>
      <c r="E10" s="119">
        <v>59</v>
      </c>
      <c r="F10" s="126" t="s">
        <v>532</v>
      </c>
      <c r="G10" s="91">
        <v>63</v>
      </c>
      <c r="H10" s="91">
        <v>66</v>
      </c>
      <c r="I10" s="129">
        <v>53</v>
      </c>
      <c r="J10" s="130">
        <v>62</v>
      </c>
      <c r="K10" s="95">
        <v>34</v>
      </c>
      <c r="L10" s="95">
        <v>42</v>
      </c>
      <c r="M10" s="129">
        <v>58</v>
      </c>
      <c r="N10" s="130">
        <v>63</v>
      </c>
      <c r="O10" s="129">
        <v>56</v>
      </c>
      <c r="P10" s="91">
        <v>61</v>
      </c>
      <c r="Q10" s="129">
        <v>58</v>
      </c>
      <c r="R10" s="91">
        <v>58</v>
      </c>
      <c r="S10" s="8"/>
      <c r="T10"/>
    </row>
    <row r="11" spans="1:20" x14ac:dyDescent="0.2">
      <c r="A11" s="93" t="s">
        <v>374</v>
      </c>
      <c r="B11" s="93" t="s">
        <v>45</v>
      </c>
      <c r="C11" s="117">
        <v>54</v>
      </c>
      <c r="D11" s="121" t="s">
        <v>561</v>
      </c>
      <c r="E11" s="115">
        <v>57</v>
      </c>
      <c r="F11" s="124" t="s">
        <v>539</v>
      </c>
      <c r="G11" s="90">
        <v>67</v>
      </c>
      <c r="H11" s="90">
        <v>69</v>
      </c>
      <c r="I11" s="127">
        <v>55</v>
      </c>
      <c r="J11" s="128">
        <v>56</v>
      </c>
      <c r="K11" s="90">
        <v>33</v>
      </c>
      <c r="L11" s="90">
        <v>38</v>
      </c>
      <c r="M11" s="127">
        <v>59</v>
      </c>
      <c r="N11" s="128">
        <v>61</v>
      </c>
      <c r="O11" s="127">
        <v>56</v>
      </c>
      <c r="P11" s="90">
        <v>59</v>
      </c>
      <c r="Q11" s="127">
        <v>58</v>
      </c>
      <c r="R11" s="90">
        <v>59</v>
      </c>
      <c r="S11" s="8"/>
      <c r="T11"/>
    </row>
    <row r="12" spans="1:20" x14ac:dyDescent="0.2">
      <c r="A12" s="428" t="s">
        <v>355</v>
      </c>
      <c r="B12" s="94" t="s">
        <v>324</v>
      </c>
      <c r="C12" s="118">
        <v>53</v>
      </c>
      <c r="D12" s="125" t="s">
        <v>553</v>
      </c>
      <c r="E12" s="119">
        <v>54</v>
      </c>
      <c r="F12" s="126" t="s">
        <v>585</v>
      </c>
      <c r="G12" s="91">
        <v>58</v>
      </c>
      <c r="H12" s="91">
        <v>63</v>
      </c>
      <c r="I12" s="129">
        <v>58</v>
      </c>
      <c r="J12" s="130">
        <v>57</v>
      </c>
      <c r="K12" s="95">
        <v>35</v>
      </c>
      <c r="L12" s="95">
        <v>40</v>
      </c>
      <c r="M12" s="129">
        <v>53</v>
      </c>
      <c r="N12" s="130">
        <v>53</v>
      </c>
      <c r="O12" s="129">
        <v>57</v>
      </c>
      <c r="P12" s="91">
        <v>59</v>
      </c>
      <c r="Q12" s="129">
        <v>58</v>
      </c>
      <c r="R12" s="91">
        <v>54</v>
      </c>
      <c r="S12" s="8"/>
      <c r="T12"/>
    </row>
    <row r="13" spans="1:20" x14ac:dyDescent="0.2">
      <c r="A13" s="93" t="s">
        <v>260</v>
      </c>
      <c r="B13" s="93" t="s">
        <v>324</v>
      </c>
      <c r="C13" s="117">
        <v>53</v>
      </c>
      <c r="D13" s="121" t="s">
        <v>553</v>
      </c>
      <c r="E13" s="115">
        <v>55</v>
      </c>
      <c r="F13" s="124" t="s">
        <v>585</v>
      </c>
      <c r="G13" s="90">
        <v>65</v>
      </c>
      <c r="H13" s="90">
        <v>70</v>
      </c>
      <c r="I13" s="127">
        <v>44</v>
      </c>
      <c r="J13" s="128">
        <v>47</v>
      </c>
      <c r="K13" s="90">
        <v>27</v>
      </c>
      <c r="L13" s="90">
        <v>35</v>
      </c>
      <c r="M13" s="127">
        <v>57</v>
      </c>
      <c r="N13" s="128">
        <v>57</v>
      </c>
      <c r="O13" s="127">
        <v>53</v>
      </c>
      <c r="P13" s="90">
        <v>56</v>
      </c>
      <c r="Q13" s="127">
        <v>68</v>
      </c>
      <c r="R13" s="90">
        <v>63</v>
      </c>
      <c r="S13" s="8"/>
      <c r="T13"/>
    </row>
    <row r="14" spans="1:20" x14ac:dyDescent="0.2">
      <c r="A14" s="457" t="s">
        <v>365</v>
      </c>
      <c r="B14" s="94" t="s">
        <v>9</v>
      </c>
      <c r="C14" s="118">
        <v>52</v>
      </c>
      <c r="D14" s="125" t="s">
        <v>599</v>
      </c>
      <c r="E14" s="119">
        <v>53</v>
      </c>
      <c r="F14" s="126" t="s">
        <v>594</v>
      </c>
      <c r="G14" s="91">
        <v>58</v>
      </c>
      <c r="H14" s="91">
        <v>62</v>
      </c>
      <c r="I14" s="129">
        <v>67</v>
      </c>
      <c r="J14" s="130">
        <v>60</v>
      </c>
      <c r="K14" s="95">
        <v>30</v>
      </c>
      <c r="L14" s="95">
        <v>38</v>
      </c>
      <c r="M14" s="129">
        <v>51</v>
      </c>
      <c r="N14" s="130">
        <v>53</v>
      </c>
      <c r="O14" s="129">
        <v>49</v>
      </c>
      <c r="P14" s="91">
        <v>49</v>
      </c>
      <c r="Q14" s="129">
        <v>60</v>
      </c>
      <c r="R14" s="91">
        <v>53</v>
      </c>
      <c r="S14" s="8"/>
      <c r="T14"/>
    </row>
    <row r="15" spans="1:20" x14ac:dyDescent="0.2">
      <c r="A15" s="93" t="s">
        <v>472</v>
      </c>
      <c r="B15" s="93" t="s">
        <v>324</v>
      </c>
      <c r="C15" s="117">
        <v>50</v>
      </c>
      <c r="D15" s="121" t="s">
        <v>599</v>
      </c>
      <c r="E15" s="115" t="s">
        <v>533</v>
      </c>
      <c r="F15" s="124" t="s">
        <v>533</v>
      </c>
      <c r="G15" s="90">
        <v>47</v>
      </c>
      <c r="H15" s="90"/>
      <c r="I15" s="127">
        <v>52</v>
      </c>
      <c r="J15" s="128"/>
      <c r="K15" s="90">
        <v>34</v>
      </c>
      <c r="L15" s="90"/>
      <c r="M15" s="127">
        <v>53</v>
      </c>
      <c r="N15" s="128"/>
      <c r="O15" s="127">
        <v>56</v>
      </c>
      <c r="P15" s="90"/>
      <c r="Q15" s="127">
        <v>54</v>
      </c>
      <c r="R15" s="90"/>
      <c r="S15" s="8"/>
      <c r="T15"/>
    </row>
    <row r="16" spans="1:20" x14ac:dyDescent="0.2">
      <c r="A16" s="374" t="s">
        <v>12</v>
      </c>
      <c r="B16" s="341"/>
      <c r="C16" s="601">
        <f>AVERAGE(C5:C15)</f>
        <v>54.363636363636367</v>
      </c>
      <c r="D16" s="602"/>
      <c r="E16" s="602">
        <f>AVERAGE(E5:E15)</f>
        <v>55.428571428571431</v>
      </c>
      <c r="F16" s="603"/>
      <c r="G16" s="282">
        <f>AVERAGE(G5:G15)</f>
        <v>62.363636363636367</v>
      </c>
      <c r="H16" s="282">
        <f t="shared" ref="H16:R16" si="0">AVERAGE(H5:H15)</f>
        <v>65</v>
      </c>
      <c r="I16" s="194">
        <f t="shared" si="0"/>
        <v>55.727272727272727</v>
      </c>
      <c r="J16" s="308">
        <f t="shared" si="0"/>
        <v>56.142857142857146</v>
      </c>
      <c r="K16" s="282">
        <f t="shared" si="0"/>
        <v>30.818181818181817</v>
      </c>
      <c r="L16" s="282">
        <f t="shared" si="0"/>
        <v>37.285714285714285</v>
      </c>
      <c r="M16" s="194">
        <f>AVERAGE(M5:M15)</f>
        <v>58.18181818181818</v>
      </c>
      <c r="N16" s="308">
        <f t="shared" si="0"/>
        <v>58</v>
      </c>
      <c r="O16" s="194">
        <f>AVERAGE(O5:O15)</f>
        <v>55.909090909090907</v>
      </c>
      <c r="P16" s="282">
        <f>AVERAGE(P5:P15)</f>
        <v>57.714285714285715</v>
      </c>
      <c r="Q16" s="476">
        <f t="shared" si="0"/>
        <v>62.454545454545453</v>
      </c>
      <c r="R16" s="477">
        <f t="shared" si="0"/>
        <v>57.714285714285715</v>
      </c>
      <c r="S16" s="5"/>
      <c r="T16" s="1"/>
    </row>
    <row r="17" spans="1:20" x14ac:dyDescent="0.2">
      <c r="A17" s="101" t="s">
        <v>113</v>
      </c>
      <c r="B17" s="101"/>
      <c r="C17" s="597">
        <v>5.0492999999999997</v>
      </c>
      <c r="D17" s="598"/>
      <c r="E17" s="599">
        <v>4.1287000000000003</v>
      </c>
      <c r="F17" s="600"/>
      <c r="G17" s="114">
        <v>3.1213000000000002</v>
      </c>
      <c r="H17" s="114">
        <v>4.1505999999999998</v>
      </c>
      <c r="I17" s="272">
        <v>1.9068000000000001</v>
      </c>
      <c r="J17" s="271">
        <v>3.8963000000000001</v>
      </c>
      <c r="K17" s="114">
        <v>4.5273000000000003</v>
      </c>
      <c r="L17" s="114">
        <v>7.1822999999999997</v>
      </c>
      <c r="M17" s="272">
        <v>2.5991</v>
      </c>
      <c r="N17" s="271">
        <v>1.9083000000000001</v>
      </c>
      <c r="O17" s="131">
        <v>4.1715999999999998</v>
      </c>
      <c r="P17" s="114">
        <v>3.4994000000000001</v>
      </c>
      <c r="Q17" s="334">
        <v>3.2349000000000001</v>
      </c>
      <c r="R17" s="473">
        <v>4.5298999999999996</v>
      </c>
      <c r="S17" s="5"/>
      <c r="T17" s="1"/>
    </row>
    <row r="18" spans="1:20" ht="14.25" x14ac:dyDescent="0.25">
      <c r="A18" s="47" t="s">
        <v>74</v>
      </c>
      <c r="B18" s="47"/>
      <c r="C18" s="592">
        <v>4.08</v>
      </c>
      <c r="D18" s="593"/>
      <c r="E18" s="593">
        <v>2.88</v>
      </c>
      <c r="F18" s="594"/>
      <c r="G18" s="48">
        <v>8.18</v>
      </c>
      <c r="H18" s="48">
        <v>3.84</v>
      </c>
      <c r="I18" s="269">
        <v>4.84</v>
      </c>
      <c r="J18" s="270">
        <v>8.2799999999999994</v>
      </c>
      <c r="K18" s="48" t="s">
        <v>474</v>
      </c>
      <c r="L18" s="278" t="s">
        <v>474</v>
      </c>
      <c r="M18" s="269">
        <v>5.88</v>
      </c>
      <c r="N18" s="270">
        <v>4.99</v>
      </c>
      <c r="O18" s="277" t="s">
        <v>474</v>
      </c>
      <c r="P18" s="48">
        <v>6.82</v>
      </c>
      <c r="Q18" s="471">
        <v>8.17</v>
      </c>
      <c r="R18" s="472" t="s">
        <v>474</v>
      </c>
      <c r="S18" s="5"/>
      <c r="T18" s="1"/>
    </row>
    <row r="19" spans="1:20" x14ac:dyDescent="0.2">
      <c r="A19" s="99" t="s">
        <v>114</v>
      </c>
      <c r="B19" s="47"/>
      <c r="C19" s="592">
        <v>11.424568345999999</v>
      </c>
      <c r="D19" s="593"/>
      <c r="E19" s="593">
        <v>11.039599223</v>
      </c>
      <c r="F19" s="594"/>
      <c r="G19" s="48">
        <v>7.6004960931000003</v>
      </c>
      <c r="H19" s="48">
        <v>5.0336242820999999</v>
      </c>
      <c r="I19" s="269">
        <v>5.1073090619999997</v>
      </c>
      <c r="J19" s="270">
        <v>12.506411493</v>
      </c>
      <c r="K19" s="48">
        <v>18.884231879000001</v>
      </c>
      <c r="L19" s="278">
        <v>15.338204738</v>
      </c>
      <c r="M19" s="269">
        <v>5.9275786975000004</v>
      </c>
      <c r="N19" s="270">
        <v>7.3010340335999997</v>
      </c>
      <c r="O19" s="277">
        <v>12.913247246999999</v>
      </c>
      <c r="P19" s="48">
        <v>10.012547519</v>
      </c>
      <c r="Q19" s="471">
        <v>7.6560445385999998</v>
      </c>
      <c r="R19" s="472">
        <v>10.1183098</v>
      </c>
      <c r="S19" s="1"/>
      <c r="T19" s="1"/>
    </row>
    <row r="20" spans="1:20" ht="13.5" thickBot="1" x14ac:dyDescent="0.25">
      <c r="A20" s="346" t="s">
        <v>477</v>
      </c>
      <c r="B20" s="49"/>
      <c r="C20" s="595">
        <v>18</v>
      </c>
      <c r="D20" s="551"/>
      <c r="E20" s="551">
        <v>36</v>
      </c>
      <c r="F20" s="596"/>
      <c r="G20" s="307">
        <f>3*1*1</f>
        <v>3</v>
      </c>
      <c r="H20" s="307">
        <f>3*1*2</f>
        <v>6</v>
      </c>
      <c r="I20" s="343">
        <f>3*1*1</f>
        <v>3</v>
      </c>
      <c r="J20" s="344">
        <f>3*1*2</f>
        <v>6</v>
      </c>
      <c r="K20" s="343">
        <f>3*1*1</f>
        <v>3</v>
      </c>
      <c r="L20" s="344">
        <f>3*1*2</f>
        <v>6</v>
      </c>
      <c r="M20" s="343">
        <f>3*1*1</f>
        <v>3</v>
      </c>
      <c r="N20" s="344">
        <f>3*1*2</f>
        <v>6</v>
      </c>
      <c r="O20" s="307">
        <f>3*1*1</f>
        <v>3</v>
      </c>
      <c r="P20" s="344">
        <f>3*1*2</f>
        <v>6</v>
      </c>
      <c r="Q20" s="343">
        <f>3*1*1</f>
        <v>3</v>
      </c>
      <c r="R20" s="349">
        <f>3*1*2</f>
        <v>6</v>
      </c>
      <c r="S20" s="1"/>
      <c r="T20" s="1"/>
    </row>
    <row r="21" spans="1:20" x14ac:dyDescent="0.2">
      <c r="A21" s="458"/>
      <c r="B21" s="10"/>
      <c r="C21" s="120"/>
      <c r="D21" s="122"/>
      <c r="E21" s="120"/>
      <c r="F21" s="122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7"/>
      <c r="T21" s="7"/>
    </row>
    <row r="22" spans="1:20" x14ac:dyDescent="0.2">
      <c r="A22" s="10"/>
      <c r="B22" s="10"/>
      <c r="C22" s="120"/>
      <c r="D22" s="122"/>
      <c r="E22" s="120"/>
      <c r="F22" s="12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">
      <c r="A23" s="11"/>
      <c r="B23" s="11"/>
      <c r="C23" s="120"/>
      <c r="D23" s="122"/>
      <c r="E23" s="120"/>
      <c r="F23" s="12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20" x14ac:dyDescent="0.2">
      <c r="A24" s="10"/>
      <c r="B24" s="10"/>
      <c r="S24" s="1"/>
    </row>
    <row r="25" spans="1:20" x14ac:dyDescent="0.2">
      <c r="A25" s="10"/>
      <c r="B25" s="10"/>
      <c r="G25" s="12"/>
      <c r="H25" s="12"/>
      <c r="M25" s="1"/>
      <c r="N25" s="1"/>
      <c r="O25" s="1"/>
      <c r="P25" s="1"/>
      <c r="Q25" s="1"/>
      <c r="R25" s="1"/>
      <c r="S25" s="1"/>
    </row>
    <row r="26" spans="1:20" x14ac:dyDescent="0.2">
      <c r="A26" s="10"/>
      <c r="B26" s="10"/>
      <c r="G26" s="12"/>
      <c r="H26" s="12"/>
      <c r="M26" s="1"/>
      <c r="N26" s="1"/>
      <c r="O26" s="1"/>
      <c r="P26" s="1"/>
      <c r="Q26" s="1"/>
      <c r="R26" s="1"/>
    </row>
    <row r="27" spans="1:20" x14ac:dyDescent="0.2">
      <c r="A27" s="11"/>
      <c r="B27" s="11"/>
      <c r="K27" s="1"/>
      <c r="L27" s="1"/>
    </row>
    <row r="28" spans="1:20" x14ac:dyDescent="0.2">
      <c r="A28" s="10"/>
      <c r="B28" s="10"/>
      <c r="K28" s="10"/>
      <c r="L28" s="10"/>
    </row>
    <row r="29" spans="1:20" x14ac:dyDescent="0.2">
      <c r="A29" s="11"/>
      <c r="B29" s="11"/>
      <c r="K29" s="1"/>
      <c r="L29" s="1"/>
    </row>
    <row r="30" spans="1:20" x14ac:dyDescent="0.2">
      <c r="A30" s="11"/>
      <c r="B30" s="11"/>
      <c r="K30" s="11"/>
      <c r="L30" s="11"/>
    </row>
    <row r="31" spans="1:20" x14ac:dyDescent="0.2">
      <c r="A31" s="10"/>
      <c r="B31" s="10"/>
    </row>
    <row r="32" spans="1:20" x14ac:dyDescent="0.2">
      <c r="A32" s="32"/>
      <c r="B32" s="32"/>
      <c r="J32" s="44" t="s">
        <v>35</v>
      </c>
    </row>
  </sheetData>
  <mergeCells count="20">
    <mergeCell ref="C16:D16"/>
    <mergeCell ref="E16:F16"/>
    <mergeCell ref="C3:D3"/>
    <mergeCell ref="E3:F3"/>
    <mergeCell ref="Q2:R2"/>
    <mergeCell ref="M2:N2"/>
    <mergeCell ref="C2:F2"/>
    <mergeCell ref="C19:D19"/>
    <mergeCell ref="E19:F19"/>
    <mergeCell ref="C20:D20"/>
    <mergeCell ref="E20:F20"/>
    <mergeCell ref="C17:D17"/>
    <mergeCell ref="E17:F17"/>
    <mergeCell ref="E18:F18"/>
    <mergeCell ref="C18:D18"/>
    <mergeCell ref="G2:H2"/>
    <mergeCell ref="I2:J2"/>
    <mergeCell ref="K2:L2"/>
    <mergeCell ref="O2:P2"/>
    <mergeCell ref="A1:R1"/>
  </mergeCells>
  <phoneticPr fontId="0" type="noConversion"/>
  <pageMargins left="0.5" right="0.5" top="0.5" bottom="0.5" header="0.3" footer="0.3"/>
  <pageSetup paperSize="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27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8.140625" style="74" customWidth="1"/>
    <col min="2" max="2" width="26.7109375" style="74" customWidth="1"/>
    <col min="3" max="3" width="9.140625" style="74" customWidth="1"/>
    <col min="4" max="4" width="9" style="74" customWidth="1"/>
    <col min="5" max="5" width="11.7109375" style="74" customWidth="1"/>
    <col min="6" max="13" width="6.7109375" style="74" customWidth="1"/>
    <col min="14" max="16384" width="9.140625" style="74"/>
  </cols>
  <sheetData>
    <row r="1" spans="1:13" s="37" customFormat="1" ht="27.95" customHeight="1" thickBot="1" x14ac:dyDescent="0.25">
      <c r="A1" s="610" t="s">
        <v>1090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</row>
    <row r="2" spans="1:13" ht="52.15" customHeight="1" x14ac:dyDescent="0.2">
      <c r="A2" s="138" t="s">
        <v>75</v>
      </c>
      <c r="B2" s="459" t="s">
        <v>254</v>
      </c>
      <c r="C2" s="158" t="s">
        <v>62</v>
      </c>
      <c r="D2" s="158" t="s">
        <v>76</v>
      </c>
      <c r="E2" s="460" t="s">
        <v>174</v>
      </c>
      <c r="F2" s="169" t="s">
        <v>1091</v>
      </c>
      <c r="G2" s="170" t="s">
        <v>1092</v>
      </c>
      <c r="H2" s="170" t="s">
        <v>1093</v>
      </c>
      <c r="I2" s="170" t="s">
        <v>1094</v>
      </c>
      <c r="J2" s="170" t="s">
        <v>1095</v>
      </c>
      <c r="K2" s="170" t="s">
        <v>1096</v>
      </c>
      <c r="L2" s="170" t="s">
        <v>1097</v>
      </c>
      <c r="M2" s="170" t="s">
        <v>1098</v>
      </c>
    </row>
    <row r="3" spans="1:13" ht="14.1" customHeight="1" x14ac:dyDescent="0.25">
      <c r="A3" s="142" t="s">
        <v>1078</v>
      </c>
      <c r="B3" s="142" t="s">
        <v>1079</v>
      </c>
      <c r="C3" s="143">
        <v>66.599999999999994</v>
      </c>
      <c r="D3" s="144">
        <v>12.9833</v>
      </c>
      <c r="E3" s="161">
        <v>1</v>
      </c>
      <c r="F3" s="164">
        <v>57.505875860000003</v>
      </c>
      <c r="G3" s="165">
        <v>76</v>
      </c>
      <c r="H3" s="165">
        <v>63.51293793</v>
      </c>
      <c r="I3" s="165">
        <v>75.646384929999996</v>
      </c>
      <c r="J3" s="165">
        <v>84.945837710000006</v>
      </c>
      <c r="K3" s="165">
        <v>55.802795029999999</v>
      </c>
      <c r="L3" s="165">
        <v>69.787924599999997</v>
      </c>
      <c r="M3" s="165">
        <v>47.13</v>
      </c>
    </row>
    <row r="4" spans="1:13" ht="14.1" customHeight="1" x14ac:dyDescent="0.25">
      <c r="A4" s="145" t="s">
        <v>1078</v>
      </c>
      <c r="B4" s="145" t="s">
        <v>1080</v>
      </c>
      <c r="C4" s="146">
        <v>64.5</v>
      </c>
      <c r="D4" s="147">
        <v>13.0875</v>
      </c>
      <c r="E4" s="162">
        <v>0.875</v>
      </c>
      <c r="F4" s="166">
        <v>60.186234480000003</v>
      </c>
      <c r="G4" s="167">
        <v>71.842579999999998</v>
      </c>
      <c r="H4" s="167">
        <v>63.440349679999997</v>
      </c>
      <c r="I4" s="167">
        <v>74.304360340000002</v>
      </c>
      <c r="J4" s="167">
        <v>74.919338179999997</v>
      </c>
      <c r="K4" s="167">
        <v>48.8697205</v>
      </c>
      <c r="L4" s="167">
        <v>69.851687999999996</v>
      </c>
      <c r="M4" s="167">
        <v>52.438040669999999</v>
      </c>
    </row>
    <row r="5" spans="1:13" ht="14.1" customHeight="1" x14ac:dyDescent="0.25">
      <c r="A5" s="142" t="s">
        <v>1081</v>
      </c>
      <c r="B5" s="142" t="s">
        <v>1082</v>
      </c>
      <c r="C5" s="143">
        <v>63.7</v>
      </c>
      <c r="D5" s="144">
        <v>12.887499999999999</v>
      </c>
      <c r="E5" s="161">
        <v>0.63</v>
      </c>
      <c r="F5" s="164">
        <v>58.170402299999999</v>
      </c>
      <c r="G5" s="165">
        <v>68.657028030000006</v>
      </c>
      <c r="H5" s="165">
        <v>62.93517241</v>
      </c>
      <c r="I5" s="165">
        <v>76.782593750000004</v>
      </c>
      <c r="J5" s="165">
        <v>72.131641869999996</v>
      </c>
      <c r="K5" s="165">
        <v>52.10485293</v>
      </c>
      <c r="L5" s="165">
        <v>76.616810990000005</v>
      </c>
      <c r="M5" s="165">
        <v>42.049055240000001</v>
      </c>
    </row>
    <row r="6" spans="1:13" ht="14.1" customHeight="1" x14ac:dyDescent="0.25">
      <c r="A6" s="145" t="s">
        <v>1083</v>
      </c>
      <c r="B6" s="145" t="s">
        <v>1084</v>
      </c>
      <c r="C6" s="146">
        <v>62.3</v>
      </c>
      <c r="D6" s="147">
        <v>13.2125</v>
      </c>
      <c r="E6" s="162">
        <v>0.38</v>
      </c>
      <c r="F6" s="166">
        <v>60.673572409999998</v>
      </c>
      <c r="G6" s="167">
        <v>69.922341849999995</v>
      </c>
      <c r="H6" s="167">
        <v>65.016326930000005</v>
      </c>
      <c r="I6" s="167">
        <v>69.458363809999994</v>
      </c>
      <c r="J6" s="167">
        <v>71.6522571</v>
      </c>
      <c r="K6" s="167">
        <v>48.252281000000004</v>
      </c>
      <c r="L6" s="167">
        <v>71.695791569999997</v>
      </c>
      <c r="M6" s="167">
        <v>41.67817402</v>
      </c>
    </row>
    <row r="7" spans="1:13" ht="14.1" customHeight="1" x14ac:dyDescent="0.25">
      <c r="A7" s="142" t="s">
        <v>1085</v>
      </c>
      <c r="B7" s="142" t="s">
        <v>1086</v>
      </c>
      <c r="C7" s="143">
        <v>60.1</v>
      </c>
      <c r="D7" s="144">
        <v>12.925000000000001</v>
      </c>
      <c r="E7" s="161">
        <v>0.25</v>
      </c>
      <c r="F7" s="164">
        <v>51.716790799999998</v>
      </c>
      <c r="G7" s="165">
        <v>71.089562560000005</v>
      </c>
      <c r="H7" s="165">
        <v>61.959619789999998</v>
      </c>
      <c r="I7" s="165">
        <v>68.641338579999996</v>
      </c>
      <c r="J7" s="165">
        <v>78.224338950000003</v>
      </c>
      <c r="K7" s="165">
        <v>46.621756980000001</v>
      </c>
      <c r="L7" s="165">
        <v>62.179509520000003</v>
      </c>
      <c r="M7" s="165">
        <v>40.171825650000002</v>
      </c>
    </row>
    <row r="8" spans="1:13" ht="14.1" customHeight="1" x14ac:dyDescent="0.25">
      <c r="A8" s="145" t="s">
        <v>1087</v>
      </c>
      <c r="B8" s="145" t="s">
        <v>1088</v>
      </c>
      <c r="C8" s="146">
        <v>59.1</v>
      </c>
      <c r="D8" s="147">
        <v>12.9375</v>
      </c>
      <c r="E8" s="162">
        <v>0.13</v>
      </c>
      <c r="F8" s="166">
        <v>55.863891950000003</v>
      </c>
      <c r="G8" s="167">
        <v>69.846952779999995</v>
      </c>
      <c r="H8" s="167">
        <v>59.649261080000002</v>
      </c>
      <c r="I8" s="167">
        <v>62.869248560000003</v>
      </c>
      <c r="J8" s="167">
        <v>70.772786280000005</v>
      </c>
      <c r="K8" s="167">
        <v>43.740372669999999</v>
      </c>
      <c r="L8" s="167">
        <v>65.587699670000006</v>
      </c>
      <c r="M8" s="167">
        <v>44.676923080000002</v>
      </c>
    </row>
    <row r="9" spans="1:13" ht="14.1" customHeight="1" x14ac:dyDescent="0.25">
      <c r="A9" s="142" t="s">
        <v>1087</v>
      </c>
      <c r="B9" s="142" t="s">
        <v>260</v>
      </c>
      <c r="C9" s="143">
        <v>59.1</v>
      </c>
      <c r="D9" s="144">
        <v>12.9375</v>
      </c>
      <c r="E9" s="161">
        <v>0.38</v>
      </c>
      <c r="F9" s="164">
        <v>54.825517240000003</v>
      </c>
      <c r="G9" s="165">
        <v>75.534606800000006</v>
      </c>
      <c r="H9" s="165">
        <v>55.852799560000001</v>
      </c>
      <c r="I9" s="165">
        <v>72.992679820000006</v>
      </c>
      <c r="J9" s="165">
        <v>61.607130349999998</v>
      </c>
      <c r="K9" s="165">
        <v>50.223811310000002</v>
      </c>
      <c r="L9" s="165">
        <v>60.776591809999999</v>
      </c>
      <c r="M9" s="165">
        <v>40.769039530000001</v>
      </c>
    </row>
    <row r="10" spans="1:13" ht="14.1" customHeight="1" x14ac:dyDescent="0.25">
      <c r="A10" s="145" t="s">
        <v>1087</v>
      </c>
      <c r="B10" s="145" t="s">
        <v>1089</v>
      </c>
      <c r="C10" s="146">
        <v>58.9</v>
      </c>
      <c r="D10" s="147">
        <v>12.9125</v>
      </c>
      <c r="E10" s="162">
        <v>0.25</v>
      </c>
      <c r="F10" s="166">
        <v>53.119834480000002</v>
      </c>
      <c r="G10" s="167">
        <v>66.914929299999997</v>
      </c>
      <c r="H10" s="167">
        <v>61.119489350000002</v>
      </c>
      <c r="I10" s="167">
        <v>64.193188120000002</v>
      </c>
      <c r="J10" s="167">
        <v>62.839320860000001</v>
      </c>
      <c r="K10" s="167">
        <v>52.722076459999997</v>
      </c>
      <c r="L10" s="167">
        <v>66.134875969999996</v>
      </c>
      <c r="M10" s="167">
        <v>44.345982909999996</v>
      </c>
    </row>
    <row r="11" spans="1:13" ht="15" customHeight="1" thickBot="1" x14ac:dyDescent="0.25">
      <c r="A11" s="55"/>
      <c r="B11" s="55" t="s">
        <v>12</v>
      </c>
      <c r="C11" s="56">
        <v>61.787500000000009</v>
      </c>
      <c r="D11" s="148">
        <v>12.985412499999999</v>
      </c>
      <c r="E11" s="148"/>
      <c r="F11" s="168">
        <v>56.507764940000001</v>
      </c>
      <c r="G11" s="56">
        <v>71.226000165000002</v>
      </c>
      <c r="H11" s="56">
        <v>61.68574459125</v>
      </c>
      <c r="I11" s="56">
        <v>70.611019738750002</v>
      </c>
      <c r="J11" s="56">
        <v>72.136581412500007</v>
      </c>
      <c r="K11" s="56">
        <v>49.792208359999997</v>
      </c>
      <c r="L11" s="56">
        <v>67.828861516250001</v>
      </c>
      <c r="M11" s="56">
        <v>44.157380137499992</v>
      </c>
    </row>
    <row r="12" spans="1:13" ht="11.85" customHeight="1" x14ac:dyDescent="0.2">
      <c r="A12" s="31"/>
      <c r="B12" s="75"/>
      <c r="C12" s="75"/>
      <c r="D12" s="76"/>
      <c r="E12" s="76"/>
      <c r="F12" s="77"/>
      <c r="G12" s="27"/>
      <c r="H12" s="27"/>
      <c r="I12" s="27"/>
      <c r="J12" s="27"/>
      <c r="K12" s="27"/>
      <c r="L12" s="27"/>
      <c r="M12" s="27"/>
    </row>
    <row r="13" spans="1:13" ht="11.85" customHeight="1" x14ac:dyDescent="0.2">
      <c r="A13" s="31"/>
      <c r="B13" s="79"/>
      <c r="C13" s="80"/>
      <c r="D13" s="76"/>
      <c r="E13" s="78"/>
      <c r="F13" s="78"/>
      <c r="G13" s="27"/>
      <c r="H13" s="27"/>
      <c r="I13" s="27"/>
      <c r="J13" s="27"/>
      <c r="K13" s="27"/>
      <c r="L13" s="27"/>
      <c r="M13" s="27"/>
    </row>
    <row r="14" spans="1:13" ht="11.85" customHeight="1" x14ac:dyDescent="0.2">
      <c r="A14" s="31"/>
      <c r="B14" s="81"/>
      <c r="C14" s="80"/>
      <c r="D14" s="76"/>
      <c r="E14" s="78"/>
      <c r="F14" s="78"/>
      <c r="G14" s="27"/>
      <c r="H14" s="27"/>
      <c r="I14" s="27"/>
      <c r="J14" s="27"/>
      <c r="K14" s="27"/>
      <c r="L14" s="27"/>
      <c r="M14" s="27"/>
    </row>
    <row r="15" spans="1:13" ht="11.85" customHeight="1" x14ac:dyDescent="0.2">
      <c r="A15" s="31"/>
      <c r="B15" s="80"/>
      <c r="C15" s="80"/>
      <c r="D15" s="80"/>
      <c r="E15" s="80"/>
      <c r="F15" s="80"/>
      <c r="G15" s="80"/>
      <c r="H15" s="80"/>
      <c r="I15" s="78"/>
      <c r="J15" s="78"/>
      <c r="K15" s="78"/>
      <c r="L15" s="78"/>
      <c r="M15" s="78"/>
    </row>
    <row r="16" spans="1:13" ht="11.85" customHeight="1" x14ac:dyDescent="0.2">
      <c r="A16" s="3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1.85" customHeight="1" x14ac:dyDescent="0.2">
      <c r="A17" s="31"/>
      <c r="M17" s="25"/>
    </row>
    <row r="18" spans="1:13" ht="11.85" customHeight="1" x14ac:dyDescent="0.2">
      <c r="A18" s="31"/>
      <c r="M18" s="83"/>
    </row>
    <row r="19" spans="1:13" ht="11.85" customHeight="1" x14ac:dyDescent="0.2"/>
    <row r="20" spans="1:13" ht="11.85" customHeight="1" x14ac:dyDescent="0.2">
      <c r="J20" s="160"/>
    </row>
    <row r="21" spans="1:13" ht="11.85" customHeight="1" x14ac:dyDescent="0.2">
      <c r="G21" s="74" t="s">
        <v>35</v>
      </c>
    </row>
    <row r="22" spans="1:13" ht="11.85" customHeight="1" x14ac:dyDescent="0.2">
      <c r="K22" s="74" t="s">
        <v>35</v>
      </c>
    </row>
    <row r="23" spans="1:13" ht="11.85" customHeight="1" x14ac:dyDescent="0.2">
      <c r="F23" s="160"/>
      <c r="G23" s="160"/>
      <c r="H23" s="160"/>
      <c r="I23" s="160"/>
      <c r="J23" s="160"/>
      <c r="K23" s="160"/>
      <c r="L23" s="160"/>
      <c r="M23" s="160"/>
    </row>
    <row r="24" spans="1:13" ht="11.85" customHeight="1" x14ac:dyDescent="0.2"/>
    <row r="25" spans="1:13" ht="11.85" customHeight="1" x14ac:dyDescent="0.2"/>
    <row r="26" spans="1:13" ht="11.85" customHeight="1" x14ac:dyDescent="0.2">
      <c r="F26" s="26"/>
      <c r="G26" s="26"/>
      <c r="H26" s="26"/>
    </row>
    <row r="27" spans="1:13" ht="11.85" customHeight="1" x14ac:dyDescent="0.2">
      <c r="J27" s="84"/>
      <c r="K27" s="84"/>
      <c r="L27" s="84"/>
      <c r="M27" s="84"/>
    </row>
  </sheetData>
  <mergeCells count="1">
    <mergeCell ref="A1:M1"/>
  </mergeCells>
  <conditionalFormatting sqref="F3:F10">
    <cfRule type="cellIs" dxfId="100" priority="21" operator="greaterThan">
      <formula>$F$11</formula>
    </cfRule>
  </conditionalFormatting>
  <conditionalFormatting sqref="G3:G10">
    <cfRule type="cellIs" dxfId="99" priority="20" operator="greaterThan">
      <formula>$G$11</formula>
    </cfRule>
  </conditionalFormatting>
  <conditionalFormatting sqref="H3:H10">
    <cfRule type="cellIs" dxfId="98" priority="18" operator="greaterThan">
      <formula>$H$11</formula>
    </cfRule>
  </conditionalFormatting>
  <conditionalFormatting sqref="I3:I10">
    <cfRule type="cellIs" dxfId="97" priority="16" operator="greaterThan">
      <formula>$I$11</formula>
    </cfRule>
  </conditionalFormatting>
  <conditionalFormatting sqref="J3:J10">
    <cfRule type="cellIs" dxfId="96" priority="15" operator="greaterThan">
      <formula>$J$11</formula>
    </cfRule>
  </conditionalFormatting>
  <conditionalFormatting sqref="K3:K10">
    <cfRule type="cellIs" dxfId="95" priority="12" operator="greaterThan">
      <formula>$K$11</formula>
    </cfRule>
  </conditionalFormatting>
  <conditionalFormatting sqref="L3:L10">
    <cfRule type="cellIs" dxfId="94" priority="11" operator="greaterThan">
      <formula>$L$11</formula>
    </cfRule>
  </conditionalFormatting>
  <conditionalFormatting sqref="M3:M10">
    <cfRule type="cellIs" dxfId="93" priority="10" operator="greaterThan">
      <formula>$M$11</formula>
    </cfRule>
  </conditionalFormatting>
  <pageMargins left="0.5" right="0.5" top="0.5" bottom="0.5" header="0.3" footer="0.3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5"/>
  <sheetViews>
    <sheetView zoomScaleNormal="100" workbookViewId="0">
      <selection activeCell="C33" sqref="C33"/>
    </sheetView>
  </sheetViews>
  <sheetFormatPr defaultColWidth="9.140625" defaultRowHeight="12.75" x14ac:dyDescent="0.2"/>
  <cols>
    <col min="1" max="1" width="28.7109375" style="19" customWidth="1"/>
    <col min="2" max="2" width="10.7109375" style="19" customWidth="1"/>
    <col min="3" max="4" width="10.42578125" style="19" customWidth="1"/>
    <col min="5" max="5" width="2.28515625" style="19" customWidth="1"/>
    <col min="6" max="6" width="11.140625" style="19" customWidth="1"/>
    <col min="7" max="7" width="10.42578125" style="19" customWidth="1"/>
    <col min="8" max="8" width="2.28515625" style="19" customWidth="1"/>
    <col min="9" max="10" width="11.42578125" style="19" customWidth="1"/>
    <col min="11" max="16384" width="9.140625" style="19"/>
  </cols>
  <sheetData>
    <row r="1" spans="1:10" ht="27" customHeight="1" thickBot="1" x14ac:dyDescent="0.25">
      <c r="A1" s="615" t="s">
        <v>1235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29.25" customHeight="1" x14ac:dyDescent="0.2">
      <c r="A2" s="57"/>
      <c r="B2" s="57"/>
      <c r="C2" s="611" t="s">
        <v>27</v>
      </c>
      <c r="D2" s="612"/>
      <c r="E2" s="57"/>
      <c r="F2" s="613" t="s">
        <v>26</v>
      </c>
      <c r="G2" s="614"/>
      <c r="H2" s="57"/>
      <c r="I2" s="613" t="s">
        <v>25</v>
      </c>
      <c r="J2" s="614"/>
    </row>
    <row r="3" spans="1:10" ht="47.1" customHeight="1" x14ac:dyDescent="0.2">
      <c r="A3" s="149" t="s">
        <v>254</v>
      </c>
      <c r="B3" s="150" t="s">
        <v>116</v>
      </c>
      <c r="C3" s="159" t="s">
        <v>62</v>
      </c>
      <c r="D3" s="159" t="s">
        <v>76</v>
      </c>
      <c r="E3" s="149"/>
      <c r="F3" s="159" t="s">
        <v>77</v>
      </c>
      <c r="G3" s="159" t="s">
        <v>76</v>
      </c>
      <c r="H3" s="149"/>
      <c r="I3" s="159" t="s">
        <v>78</v>
      </c>
      <c r="J3" s="159" t="s">
        <v>76</v>
      </c>
    </row>
    <row r="4" spans="1:10" s="58" customFormat="1" ht="65.25" hidden="1" x14ac:dyDescent="0.2">
      <c r="A4" s="149" t="s">
        <v>254</v>
      </c>
      <c r="B4" s="150" t="s">
        <v>116</v>
      </c>
      <c r="C4" s="153" t="s">
        <v>171</v>
      </c>
      <c r="D4" s="153" t="s">
        <v>172</v>
      </c>
      <c r="E4" s="149"/>
      <c r="F4" s="153" t="s">
        <v>167</v>
      </c>
      <c r="G4" s="153" t="s">
        <v>168</v>
      </c>
      <c r="H4" s="149"/>
      <c r="I4" s="153" t="s">
        <v>169</v>
      </c>
      <c r="J4" s="153" t="s">
        <v>170</v>
      </c>
    </row>
    <row r="5" spans="1:10" x14ac:dyDescent="0.2">
      <c r="A5" s="103" t="s">
        <v>358</v>
      </c>
      <c r="B5" s="103" t="s">
        <v>471</v>
      </c>
      <c r="C5" s="104">
        <f t="shared" ref="C5:D10" si="0">AVERAGE(F5,I5)</f>
        <v>59.25</v>
      </c>
      <c r="D5" s="107">
        <f t="shared" si="0"/>
        <v>13.09375</v>
      </c>
      <c r="E5" s="103"/>
      <c r="F5" s="105">
        <v>64.5</v>
      </c>
      <c r="G5" s="106">
        <v>13.0875</v>
      </c>
      <c r="H5" s="103"/>
      <c r="I5" s="104">
        <v>54</v>
      </c>
      <c r="J5" s="107">
        <v>13.1</v>
      </c>
    </row>
    <row r="6" spans="1:10" x14ac:dyDescent="0.2">
      <c r="A6" s="108" t="s">
        <v>355</v>
      </c>
      <c r="B6" s="108" t="s">
        <v>324</v>
      </c>
      <c r="C6" s="109">
        <f t="shared" si="0"/>
        <v>58.35</v>
      </c>
      <c r="D6" s="112">
        <f t="shared" si="0"/>
        <v>12.893750000000001</v>
      </c>
      <c r="E6" s="108"/>
      <c r="F6" s="110">
        <v>63.7</v>
      </c>
      <c r="G6" s="111">
        <v>12.887499999999999</v>
      </c>
      <c r="H6" s="108"/>
      <c r="I6" s="109">
        <v>53</v>
      </c>
      <c r="J6" s="112">
        <v>12.9</v>
      </c>
    </row>
    <row r="7" spans="1:10" x14ac:dyDescent="0.2">
      <c r="A7" s="103" t="s">
        <v>352</v>
      </c>
      <c r="B7" s="103" t="s">
        <v>324</v>
      </c>
      <c r="C7" s="104">
        <f t="shared" si="0"/>
        <v>58.15</v>
      </c>
      <c r="D7" s="107">
        <f t="shared" si="0"/>
        <v>13.30625</v>
      </c>
      <c r="E7" s="103"/>
      <c r="F7" s="105">
        <v>62.3</v>
      </c>
      <c r="G7" s="106">
        <v>13.2125</v>
      </c>
      <c r="H7" s="103"/>
      <c r="I7" s="104">
        <v>54</v>
      </c>
      <c r="J7" s="107">
        <v>13.4</v>
      </c>
    </row>
    <row r="8" spans="1:10" x14ac:dyDescent="0.2">
      <c r="A8" s="108" t="s">
        <v>357</v>
      </c>
      <c r="B8" s="108" t="s">
        <v>324</v>
      </c>
      <c r="C8" s="109">
        <f t="shared" si="0"/>
        <v>57.05</v>
      </c>
      <c r="D8" s="112">
        <f t="shared" si="0"/>
        <v>13.0625</v>
      </c>
      <c r="E8" s="108"/>
      <c r="F8" s="110">
        <v>60.1</v>
      </c>
      <c r="G8" s="111">
        <v>12.925000000000001</v>
      </c>
      <c r="H8" s="108"/>
      <c r="I8" s="109">
        <v>54</v>
      </c>
      <c r="J8" s="112">
        <v>13.2</v>
      </c>
    </row>
    <row r="9" spans="1:10" x14ac:dyDescent="0.2">
      <c r="A9" s="103" t="s">
        <v>260</v>
      </c>
      <c r="B9" s="103" t="s">
        <v>324</v>
      </c>
      <c r="C9" s="104">
        <f t="shared" si="0"/>
        <v>56.05</v>
      </c>
      <c r="D9" s="107">
        <f t="shared" si="0"/>
        <v>13.268750000000001</v>
      </c>
      <c r="E9" s="103"/>
      <c r="F9" s="105">
        <v>59.1</v>
      </c>
      <c r="G9" s="106">
        <v>12.9375</v>
      </c>
      <c r="H9" s="103"/>
      <c r="I9" s="104">
        <v>53</v>
      </c>
      <c r="J9" s="107">
        <v>13.6</v>
      </c>
    </row>
    <row r="10" spans="1:10" x14ac:dyDescent="0.2">
      <c r="A10" s="108" t="s">
        <v>472</v>
      </c>
      <c r="B10" s="108" t="s">
        <v>324</v>
      </c>
      <c r="C10" s="109">
        <f t="shared" si="0"/>
        <v>54.45</v>
      </c>
      <c r="D10" s="112">
        <f t="shared" si="0"/>
        <v>13.206250000000001</v>
      </c>
      <c r="E10" s="108"/>
      <c r="F10" s="110">
        <v>58.9</v>
      </c>
      <c r="G10" s="111">
        <v>12.9125</v>
      </c>
      <c r="H10" s="108"/>
      <c r="I10" s="109">
        <v>50</v>
      </c>
      <c r="J10" s="112">
        <v>13.5</v>
      </c>
    </row>
    <row r="11" spans="1:10" x14ac:dyDescent="0.2">
      <c r="A11" s="103" t="s">
        <v>470</v>
      </c>
      <c r="B11" s="103" t="s">
        <v>45</v>
      </c>
      <c r="C11" s="104">
        <f t="shared" ref="C11:C12" si="1">AVERAGE(F11,I11)</f>
        <v>52.75</v>
      </c>
      <c r="D11" s="107">
        <f t="shared" ref="D11:D12" si="2">AVERAGE(G11,J11)</f>
        <v>13.75</v>
      </c>
      <c r="E11" s="103"/>
      <c r="F11" s="105">
        <v>57</v>
      </c>
      <c r="G11" s="106">
        <v>13.4</v>
      </c>
      <c r="H11" s="103"/>
      <c r="I11" s="104">
        <v>48.5</v>
      </c>
      <c r="J11" s="107">
        <v>14.1</v>
      </c>
    </row>
    <row r="12" spans="1:10" x14ac:dyDescent="0.2">
      <c r="A12" s="108" t="s">
        <v>374</v>
      </c>
      <c r="B12" s="108" t="s">
        <v>45</v>
      </c>
      <c r="C12" s="109">
        <f t="shared" si="1"/>
        <v>50.75</v>
      </c>
      <c r="D12" s="112">
        <f t="shared" si="2"/>
        <v>14</v>
      </c>
      <c r="E12" s="108"/>
      <c r="F12" s="110">
        <v>54</v>
      </c>
      <c r="G12" s="111">
        <v>13.7</v>
      </c>
      <c r="H12" s="108"/>
      <c r="I12" s="109">
        <v>47.5</v>
      </c>
      <c r="J12" s="112">
        <v>14.3</v>
      </c>
    </row>
    <row r="13" spans="1:10" ht="13.5" thickBot="1" x14ac:dyDescent="0.25">
      <c r="A13" s="139" t="s">
        <v>12</v>
      </c>
      <c r="B13" s="139"/>
      <c r="C13" s="140">
        <f>AVERAGE(C5:C10)</f>
        <v>57.216666666666669</v>
      </c>
      <c r="D13" s="141">
        <f>AVERAGE(D5:D10)</f>
        <v>13.138541666666667</v>
      </c>
      <c r="E13" s="140"/>
      <c r="F13" s="140">
        <f>AVERAGE(F5:F10)</f>
        <v>61.43333333333333</v>
      </c>
      <c r="G13" s="141">
        <f>AVERAGE(G5:G10)</f>
        <v>12.993749999999999</v>
      </c>
      <c r="H13" s="140"/>
      <c r="I13" s="140">
        <f>AVERAGE(I5:I10)</f>
        <v>53</v>
      </c>
      <c r="J13" s="141">
        <f>AVERAGE(J5:J10)</f>
        <v>13.283333333333331</v>
      </c>
    </row>
    <row r="14" spans="1:10" x14ac:dyDescent="0.2">
      <c r="A14" s="21"/>
      <c r="B14" s="21"/>
      <c r="C14" s="22"/>
      <c r="D14" s="28"/>
      <c r="E14" s="20"/>
      <c r="F14" s="22"/>
      <c r="G14" s="28"/>
      <c r="H14" s="18"/>
      <c r="I14" s="22"/>
      <c r="J14" s="28"/>
    </row>
    <row r="15" spans="1:10" x14ac:dyDescent="0.2">
      <c r="H15" s="29"/>
    </row>
    <row r="16" spans="1:10" x14ac:dyDescent="0.2">
      <c r="A16" s="23"/>
      <c r="B16" s="23"/>
      <c r="C16" s="23"/>
      <c r="D16" s="23"/>
      <c r="E16" s="23"/>
      <c r="F16" s="23"/>
      <c r="G16" s="23"/>
      <c r="H16" s="29"/>
      <c r="I16" s="23"/>
      <c r="J16" s="23"/>
    </row>
    <row r="17" spans="1:10" x14ac:dyDescent="0.2">
      <c r="A17" s="23"/>
      <c r="B17" s="23"/>
      <c r="C17" s="23"/>
      <c r="D17" s="23"/>
      <c r="E17" s="23"/>
      <c r="F17" s="23"/>
      <c r="G17" s="23"/>
      <c r="H17" s="29"/>
      <c r="I17" s="23"/>
      <c r="J17" s="23"/>
    </row>
    <row r="18" spans="1:10" x14ac:dyDescent="0.2">
      <c r="A18" s="23"/>
      <c r="B18" s="23"/>
      <c r="C18" s="23"/>
      <c r="D18" s="23"/>
      <c r="E18" s="23"/>
      <c r="F18" s="23"/>
      <c r="H18" s="29"/>
      <c r="I18" s="23"/>
      <c r="J18" s="23"/>
    </row>
    <row r="19" spans="1:10" x14ac:dyDescent="0.2">
      <c r="A19" s="23"/>
      <c r="B19" s="23"/>
      <c r="C19" s="23"/>
      <c r="D19" s="23"/>
      <c r="E19" s="23"/>
      <c r="F19" s="23"/>
      <c r="G19" s="24"/>
      <c r="H19" s="29"/>
      <c r="I19" s="23"/>
      <c r="J19" s="23"/>
    </row>
    <row r="20" spans="1:10" x14ac:dyDescent="0.2">
      <c r="A20" s="23"/>
      <c r="B20" s="23"/>
      <c r="C20" s="23"/>
      <c r="D20" s="23"/>
      <c r="E20" s="23"/>
      <c r="F20" s="23"/>
      <c r="G20" s="23"/>
      <c r="H20" s="29"/>
      <c r="I20" s="23"/>
      <c r="J20" s="23"/>
    </row>
    <row r="21" spans="1:10" x14ac:dyDescent="0.2">
      <c r="A21" s="23"/>
      <c r="B21" s="23"/>
      <c r="C21" s="23"/>
      <c r="D21" s="23"/>
      <c r="E21" s="23"/>
      <c r="F21" s="23"/>
      <c r="G21" s="23"/>
      <c r="H21" s="29"/>
      <c r="I21" s="23"/>
      <c r="J21" s="23"/>
    </row>
    <row r="22" spans="1:10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5" spans="1:10" x14ac:dyDescent="0.2">
      <c r="F25" s="113" t="s">
        <v>35</v>
      </c>
      <c r="I25" s="113" t="s">
        <v>35</v>
      </c>
    </row>
  </sheetData>
  <sortState ref="A5:N11">
    <sortCondition descending="1" ref="C5:C11"/>
  </sortState>
  <mergeCells count="4">
    <mergeCell ref="C2:D2"/>
    <mergeCell ref="F2:G2"/>
    <mergeCell ref="I2:J2"/>
    <mergeCell ref="A1:J1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C33" sqref="C33"/>
    </sheetView>
  </sheetViews>
  <sheetFormatPr defaultRowHeight="15" x14ac:dyDescent="0.25"/>
  <cols>
    <col min="1" max="1" width="9.140625" style="478"/>
    <col min="2" max="2" width="24.140625" style="478" bestFit="1" customWidth="1"/>
    <col min="3" max="4" width="9.140625" style="478"/>
    <col min="5" max="5" width="9.85546875" style="478" customWidth="1"/>
    <col min="6" max="7" width="9.140625" style="478"/>
    <col min="8" max="8" width="9.5703125" style="478" bestFit="1" customWidth="1"/>
    <col min="9" max="9" width="9.140625" style="478"/>
    <col min="10" max="10" width="10" style="478" customWidth="1"/>
    <col min="11" max="12" width="9.140625" style="478"/>
    <col min="13" max="13" width="9.140625" style="478" customWidth="1"/>
    <col min="14" max="16384" width="9.140625" style="478"/>
  </cols>
  <sheetData>
    <row r="1" spans="1:12" ht="29.25" customHeight="1" thickBot="1" x14ac:dyDescent="0.3">
      <c r="A1" s="618" t="s">
        <v>1255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1:12" ht="15.75" thickBot="1" x14ac:dyDescent="0.3">
      <c r="A2" s="619" t="s">
        <v>1242</v>
      </c>
      <c r="B2" s="619"/>
      <c r="C2" s="620"/>
      <c r="D2" s="619" t="s">
        <v>244</v>
      </c>
      <c r="E2" s="619"/>
      <c r="F2" s="619"/>
      <c r="G2" s="619"/>
      <c r="H2" s="619"/>
      <c r="I2" s="619"/>
      <c r="J2" s="619"/>
      <c r="K2" s="619"/>
      <c r="L2" s="619"/>
    </row>
    <row r="3" spans="1:12" ht="16.5" thickTop="1" thickBot="1" x14ac:dyDescent="0.3">
      <c r="A3" s="479"/>
      <c r="B3" s="479"/>
      <c r="C3" s="479" t="s">
        <v>245</v>
      </c>
      <c r="D3" s="621" t="s">
        <v>246</v>
      </c>
      <c r="E3" s="622"/>
      <c r="F3" s="622"/>
      <c r="G3" s="622"/>
      <c r="H3" s="623"/>
      <c r="I3" s="622" t="s">
        <v>247</v>
      </c>
      <c r="J3" s="622"/>
      <c r="K3" s="622"/>
      <c r="L3" s="622"/>
    </row>
    <row r="4" spans="1:12" ht="15.75" thickTop="1" x14ac:dyDescent="0.25">
      <c r="A4" s="479"/>
      <c r="B4" s="479"/>
      <c r="C4" s="480" t="s">
        <v>248</v>
      </c>
      <c r="D4" s="616" t="s">
        <v>249</v>
      </c>
      <c r="E4" s="617"/>
      <c r="F4" s="481" t="s">
        <v>250</v>
      </c>
      <c r="G4" s="481" t="s">
        <v>251</v>
      </c>
      <c r="H4" s="482" t="s">
        <v>1243</v>
      </c>
      <c r="I4" s="617" t="s">
        <v>252</v>
      </c>
      <c r="J4" s="617"/>
      <c r="K4" s="481" t="s">
        <v>250</v>
      </c>
      <c r="L4" s="481" t="s">
        <v>251</v>
      </c>
    </row>
    <row r="5" spans="1:12" x14ac:dyDescent="0.25">
      <c r="A5" s="483" t="s">
        <v>253</v>
      </c>
      <c r="B5" s="483" t="s">
        <v>254</v>
      </c>
      <c r="C5" s="484" t="s">
        <v>255</v>
      </c>
      <c r="D5" s="485" t="s">
        <v>256</v>
      </c>
      <c r="E5" s="486" t="s">
        <v>257</v>
      </c>
      <c r="F5" s="486" t="s">
        <v>258</v>
      </c>
      <c r="G5" s="487" t="s">
        <v>259</v>
      </c>
      <c r="H5" s="488" t="s">
        <v>1244</v>
      </c>
      <c r="I5" s="489" t="s">
        <v>256</v>
      </c>
      <c r="J5" s="486" t="s">
        <v>257</v>
      </c>
      <c r="K5" s="486" t="s">
        <v>258</v>
      </c>
      <c r="L5" s="487" t="s">
        <v>259</v>
      </c>
    </row>
    <row r="6" spans="1:12" x14ac:dyDescent="0.25">
      <c r="A6" s="237" t="s">
        <v>1078</v>
      </c>
      <c r="B6" s="238" t="s">
        <v>1079</v>
      </c>
      <c r="C6" s="239">
        <v>66.599999999999994</v>
      </c>
      <c r="D6" s="240">
        <v>57.1</v>
      </c>
      <c r="E6" s="241">
        <v>49.6</v>
      </c>
      <c r="F6" s="241" t="s">
        <v>1245</v>
      </c>
      <c r="G6" s="241" t="s">
        <v>1246</v>
      </c>
      <c r="H6" s="241" t="s">
        <v>1247</v>
      </c>
      <c r="I6" s="240">
        <v>62.1</v>
      </c>
      <c r="J6" s="241">
        <v>58.4</v>
      </c>
      <c r="K6" s="241" t="s">
        <v>1245</v>
      </c>
      <c r="L6" s="241" t="s">
        <v>1245</v>
      </c>
    </row>
    <row r="7" spans="1:12" x14ac:dyDescent="0.25">
      <c r="A7" s="232" t="s">
        <v>1078</v>
      </c>
      <c r="B7" s="233" t="s">
        <v>1248</v>
      </c>
      <c r="C7" s="234">
        <v>64.5</v>
      </c>
      <c r="D7" s="235">
        <v>57.7</v>
      </c>
      <c r="E7" s="236">
        <v>43.6</v>
      </c>
      <c r="F7" s="236" t="s">
        <v>1249</v>
      </c>
      <c r="G7" s="236" t="s">
        <v>1246</v>
      </c>
      <c r="H7" s="236" t="s">
        <v>1250</v>
      </c>
      <c r="I7" s="235">
        <v>58</v>
      </c>
      <c r="J7" s="236">
        <v>50.6</v>
      </c>
      <c r="K7" s="236" t="s">
        <v>1249</v>
      </c>
      <c r="L7" s="236" t="s">
        <v>1246</v>
      </c>
    </row>
    <row r="8" spans="1:12" x14ac:dyDescent="0.25">
      <c r="A8" s="237" t="s">
        <v>1081</v>
      </c>
      <c r="B8" s="238" t="s">
        <v>1082</v>
      </c>
      <c r="C8" s="239">
        <v>63.7</v>
      </c>
      <c r="D8" s="240">
        <v>53.7</v>
      </c>
      <c r="E8" s="241">
        <v>47.1</v>
      </c>
      <c r="F8" s="241" t="s">
        <v>1246</v>
      </c>
      <c r="G8" s="241" t="s">
        <v>1246</v>
      </c>
      <c r="H8" s="241" t="s">
        <v>1250</v>
      </c>
      <c r="I8" s="240">
        <v>51.2</v>
      </c>
      <c r="J8" s="241">
        <v>51</v>
      </c>
      <c r="K8" s="241" t="s">
        <v>1246</v>
      </c>
      <c r="L8" s="241" t="s">
        <v>1246</v>
      </c>
    </row>
    <row r="9" spans="1:12" x14ac:dyDescent="0.25">
      <c r="A9" s="232" t="s">
        <v>1083</v>
      </c>
      <c r="B9" s="233" t="s">
        <v>1251</v>
      </c>
      <c r="C9" s="234">
        <v>62.3</v>
      </c>
      <c r="D9" s="235">
        <v>56.5</v>
      </c>
      <c r="E9" s="236">
        <v>53.6</v>
      </c>
      <c r="F9" s="236" t="s">
        <v>1246</v>
      </c>
      <c r="G9" s="236" t="s">
        <v>1246</v>
      </c>
      <c r="H9" s="236" t="s">
        <v>1247</v>
      </c>
      <c r="I9" s="235">
        <v>59</v>
      </c>
      <c r="J9" s="236">
        <v>53</v>
      </c>
      <c r="K9" s="236" t="s">
        <v>1246</v>
      </c>
      <c r="L9" s="236" t="s">
        <v>1246</v>
      </c>
    </row>
    <row r="10" spans="1:12" x14ac:dyDescent="0.25">
      <c r="A10" s="237" t="s">
        <v>1085</v>
      </c>
      <c r="B10" s="238" t="s">
        <v>1086</v>
      </c>
      <c r="C10" s="239">
        <v>60.1</v>
      </c>
      <c r="D10" s="240">
        <v>56.8</v>
      </c>
      <c r="E10" s="241">
        <v>50</v>
      </c>
      <c r="F10" s="241" t="s">
        <v>1245</v>
      </c>
      <c r="G10" s="241" t="s">
        <v>1249</v>
      </c>
      <c r="H10" s="241" t="s">
        <v>1247</v>
      </c>
      <c r="I10" s="240">
        <v>56</v>
      </c>
      <c r="J10" s="241">
        <v>51.1</v>
      </c>
      <c r="K10" s="241" t="s">
        <v>1245</v>
      </c>
      <c r="L10" s="241" t="s">
        <v>1246</v>
      </c>
    </row>
    <row r="11" spans="1:12" x14ac:dyDescent="0.25">
      <c r="A11" s="232" t="s">
        <v>1087</v>
      </c>
      <c r="B11" s="233" t="s">
        <v>260</v>
      </c>
      <c r="C11" s="234">
        <v>59.1</v>
      </c>
      <c r="D11" s="235">
        <v>54.5</v>
      </c>
      <c r="E11" s="236">
        <v>48.4</v>
      </c>
      <c r="F11" s="236" t="s">
        <v>1249</v>
      </c>
      <c r="G11" s="236" t="s">
        <v>1246</v>
      </c>
      <c r="H11" s="236" t="s">
        <v>1252</v>
      </c>
      <c r="I11" s="235">
        <v>55.3</v>
      </c>
      <c r="J11" s="236">
        <v>50.4</v>
      </c>
      <c r="K11" s="236" t="s">
        <v>1249</v>
      </c>
      <c r="L11" s="236" t="s">
        <v>1245</v>
      </c>
    </row>
    <row r="12" spans="1:12" x14ac:dyDescent="0.25">
      <c r="A12" s="237" t="s">
        <v>1087</v>
      </c>
      <c r="B12" s="238" t="s">
        <v>1088</v>
      </c>
      <c r="C12" s="239">
        <v>59.1</v>
      </c>
      <c r="D12" s="240">
        <v>52.8</v>
      </c>
      <c r="E12" s="241">
        <v>45.2</v>
      </c>
      <c r="F12" s="241" t="s">
        <v>1246</v>
      </c>
      <c r="G12" s="241" t="s">
        <v>1245</v>
      </c>
      <c r="H12" s="241" t="s">
        <v>1253</v>
      </c>
      <c r="I12" s="240">
        <v>55.7</v>
      </c>
      <c r="J12" s="241">
        <v>55.2</v>
      </c>
      <c r="K12" s="241" t="s">
        <v>1249</v>
      </c>
      <c r="L12" s="241" t="s">
        <v>1245</v>
      </c>
    </row>
    <row r="13" spans="1:12" x14ac:dyDescent="0.25">
      <c r="A13" s="232" t="s">
        <v>1087</v>
      </c>
      <c r="B13" s="233" t="s">
        <v>1089</v>
      </c>
      <c r="C13" s="234">
        <v>58.9</v>
      </c>
      <c r="D13" s="235">
        <v>52.7</v>
      </c>
      <c r="E13" s="236">
        <v>48.6</v>
      </c>
      <c r="F13" s="236" t="s">
        <v>1249</v>
      </c>
      <c r="G13" s="236" t="s">
        <v>1249</v>
      </c>
      <c r="H13" s="236" t="s">
        <v>1254</v>
      </c>
      <c r="I13" s="235">
        <v>52.4</v>
      </c>
      <c r="J13" s="236">
        <v>44.2</v>
      </c>
      <c r="K13" s="236" t="s">
        <v>1249</v>
      </c>
      <c r="L13" s="236" t="s">
        <v>1249</v>
      </c>
    </row>
    <row r="14" spans="1:12" ht="15.75" thickBot="1" x14ac:dyDescent="0.3">
      <c r="A14" s="490"/>
      <c r="B14" s="490" t="s">
        <v>12</v>
      </c>
      <c r="C14" s="491">
        <f>AVERAGE(C6:C13)</f>
        <v>61.787500000000009</v>
      </c>
      <c r="D14" s="492">
        <f>AVERAGE(D6:D13)</f>
        <v>55.225000000000001</v>
      </c>
      <c r="E14" s="492">
        <f>AVERAGE(E6:E13)</f>
        <v>48.262500000000003</v>
      </c>
      <c r="F14" s="492"/>
      <c r="G14" s="492"/>
      <c r="H14" s="491"/>
      <c r="I14" s="492">
        <f>AVERAGE(I6:I13)</f>
        <v>56.212499999999999</v>
      </c>
      <c r="J14" s="492">
        <f>AVERAGE(J6:J13)</f>
        <v>51.737499999999997</v>
      </c>
      <c r="K14" s="492"/>
      <c r="L14" s="492"/>
    </row>
    <row r="15" spans="1:12" x14ac:dyDescent="0.25">
      <c r="A15" s="493"/>
      <c r="B15" s="494"/>
      <c r="C15" s="242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1:12" x14ac:dyDescent="0.25">
      <c r="A16" s="495"/>
      <c r="B16" s="244"/>
      <c r="C16" s="495"/>
      <c r="D16" s="495"/>
      <c r="E16" s="495"/>
      <c r="F16" s="495"/>
      <c r="G16" s="495"/>
      <c r="H16" s="245"/>
      <c r="I16" s="495"/>
      <c r="J16" s="495"/>
      <c r="K16" s="495"/>
      <c r="L16" s="495"/>
    </row>
    <row r="17" spans="1:12" x14ac:dyDescent="0.25">
      <c r="A17" s="495"/>
      <c r="B17" s="244"/>
      <c r="C17" s="495"/>
      <c r="D17" s="495"/>
      <c r="E17" s="495"/>
      <c r="F17" s="495"/>
      <c r="G17" s="495"/>
      <c r="H17" s="245"/>
      <c r="I17" s="495"/>
      <c r="J17" s="495"/>
      <c r="K17" s="495"/>
      <c r="L17" s="495"/>
    </row>
    <row r="18" spans="1:12" x14ac:dyDescent="0.25">
      <c r="A18" s="495"/>
      <c r="B18" s="244"/>
      <c r="C18" s="495"/>
      <c r="D18" s="496"/>
      <c r="E18" s="496"/>
      <c r="F18" s="496"/>
      <c r="G18" s="496"/>
      <c r="H18" s="245"/>
      <c r="I18" s="495"/>
      <c r="J18" s="495"/>
      <c r="K18" s="495"/>
      <c r="L18" s="495"/>
    </row>
    <row r="19" spans="1:12" x14ac:dyDescent="0.25">
      <c r="A19" s="495"/>
      <c r="B19" s="497"/>
      <c r="C19" s="495"/>
      <c r="D19" s="495"/>
      <c r="E19" s="495"/>
      <c r="F19" s="495"/>
      <c r="G19" s="495"/>
      <c r="H19" s="495"/>
      <c r="I19" s="495"/>
      <c r="J19" s="495"/>
      <c r="K19" s="495"/>
      <c r="L19" s="495"/>
    </row>
    <row r="20" spans="1:12" x14ac:dyDescent="0.25">
      <c r="A20" s="496"/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</row>
    <row r="21" spans="1:12" x14ac:dyDescent="0.25">
      <c r="A21" s="496"/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</row>
    <row r="22" spans="1:12" x14ac:dyDescent="0.25">
      <c r="A22" s="496"/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</row>
    <row r="23" spans="1:12" x14ac:dyDescent="0.25">
      <c r="A23" s="496"/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</row>
    <row r="24" spans="1:12" x14ac:dyDescent="0.25">
      <c r="A24" s="496"/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</row>
    <row r="25" spans="1:12" x14ac:dyDescent="0.25">
      <c r="A25" s="496"/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</row>
    <row r="26" spans="1:12" x14ac:dyDescent="0.25">
      <c r="A26" s="496"/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</row>
    <row r="27" spans="1:12" x14ac:dyDescent="0.25">
      <c r="A27" s="496"/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</row>
    <row r="28" spans="1:12" x14ac:dyDescent="0.25">
      <c r="A28" s="496"/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</row>
    <row r="29" spans="1:12" x14ac:dyDescent="0.25">
      <c r="A29" s="496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</row>
    <row r="30" spans="1:12" x14ac:dyDescent="0.25">
      <c r="A30" s="496"/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</row>
    <row r="31" spans="1:12" x14ac:dyDescent="0.25">
      <c r="A31" s="496"/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</row>
  </sheetData>
  <mergeCells count="7">
    <mergeCell ref="D4:E4"/>
    <mergeCell ref="I4:J4"/>
    <mergeCell ref="A1:L1"/>
    <mergeCell ref="A2:C2"/>
    <mergeCell ref="D2:L2"/>
    <mergeCell ref="D3:H3"/>
    <mergeCell ref="I3:L3"/>
  </mergeCells>
  <pageMargins left="0.5" right="0.5" top="0.5" bottom="0.5" header="0.3" footer="0.3"/>
  <pageSetup paperSize="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zoomScaleNormal="100" workbookViewId="0">
      <selection activeCell="A2" sqref="A2"/>
    </sheetView>
  </sheetViews>
  <sheetFormatPr defaultRowHeight="12.75" x14ac:dyDescent="0.2"/>
  <cols>
    <col min="1" max="1" width="28.28515625" customWidth="1"/>
    <col min="2" max="2" width="10.7109375" style="1" customWidth="1"/>
    <col min="3" max="8" width="5.7109375" style="4" customWidth="1"/>
    <col min="9" max="20" width="5.7109375" style="44" customWidth="1"/>
    <col min="21" max="25" width="5.7109375" style="4" customWidth="1"/>
    <col min="26" max="26" width="5.7109375" style="461" customWidth="1"/>
    <col min="27" max="44" width="5.7109375" customWidth="1"/>
  </cols>
  <sheetData>
    <row r="1" spans="1:44" s="17" customFormat="1" ht="27.95" customHeight="1" thickBot="1" x14ac:dyDescent="0.25">
      <c r="A1" s="552" t="s">
        <v>1327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</row>
    <row r="2" spans="1:44" ht="40.15" customHeight="1" x14ac:dyDescent="0.2">
      <c r="A2" s="52" t="s">
        <v>254</v>
      </c>
      <c r="B2" s="51" t="s">
        <v>116</v>
      </c>
      <c r="C2" s="563" t="s">
        <v>71</v>
      </c>
      <c r="D2" s="562"/>
      <c r="E2" s="562"/>
      <c r="F2" s="562"/>
      <c r="G2" s="562"/>
      <c r="H2" s="564"/>
      <c r="I2" s="563" t="s">
        <v>72</v>
      </c>
      <c r="J2" s="562"/>
      <c r="K2" s="562"/>
      <c r="L2" s="562"/>
      <c r="M2" s="562"/>
      <c r="N2" s="564"/>
      <c r="O2" s="563" t="s">
        <v>73</v>
      </c>
      <c r="P2" s="562"/>
      <c r="Q2" s="562"/>
      <c r="R2" s="562"/>
      <c r="S2" s="562"/>
      <c r="T2" s="564"/>
      <c r="U2" s="549" t="s">
        <v>1020</v>
      </c>
      <c r="V2" s="550"/>
      <c r="W2" s="550"/>
      <c r="X2" s="550"/>
      <c r="Y2" s="550"/>
      <c r="Z2" s="550"/>
      <c r="AA2" s="563" t="s">
        <v>476</v>
      </c>
      <c r="AB2" s="562"/>
      <c r="AC2" s="562"/>
      <c r="AD2" s="562"/>
      <c r="AE2" s="562"/>
      <c r="AF2" s="564"/>
      <c r="AG2" s="549" t="s">
        <v>1023</v>
      </c>
      <c r="AH2" s="550"/>
      <c r="AI2" s="550"/>
      <c r="AJ2" s="550"/>
      <c r="AK2" s="550"/>
      <c r="AL2" s="579"/>
      <c r="AM2" s="549" t="s">
        <v>1024</v>
      </c>
      <c r="AN2" s="550"/>
      <c r="AO2" s="550"/>
      <c r="AP2" s="550"/>
      <c r="AQ2" s="550"/>
      <c r="AR2" s="550"/>
    </row>
    <row r="3" spans="1:44" ht="20.100000000000001" customHeight="1" x14ac:dyDescent="0.2">
      <c r="A3" s="151"/>
      <c r="B3" s="150"/>
      <c r="C3" s="547" t="s">
        <v>117</v>
      </c>
      <c r="D3" s="548"/>
      <c r="E3" s="548" t="s">
        <v>118</v>
      </c>
      <c r="F3" s="548"/>
      <c r="G3" s="548" t="s">
        <v>119</v>
      </c>
      <c r="H3" s="561"/>
      <c r="I3" s="548" t="s">
        <v>117</v>
      </c>
      <c r="J3" s="548"/>
      <c r="K3" s="548" t="s">
        <v>118</v>
      </c>
      <c r="L3" s="548"/>
      <c r="M3" s="548" t="s">
        <v>119</v>
      </c>
      <c r="N3" s="548"/>
      <c r="O3" s="547" t="s">
        <v>117</v>
      </c>
      <c r="P3" s="548"/>
      <c r="Q3" s="548" t="s">
        <v>118</v>
      </c>
      <c r="R3" s="548"/>
      <c r="S3" s="548" t="s">
        <v>119</v>
      </c>
      <c r="T3" s="561"/>
      <c r="U3" s="547" t="s">
        <v>117</v>
      </c>
      <c r="V3" s="548"/>
      <c r="W3" s="548" t="s">
        <v>118</v>
      </c>
      <c r="X3" s="548"/>
      <c r="Y3" s="548" t="s">
        <v>119</v>
      </c>
      <c r="Z3" s="548"/>
      <c r="AA3" s="547" t="s">
        <v>117</v>
      </c>
      <c r="AB3" s="548"/>
      <c r="AC3" s="548" t="s">
        <v>118</v>
      </c>
      <c r="AD3" s="548"/>
      <c r="AE3" s="548" t="s">
        <v>119</v>
      </c>
      <c r="AF3" s="561"/>
      <c r="AG3" s="547" t="s">
        <v>117</v>
      </c>
      <c r="AH3" s="548"/>
      <c r="AI3" s="548" t="s">
        <v>118</v>
      </c>
      <c r="AJ3" s="548"/>
      <c r="AK3" s="548" t="s">
        <v>119</v>
      </c>
      <c r="AL3" s="561"/>
      <c r="AM3" s="547" t="s">
        <v>117</v>
      </c>
      <c r="AN3" s="548"/>
      <c r="AO3" s="548" t="s">
        <v>118</v>
      </c>
      <c r="AP3" s="548"/>
      <c r="AQ3" s="548" t="s">
        <v>119</v>
      </c>
      <c r="AR3" s="548"/>
    </row>
    <row r="4" spans="1:44" ht="78.75" hidden="1" customHeight="1" x14ac:dyDescent="0.2">
      <c r="A4" s="151" t="s">
        <v>61</v>
      </c>
      <c r="B4" s="150" t="s">
        <v>116</v>
      </c>
      <c r="C4" s="339" t="s">
        <v>131</v>
      </c>
      <c r="D4" s="338" t="s">
        <v>134</v>
      </c>
      <c r="E4" s="338" t="s">
        <v>132</v>
      </c>
      <c r="F4" s="338" t="s">
        <v>135</v>
      </c>
      <c r="G4" s="338" t="s">
        <v>133</v>
      </c>
      <c r="H4" s="340" t="s">
        <v>136</v>
      </c>
      <c r="I4" s="338" t="s">
        <v>178</v>
      </c>
      <c r="J4" s="338" t="s">
        <v>179</v>
      </c>
      <c r="K4" s="338" t="s">
        <v>180</v>
      </c>
      <c r="L4" s="338" t="s">
        <v>181</v>
      </c>
      <c r="M4" s="338" t="s">
        <v>182</v>
      </c>
      <c r="N4" s="338" t="s">
        <v>183</v>
      </c>
      <c r="O4" s="339" t="s">
        <v>137</v>
      </c>
      <c r="P4" s="338" t="s">
        <v>138</v>
      </c>
      <c r="Q4" s="338" t="s">
        <v>139</v>
      </c>
      <c r="R4" s="338" t="s">
        <v>140</v>
      </c>
      <c r="S4" s="338" t="s">
        <v>141</v>
      </c>
      <c r="T4" s="340" t="s">
        <v>142</v>
      </c>
      <c r="U4" s="466" t="s">
        <v>143</v>
      </c>
      <c r="V4" s="536" t="s">
        <v>1298</v>
      </c>
      <c r="W4" s="467" t="s">
        <v>144</v>
      </c>
      <c r="X4" s="467" t="s">
        <v>1299</v>
      </c>
      <c r="Y4" s="467" t="s">
        <v>145</v>
      </c>
      <c r="Z4" s="467" t="s">
        <v>1312</v>
      </c>
      <c r="AA4" s="541" t="s">
        <v>184</v>
      </c>
      <c r="AB4" s="542" t="s">
        <v>185</v>
      </c>
      <c r="AC4" s="542" t="s">
        <v>186</v>
      </c>
      <c r="AD4" s="542" t="s">
        <v>187</v>
      </c>
      <c r="AE4" s="542" t="s">
        <v>1313</v>
      </c>
      <c r="AF4" s="543" t="s">
        <v>1314</v>
      </c>
      <c r="AG4" s="541" t="s">
        <v>1300</v>
      </c>
      <c r="AH4" s="536" t="s">
        <v>1318</v>
      </c>
      <c r="AI4" s="542" t="s">
        <v>1302</v>
      </c>
      <c r="AJ4" s="542" t="s">
        <v>1315</v>
      </c>
      <c r="AK4" s="542" t="s">
        <v>1317</v>
      </c>
      <c r="AL4" s="542" t="s">
        <v>1316</v>
      </c>
      <c r="AM4" s="541" t="s">
        <v>1304</v>
      </c>
      <c r="AN4" s="536" t="s">
        <v>1319</v>
      </c>
      <c r="AO4" s="542" t="s">
        <v>1306</v>
      </c>
      <c r="AP4" s="542" t="s">
        <v>1320</v>
      </c>
      <c r="AQ4" s="542" t="s">
        <v>1321</v>
      </c>
      <c r="AR4" s="542" t="s">
        <v>1322</v>
      </c>
    </row>
    <row r="5" spans="1:44" x14ac:dyDescent="0.2">
      <c r="A5" s="156" t="s">
        <v>506</v>
      </c>
      <c r="B5" s="157" t="s">
        <v>471</v>
      </c>
      <c r="C5" s="350">
        <v>63</v>
      </c>
      <c r="D5" s="286" t="s">
        <v>532</v>
      </c>
      <c r="E5" s="287" t="s">
        <v>533</v>
      </c>
      <c r="F5" s="286" t="s">
        <v>533</v>
      </c>
      <c r="G5" s="287" t="s">
        <v>533</v>
      </c>
      <c r="H5" s="352" t="s">
        <v>533</v>
      </c>
      <c r="I5" s="288">
        <v>12.9</v>
      </c>
      <c r="J5" s="306" t="s">
        <v>625</v>
      </c>
      <c r="K5" s="288" t="s">
        <v>533</v>
      </c>
      <c r="L5" s="306" t="s">
        <v>533</v>
      </c>
      <c r="M5" s="288" t="s">
        <v>533</v>
      </c>
      <c r="N5" s="306" t="s">
        <v>533</v>
      </c>
      <c r="O5" s="289">
        <v>43</v>
      </c>
      <c r="P5" s="303" t="s">
        <v>536</v>
      </c>
      <c r="Q5" s="288" t="s">
        <v>533</v>
      </c>
      <c r="R5" s="303" t="s">
        <v>533</v>
      </c>
      <c r="S5" s="288" t="s">
        <v>533</v>
      </c>
      <c r="T5" s="300" t="s">
        <v>533</v>
      </c>
      <c r="U5" s="545">
        <v>1.4</v>
      </c>
      <c r="V5" s="382" t="s">
        <v>537</v>
      </c>
      <c r="W5" s="378" t="s">
        <v>533</v>
      </c>
      <c r="X5" s="382" t="s">
        <v>533</v>
      </c>
      <c r="Y5" s="378" t="s">
        <v>533</v>
      </c>
      <c r="Z5" s="298" t="s">
        <v>533</v>
      </c>
      <c r="AA5" s="289">
        <v>127</v>
      </c>
      <c r="AB5" s="303" t="s">
        <v>535</v>
      </c>
      <c r="AC5" s="288" t="s">
        <v>533</v>
      </c>
      <c r="AD5" s="303" t="s">
        <v>533</v>
      </c>
      <c r="AE5" s="288" t="s">
        <v>533</v>
      </c>
      <c r="AF5" s="300" t="s">
        <v>533</v>
      </c>
      <c r="AG5" s="380">
        <v>40.799999999999997</v>
      </c>
      <c r="AH5" s="306" t="s">
        <v>538</v>
      </c>
      <c r="AI5" s="345" t="s">
        <v>533</v>
      </c>
      <c r="AJ5" s="306" t="s">
        <v>533</v>
      </c>
      <c r="AK5" s="345" t="s">
        <v>533</v>
      </c>
      <c r="AL5" s="296" t="s">
        <v>533</v>
      </c>
      <c r="AM5" s="545">
        <v>21.8</v>
      </c>
      <c r="AN5" s="382" t="s">
        <v>856</v>
      </c>
      <c r="AO5" s="378" t="s">
        <v>533</v>
      </c>
      <c r="AP5" s="382" t="s">
        <v>533</v>
      </c>
      <c r="AQ5" s="378" t="s">
        <v>533</v>
      </c>
      <c r="AR5" s="298" t="s">
        <v>533</v>
      </c>
    </row>
    <row r="6" spans="1:44" x14ac:dyDescent="0.2">
      <c r="A6" s="94" t="s">
        <v>1291</v>
      </c>
      <c r="B6" s="94" t="s">
        <v>324</v>
      </c>
      <c r="C6" s="118">
        <v>62</v>
      </c>
      <c r="D6" s="125" t="s">
        <v>539</v>
      </c>
      <c r="E6" s="119" t="s">
        <v>533</v>
      </c>
      <c r="F6" s="125" t="s">
        <v>533</v>
      </c>
      <c r="G6" s="119" t="s">
        <v>533</v>
      </c>
      <c r="H6" s="126" t="s">
        <v>533</v>
      </c>
      <c r="I6" s="351">
        <v>12.8</v>
      </c>
      <c r="J6" s="353" t="s">
        <v>546</v>
      </c>
      <c r="K6" s="351" t="s">
        <v>533</v>
      </c>
      <c r="L6" s="353" t="s">
        <v>533</v>
      </c>
      <c r="M6" s="351" t="s">
        <v>533</v>
      </c>
      <c r="N6" s="353" t="s">
        <v>533</v>
      </c>
      <c r="O6" s="293">
        <v>40</v>
      </c>
      <c r="P6" s="304" t="s">
        <v>542</v>
      </c>
      <c r="Q6" s="292" t="s">
        <v>533</v>
      </c>
      <c r="R6" s="304" t="s">
        <v>533</v>
      </c>
      <c r="S6" s="292" t="s">
        <v>533</v>
      </c>
      <c r="T6" s="301" t="s">
        <v>533</v>
      </c>
      <c r="U6" s="319">
        <v>1.6</v>
      </c>
      <c r="V6" s="299" t="s">
        <v>543</v>
      </c>
      <c r="W6" s="291" t="s">
        <v>533</v>
      </c>
      <c r="X6" s="299" t="s">
        <v>533</v>
      </c>
      <c r="Y6" s="291" t="s">
        <v>533</v>
      </c>
      <c r="Z6" s="299" t="s">
        <v>533</v>
      </c>
      <c r="AA6" s="293">
        <v>123</v>
      </c>
      <c r="AB6" s="304" t="s">
        <v>541</v>
      </c>
      <c r="AC6" s="292" t="s">
        <v>533</v>
      </c>
      <c r="AD6" s="304" t="s">
        <v>533</v>
      </c>
      <c r="AE6" s="292" t="s">
        <v>533</v>
      </c>
      <c r="AF6" s="301" t="s">
        <v>533</v>
      </c>
      <c r="AG6" s="319">
        <v>40.799999999999997</v>
      </c>
      <c r="AH6" s="299" t="s">
        <v>544</v>
      </c>
      <c r="AI6" s="291" t="s">
        <v>533</v>
      </c>
      <c r="AJ6" s="299" t="s">
        <v>533</v>
      </c>
      <c r="AK6" s="291" t="s">
        <v>533</v>
      </c>
      <c r="AL6" s="297" t="s">
        <v>533</v>
      </c>
      <c r="AM6" s="319">
        <v>22.2</v>
      </c>
      <c r="AN6" s="299" t="s">
        <v>647</v>
      </c>
      <c r="AO6" s="291" t="s">
        <v>533</v>
      </c>
      <c r="AP6" s="299" t="s">
        <v>533</v>
      </c>
      <c r="AQ6" s="291" t="s">
        <v>533</v>
      </c>
      <c r="AR6" s="299" t="s">
        <v>533</v>
      </c>
    </row>
    <row r="7" spans="1:44" x14ac:dyDescent="0.2">
      <c r="A7" s="93" t="s">
        <v>872</v>
      </c>
      <c r="B7" s="93" t="s">
        <v>471</v>
      </c>
      <c r="C7" s="117">
        <v>61</v>
      </c>
      <c r="D7" s="121" t="s">
        <v>545</v>
      </c>
      <c r="E7" s="115">
        <v>64</v>
      </c>
      <c r="F7" s="121" t="s">
        <v>539</v>
      </c>
      <c r="G7" s="115" t="s">
        <v>533</v>
      </c>
      <c r="H7" s="124" t="s">
        <v>533</v>
      </c>
      <c r="I7" s="294">
        <v>12.7</v>
      </c>
      <c r="J7" s="298" t="s">
        <v>546</v>
      </c>
      <c r="K7" s="294">
        <v>13</v>
      </c>
      <c r="L7" s="298" t="s">
        <v>545</v>
      </c>
      <c r="M7" s="294" t="s">
        <v>533</v>
      </c>
      <c r="N7" s="298" t="s">
        <v>533</v>
      </c>
      <c r="O7" s="295">
        <v>40</v>
      </c>
      <c r="P7" s="305" t="s">
        <v>559</v>
      </c>
      <c r="Q7" s="294">
        <v>41</v>
      </c>
      <c r="R7" s="305" t="s">
        <v>553</v>
      </c>
      <c r="S7" s="294" t="s">
        <v>533</v>
      </c>
      <c r="T7" s="302" t="s">
        <v>533</v>
      </c>
      <c r="U7" s="317">
        <v>1.7</v>
      </c>
      <c r="V7" s="298" t="s">
        <v>560</v>
      </c>
      <c r="W7" s="290">
        <v>1.8210651862</v>
      </c>
      <c r="X7" s="298" t="s">
        <v>561</v>
      </c>
      <c r="Y7" s="290" t="s">
        <v>533</v>
      </c>
      <c r="Z7" s="298" t="s">
        <v>533</v>
      </c>
      <c r="AA7" s="295">
        <v>129</v>
      </c>
      <c r="AB7" s="305" t="s">
        <v>558</v>
      </c>
      <c r="AC7" s="294">
        <v>129</v>
      </c>
      <c r="AD7" s="305" t="s">
        <v>553</v>
      </c>
      <c r="AE7" s="294" t="s">
        <v>533</v>
      </c>
      <c r="AF7" s="302" t="s">
        <v>533</v>
      </c>
      <c r="AG7" s="317">
        <v>39.799999999999997</v>
      </c>
      <c r="AH7" s="298" t="s">
        <v>562</v>
      </c>
      <c r="AI7" s="290">
        <v>39.4</v>
      </c>
      <c r="AJ7" s="298" t="s">
        <v>563</v>
      </c>
      <c r="AK7" s="290" t="s">
        <v>533</v>
      </c>
      <c r="AL7" s="296" t="s">
        <v>533</v>
      </c>
      <c r="AM7" s="317">
        <v>21.8</v>
      </c>
      <c r="AN7" s="298" t="s">
        <v>856</v>
      </c>
      <c r="AO7" s="290">
        <v>21.4</v>
      </c>
      <c r="AP7" s="298" t="s">
        <v>564</v>
      </c>
      <c r="AQ7" s="290" t="s">
        <v>533</v>
      </c>
      <c r="AR7" s="298" t="s">
        <v>533</v>
      </c>
    </row>
    <row r="8" spans="1:44" x14ac:dyDescent="0.2">
      <c r="A8" s="94" t="s">
        <v>871</v>
      </c>
      <c r="B8" s="94" t="s">
        <v>471</v>
      </c>
      <c r="C8" s="118">
        <v>61</v>
      </c>
      <c r="D8" s="125" t="s">
        <v>545</v>
      </c>
      <c r="E8" s="119">
        <v>65</v>
      </c>
      <c r="F8" s="125" t="s">
        <v>532</v>
      </c>
      <c r="G8" s="119" t="s">
        <v>533</v>
      </c>
      <c r="H8" s="126" t="s">
        <v>533</v>
      </c>
      <c r="I8" s="351">
        <v>13</v>
      </c>
      <c r="J8" s="353" t="s">
        <v>561</v>
      </c>
      <c r="K8" s="351">
        <v>13.1</v>
      </c>
      <c r="L8" s="353" t="s">
        <v>545</v>
      </c>
      <c r="M8" s="351" t="s">
        <v>533</v>
      </c>
      <c r="N8" s="353" t="s">
        <v>533</v>
      </c>
      <c r="O8" s="293">
        <v>39</v>
      </c>
      <c r="P8" s="304" t="s">
        <v>549</v>
      </c>
      <c r="Q8" s="292">
        <v>40</v>
      </c>
      <c r="R8" s="304" t="s">
        <v>550</v>
      </c>
      <c r="S8" s="292" t="s">
        <v>533</v>
      </c>
      <c r="T8" s="301" t="s">
        <v>533</v>
      </c>
      <c r="U8" s="319">
        <v>1.5</v>
      </c>
      <c r="V8" s="299" t="s">
        <v>551</v>
      </c>
      <c r="W8" s="291">
        <v>1.5710387130000001</v>
      </c>
      <c r="X8" s="299" t="s">
        <v>538</v>
      </c>
      <c r="Y8" s="291" t="s">
        <v>533</v>
      </c>
      <c r="Z8" s="299" t="s">
        <v>533</v>
      </c>
      <c r="AA8" s="293">
        <v>124</v>
      </c>
      <c r="AB8" s="304" t="s">
        <v>547</v>
      </c>
      <c r="AC8" s="292">
        <v>124</v>
      </c>
      <c r="AD8" s="304" t="s">
        <v>548</v>
      </c>
      <c r="AE8" s="292" t="s">
        <v>533</v>
      </c>
      <c r="AF8" s="301" t="s">
        <v>533</v>
      </c>
      <c r="AG8" s="319">
        <v>40.5</v>
      </c>
      <c r="AH8" s="299" t="s">
        <v>552</v>
      </c>
      <c r="AI8" s="291">
        <v>40.1</v>
      </c>
      <c r="AJ8" s="299" t="s">
        <v>553</v>
      </c>
      <c r="AK8" s="291" t="s">
        <v>533</v>
      </c>
      <c r="AL8" s="297" t="s">
        <v>533</v>
      </c>
      <c r="AM8" s="319">
        <v>22.4</v>
      </c>
      <c r="AN8" s="299" t="s">
        <v>641</v>
      </c>
      <c r="AO8" s="291">
        <v>21.9</v>
      </c>
      <c r="AP8" s="299" t="s">
        <v>554</v>
      </c>
      <c r="AQ8" s="291" t="s">
        <v>533</v>
      </c>
      <c r="AR8" s="299" t="s">
        <v>533</v>
      </c>
    </row>
    <row r="9" spans="1:44" x14ac:dyDescent="0.2">
      <c r="A9" s="93" t="s">
        <v>873</v>
      </c>
      <c r="B9" s="93" t="s">
        <v>324</v>
      </c>
      <c r="C9" s="117">
        <v>61</v>
      </c>
      <c r="D9" s="121" t="s">
        <v>545</v>
      </c>
      <c r="E9" s="115">
        <v>63</v>
      </c>
      <c r="F9" s="121" t="s">
        <v>539</v>
      </c>
      <c r="G9" s="115" t="s">
        <v>533</v>
      </c>
      <c r="H9" s="124" t="s">
        <v>533</v>
      </c>
      <c r="I9" s="294">
        <v>12.2</v>
      </c>
      <c r="J9" s="298" t="s">
        <v>653</v>
      </c>
      <c r="K9" s="294">
        <v>12.6</v>
      </c>
      <c r="L9" s="298" t="s">
        <v>599</v>
      </c>
      <c r="M9" s="294" t="s">
        <v>533</v>
      </c>
      <c r="N9" s="298" t="s">
        <v>533</v>
      </c>
      <c r="O9" s="295">
        <v>44</v>
      </c>
      <c r="P9" s="305" t="s">
        <v>561</v>
      </c>
      <c r="Q9" s="294">
        <v>44</v>
      </c>
      <c r="R9" s="305" t="s">
        <v>532</v>
      </c>
      <c r="S9" s="294" t="s">
        <v>533</v>
      </c>
      <c r="T9" s="302" t="s">
        <v>533</v>
      </c>
      <c r="U9" s="317">
        <v>1.5</v>
      </c>
      <c r="V9" s="298" t="s">
        <v>572</v>
      </c>
      <c r="W9" s="290">
        <v>1.4978672989999999</v>
      </c>
      <c r="X9" s="298" t="s">
        <v>573</v>
      </c>
      <c r="Y9" s="290" t="s">
        <v>533</v>
      </c>
      <c r="Z9" s="298" t="s">
        <v>533</v>
      </c>
      <c r="AA9" s="295">
        <v>128</v>
      </c>
      <c r="AB9" s="305" t="s">
        <v>570</v>
      </c>
      <c r="AC9" s="294">
        <v>128</v>
      </c>
      <c r="AD9" s="305" t="s">
        <v>571</v>
      </c>
      <c r="AE9" s="294" t="s">
        <v>533</v>
      </c>
      <c r="AF9" s="302" t="s">
        <v>533</v>
      </c>
      <c r="AG9" s="317">
        <v>39.6</v>
      </c>
      <c r="AH9" s="298" t="s">
        <v>574</v>
      </c>
      <c r="AI9" s="290">
        <v>39.700000000000003</v>
      </c>
      <c r="AJ9" s="298" t="s">
        <v>575</v>
      </c>
      <c r="AK9" s="290" t="s">
        <v>533</v>
      </c>
      <c r="AL9" s="296" t="s">
        <v>533</v>
      </c>
      <c r="AM9" s="317">
        <v>22</v>
      </c>
      <c r="AN9" s="298" t="s">
        <v>857</v>
      </c>
      <c r="AO9" s="290">
        <v>21.4</v>
      </c>
      <c r="AP9" s="298" t="s">
        <v>576</v>
      </c>
      <c r="AQ9" s="290" t="s">
        <v>533</v>
      </c>
      <c r="AR9" s="298" t="s">
        <v>533</v>
      </c>
    </row>
    <row r="10" spans="1:44" x14ac:dyDescent="0.2">
      <c r="A10" s="94" t="s">
        <v>874</v>
      </c>
      <c r="B10" s="94" t="s">
        <v>471</v>
      </c>
      <c r="C10" s="118">
        <v>60</v>
      </c>
      <c r="D10" s="125" t="s">
        <v>555</v>
      </c>
      <c r="E10" s="119">
        <v>64</v>
      </c>
      <c r="F10" s="125" t="s">
        <v>539</v>
      </c>
      <c r="G10" s="119" t="s">
        <v>533</v>
      </c>
      <c r="H10" s="126" t="s">
        <v>533</v>
      </c>
      <c r="I10" s="351">
        <v>13.1</v>
      </c>
      <c r="J10" s="353" t="s">
        <v>545</v>
      </c>
      <c r="K10" s="351">
        <v>13.1</v>
      </c>
      <c r="L10" s="353" t="s">
        <v>539</v>
      </c>
      <c r="M10" s="351" t="s">
        <v>533</v>
      </c>
      <c r="N10" s="353" t="s">
        <v>533</v>
      </c>
      <c r="O10" s="293">
        <v>43</v>
      </c>
      <c r="P10" s="304" t="s">
        <v>536</v>
      </c>
      <c r="Q10" s="292">
        <v>44</v>
      </c>
      <c r="R10" s="304" t="s">
        <v>532</v>
      </c>
      <c r="S10" s="292" t="s">
        <v>533</v>
      </c>
      <c r="T10" s="301" t="s">
        <v>533</v>
      </c>
      <c r="U10" s="319">
        <v>2.2000000000000002</v>
      </c>
      <c r="V10" s="299" t="s">
        <v>554</v>
      </c>
      <c r="W10" s="291">
        <v>2.1304093327000002</v>
      </c>
      <c r="X10" s="299" t="s">
        <v>532</v>
      </c>
      <c r="Y10" s="291" t="s">
        <v>533</v>
      </c>
      <c r="Z10" s="299" t="s">
        <v>533</v>
      </c>
      <c r="AA10" s="293">
        <v>132</v>
      </c>
      <c r="AB10" s="304" t="s">
        <v>545</v>
      </c>
      <c r="AC10" s="292">
        <v>132</v>
      </c>
      <c r="AD10" s="304" t="s">
        <v>532</v>
      </c>
      <c r="AE10" s="292" t="s">
        <v>533</v>
      </c>
      <c r="AF10" s="301" t="s">
        <v>533</v>
      </c>
      <c r="AG10" s="319">
        <v>40.299999999999997</v>
      </c>
      <c r="AH10" s="299" t="s">
        <v>595</v>
      </c>
      <c r="AI10" s="291">
        <v>39.700000000000003</v>
      </c>
      <c r="AJ10" s="299" t="s">
        <v>575</v>
      </c>
      <c r="AK10" s="291" t="s">
        <v>533</v>
      </c>
      <c r="AL10" s="297" t="s">
        <v>533</v>
      </c>
      <c r="AM10" s="319">
        <v>21.6</v>
      </c>
      <c r="AN10" s="299" t="s">
        <v>858</v>
      </c>
      <c r="AO10" s="291">
        <v>21.4</v>
      </c>
      <c r="AP10" s="299" t="s">
        <v>564</v>
      </c>
      <c r="AQ10" s="291" t="s">
        <v>533</v>
      </c>
      <c r="AR10" s="299" t="s">
        <v>533</v>
      </c>
    </row>
    <row r="11" spans="1:44" x14ac:dyDescent="0.2">
      <c r="A11" s="93" t="s">
        <v>875</v>
      </c>
      <c r="B11" s="93" t="s">
        <v>324</v>
      </c>
      <c r="C11" s="117">
        <v>60</v>
      </c>
      <c r="D11" s="121" t="s">
        <v>577</v>
      </c>
      <c r="E11" s="115">
        <v>65</v>
      </c>
      <c r="F11" s="121" t="s">
        <v>539</v>
      </c>
      <c r="G11" s="115" t="s">
        <v>533</v>
      </c>
      <c r="H11" s="124" t="s">
        <v>533</v>
      </c>
      <c r="I11" s="294">
        <v>12.9</v>
      </c>
      <c r="J11" s="298" t="s">
        <v>568</v>
      </c>
      <c r="K11" s="294">
        <v>13.1</v>
      </c>
      <c r="L11" s="298" t="s">
        <v>545</v>
      </c>
      <c r="M11" s="294" t="s">
        <v>533</v>
      </c>
      <c r="N11" s="298" t="s">
        <v>533</v>
      </c>
      <c r="O11" s="295">
        <v>39</v>
      </c>
      <c r="P11" s="305" t="s">
        <v>567</v>
      </c>
      <c r="Q11" s="294">
        <v>39</v>
      </c>
      <c r="R11" s="305" t="s">
        <v>563</v>
      </c>
      <c r="S11" s="294" t="s">
        <v>533</v>
      </c>
      <c r="T11" s="302" t="s">
        <v>533</v>
      </c>
      <c r="U11" s="317">
        <v>1.3</v>
      </c>
      <c r="V11" s="298" t="s">
        <v>567</v>
      </c>
      <c r="W11" s="290">
        <v>1.409101962</v>
      </c>
      <c r="X11" s="298" t="s">
        <v>564</v>
      </c>
      <c r="Y11" s="290" t="s">
        <v>533</v>
      </c>
      <c r="Z11" s="298" t="s">
        <v>533</v>
      </c>
      <c r="AA11" s="295">
        <v>124</v>
      </c>
      <c r="AB11" s="305" t="s">
        <v>547</v>
      </c>
      <c r="AC11" s="294">
        <v>124</v>
      </c>
      <c r="AD11" s="305" t="s">
        <v>564</v>
      </c>
      <c r="AE11" s="294" t="s">
        <v>533</v>
      </c>
      <c r="AF11" s="302" t="s">
        <v>533</v>
      </c>
      <c r="AG11" s="317">
        <v>41.1</v>
      </c>
      <c r="AH11" s="298" t="s">
        <v>568</v>
      </c>
      <c r="AI11" s="290">
        <v>40.6</v>
      </c>
      <c r="AJ11" s="298" t="s">
        <v>545</v>
      </c>
      <c r="AK11" s="290" t="s">
        <v>533</v>
      </c>
      <c r="AL11" s="296" t="s">
        <v>533</v>
      </c>
      <c r="AM11" s="317">
        <v>21.9</v>
      </c>
      <c r="AN11" s="298" t="s">
        <v>859</v>
      </c>
      <c r="AO11" s="290">
        <v>21.6</v>
      </c>
      <c r="AP11" s="298" t="s">
        <v>569</v>
      </c>
      <c r="AQ11" s="290" t="s">
        <v>533</v>
      </c>
      <c r="AR11" s="298" t="s">
        <v>533</v>
      </c>
    </row>
    <row r="12" spans="1:44" x14ac:dyDescent="0.2">
      <c r="A12" s="94" t="s">
        <v>876</v>
      </c>
      <c r="B12" s="94" t="s">
        <v>324</v>
      </c>
      <c r="C12" s="118">
        <v>60</v>
      </c>
      <c r="D12" s="125" t="s">
        <v>577</v>
      </c>
      <c r="E12" s="119">
        <v>64</v>
      </c>
      <c r="F12" s="125" t="s">
        <v>539</v>
      </c>
      <c r="G12" s="119" t="s">
        <v>533</v>
      </c>
      <c r="H12" s="126" t="s">
        <v>533</v>
      </c>
      <c r="I12" s="351">
        <v>12.6</v>
      </c>
      <c r="J12" s="353" t="s">
        <v>617</v>
      </c>
      <c r="K12" s="351">
        <v>12.9</v>
      </c>
      <c r="L12" s="353" t="s">
        <v>561</v>
      </c>
      <c r="M12" s="351" t="s">
        <v>533</v>
      </c>
      <c r="N12" s="353" t="s">
        <v>533</v>
      </c>
      <c r="O12" s="293">
        <v>45</v>
      </c>
      <c r="P12" s="304" t="s">
        <v>539</v>
      </c>
      <c r="Q12" s="292">
        <v>43</v>
      </c>
      <c r="R12" s="304" t="s">
        <v>539</v>
      </c>
      <c r="S12" s="292" t="s">
        <v>533</v>
      </c>
      <c r="T12" s="301" t="s">
        <v>533</v>
      </c>
      <c r="U12" s="319">
        <v>2.2999999999999998</v>
      </c>
      <c r="V12" s="299" t="s">
        <v>553</v>
      </c>
      <c r="W12" s="291">
        <v>1.8211207223000001</v>
      </c>
      <c r="X12" s="299" t="s">
        <v>561</v>
      </c>
      <c r="Y12" s="291" t="s">
        <v>533</v>
      </c>
      <c r="Z12" s="299" t="s">
        <v>533</v>
      </c>
      <c r="AA12" s="293">
        <v>132</v>
      </c>
      <c r="AB12" s="304" t="s">
        <v>539</v>
      </c>
      <c r="AC12" s="292">
        <v>128</v>
      </c>
      <c r="AD12" s="304" t="s">
        <v>550</v>
      </c>
      <c r="AE12" s="292" t="s">
        <v>533</v>
      </c>
      <c r="AF12" s="301" t="s">
        <v>533</v>
      </c>
      <c r="AG12" s="319">
        <v>40.1</v>
      </c>
      <c r="AH12" s="299" t="s">
        <v>579</v>
      </c>
      <c r="AI12" s="291">
        <v>39.6</v>
      </c>
      <c r="AJ12" s="299" t="s">
        <v>575</v>
      </c>
      <c r="AK12" s="291" t="s">
        <v>533</v>
      </c>
      <c r="AL12" s="297" t="s">
        <v>533</v>
      </c>
      <c r="AM12" s="319">
        <v>21.5</v>
      </c>
      <c r="AN12" s="299" t="s">
        <v>860</v>
      </c>
      <c r="AO12" s="291">
        <v>21.6</v>
      </c>
      <c r="AP12" s="299" t="s">
        <v>580</v>
      </c>
      <c r="AQ12" s="291" t="s">
        <v>533</v>
      </c>
      <c r="AR12" s="299" t="s">
        <v>533</v>
      </c>
    </row>
    <row r="13" spans="1:44" x14ac:dyDescent="0.2">
      <c r="A13" s="93" t="s">
        <v>1292</v>
      </c>
      <c r="B13" s="93" t="s">
        <v>324</v>
      </c>
      <c r="C13" s="117">
        <v>60</v>
      </c>
      <c r="D13" s="121" t="s">
        <v>555</v>
      </c>
      <c r="E13" s="115" t="s">
        <v>533</v>
      </c>
      <c r="F13" s="121" t="s">
        <v>533</v>
      </c>
      <c r="G13" s="115" t="s">
        <v>533</v>
      </c>
      <c r="H13" s="124" t="s">
        <v>533</v>
      </c>
      <c r="I13" s="294">
        <v>12.7</v>
      </c>
      <c r="J13" s="298" t="s">
        <v>583</v>
      </c>
      <c r="K13" s="294" t="s">
        <v>533</v>
      </c>
      <c r="L13" s="298" t="s">
        <v>533</v>
      </c>
      <c r="M13" s="294" t="s">
        <v>533</v>
      </c>
      <c r="N13" s="298" t="s">
        <v>533</v>
      </c>
      <c r="O13" s="295">
        <v>44</v>
      </c>
      <c r="P13" s="305" t="s">
        <v>545</v>
      </c>
      <c r="Q13" s="294" t="s">
        <v>533</v>
      </c>
      <c r="R13" s="305" t="s">
        <v>533</v>
      </c>
      <c r="S13" s="294" t="s">
        <v>533</v>
      </c>
      <c r="T13" s="302" t="s">
        <v>533</v>
      </c>
      <c r="U13" s="317">
        <v>2.1</v>
      </c>
      <c r="V13" s="298" t="s">
        <v>536</v>
      </c>
      <c r="W13" s="290" t="s">
        <v>533</v>
      </c>
      <c r="X13" s="298" t="s">
        <v>533</v>
      </c>
      <c r="Y13" s="290" t="s">
        <v>533</v>
      </c>
      <c r="Z13" s="298" t="s">
        <v>533</v>
      </c>
      <c r="AA13" s="295">
        <v>131</v>
      </c>
      <c r="AB13" s="305" t="s">
        <v>555</v>
      </c>
      <c r="AC13" s="294" t="s">
        <v>533</v>
      </c>
      <c r="AD13" s="305" t="s">
        <v>533</v>
      </c>
      <c r="AE13" s="294" t="s">
        <v>533</v>
      </c>
      <c r="AF13" s="302" t="s">
        <v>533</v>
      </c>
      <c r="AG13" s="317">
        <v>40.799999999999997</v>
      </c>
      <c r="AH13" s="298" t="s">
        <v>583</v>
      </c>
      <c r="AI13" s="290" t="s">
        <v>533</v>
      </c>
      <c r="AJ13" s="298" t="s">
        <v>533</v>
      </c>
      <c r="AK13" s="290" t="s">
        <v>533</v>
      </c>
      <c r="AL13" s="296" t="s">
        <v>533</v>
      </c>
      <c r="AM13" s="317">
        <v>21.4</v>
      </c>
      <c r="AN13" s="298" t="s">
        <v>861</v>
      </c>
      <c r="AO13" s="290" t="s">
        <v>533</v>
      </c>
      <c r="AP13" s="298" t="s">
        <v>533</v>
      </c>
      <c r="AQ13" s="290" t="s">
        <v>533</v>
      </c>
      <c r="AR13" s="298" t="s">
        <v>533</v>
      </c>
    </row>
    <row r="14" spans="1:44" x14ac:dyDescent="0.2">
      <c r="A14" s="94" t="s">
        <v>507</v>
      </c>
      <c r="B14" s="94" t="s">
        <v>471</v>
      </c>
      <c r="C14" s="118">
        <v>60</v>
      </c>
      <c r="D14" s="125" t="s">
        <v>557</v>
      </c>
      <c r="E14" s="119" t="s">
        <v>533</v>
      </c>
      <c r="F14" s="125" t="s">
        <v>533</v>
      </c>
      <c r="G14" s="119" t="s">
        <v>533</v>
      </c>
      <c r="H14" s="126" t="s">
        <v>533</v>
      </c>
      <c r="I14" s="351">
        <v>12.8</v>
      </c>
      <c r="J14" s="353" t="s">
        <v>546</v>
      </c>
      <c r="K14" s="351" t="s">
        <v>533</v>
      </c>
      <c r="L14" s="353" t="s">
        <v>533</v>
      </c>
      <c r="M14" s="351" t="s">
        <v>533</v>
      </c>
      <c r="N14" s="353" t="s">
        <v>533</v>
      </c>
      <c r="O14" s="293">
        <v>42</v>
      </c>
      <c r="P14" s="304" t="s">
        <v>580</v>
      </c>
      <c r="Q14" s="292" t="s">
        <v>533</v>
      </c>
      <c r="R14" s="304" t="s">
        <v>533</v>
      </c>
      <c r="S14" s="292" t="s">
        <v>533</v>
      </c>
      <c r="T14" s="301" t="s">
        <v>533</v>
      </c>
      <c r="U14" s="319">
        <v>1.9</v>
      </c>
      <c r="V14" s="299" t="s">
        <v>544</v>
      </c>
      <c r="W14" s="291" t="s">
        <v>533</v>
      </c>
      <c r="X14" s="299" t="s">
        <v>533</v>
      </c>
      <c r="Y14" s="291" t="s">
        <v>533</v>
      </c>
      <c r="Z14" s="299" t="s">
        <v>533</v>
      </c>
      <c r="AA14" s="293">
        <v>131</v>
      </c>
      <c r="AB14" s="304" t="s">
        <v>557</v>
      </c>
      <c r="AC14" s="292" t="s">
        <v>533</v>
      </c>
      <c r="AD14" s="304" t="s">
        <v>533</v>
      </c>
      <c r="AE14" s="292" t="s">
        <v>533</v>
      </c>
      <c r="AF14" s="301" t="s">
        <v>533</v>
      </c>
      <c r="AG14" s="319">
        <v>40.1</v>
      </c>
      <c r="AH14" s="299" t="s">
        <v>581</v>
      </c>
      <c r="AI14" s="291" t="s">
        <v>533</v>
      </c>
      <c r="AJ14" s="299" t="s">
        <v>533</v>
      </c>
      <c r="AK14" s="291" t="s">
        <v>533</v>
      </c>
      <c r="AL14" s="297" t="s">
        <v>533</v>
      </c>
      <c r="AM14" s="319">
        <v>21.8</v>
      </c>
      <c r="AN14" s="299" t="s">
        <v>773</v>
      </c>
      <c r="AO14" s="291" t="s">
        <v>533</v>
      </c>
      <c r="AP14" s="299" t="s">
        <v>533</v>
      </c>
      <c r="AQ14" s="291" t="s">
        <v>533</v>
      </c>
      <c r="AR14" s="299" t="s">
        <v>533</v>
      </c>
    </row>
    <row r="15" spans="1:44" x14ac:dyDescent="0.2">
      <c r="A15" s="93" t="s">
        <v>509</v>
      </c>
      <c r="B15" s="93" t="s">
        <v>471</v>
      </c>
      <c r="C15" s="117">
        <v>60</v>
      </c>
      <c r="D15" s="121" t="s">
        <v>577</v>
      </c>
      <c r="E15" s="115" t="s">
        <v>533</v>
      </c>
      <c r="F15" s="121" t="s">
        <v>533</v>
      </c>
      <c r="G15" s="115" t="s">
        <v>533</v>
      </c>
      <c r="H15" s="124" t="s">
        <v>533</v>
      </c>
      <c r="I15" s="294">
        <v>13.1</v>
      </c>
      <c r="J15" s="298" t="s">
        <v>539</v>
      </c>
      <c r="K15" s="294" t="s">
        <v>533</v>
      </c>
      <c r="L15" s="298" t="s">
        <v>533</v>
      </c>
      <c r="M15" s="294" t="s">
        <v>533</v>
      </c>
      <c r="N15" s="298" t="s">
        <v>533</v>
      </c>
      <c r="O15" s="295">
        <v>44</v>
      </c>
      <c r="P15" s="305" t="s">
        <v>561</v>
      </c>
      <c r="Q15" s="294" t="s">
        <v>533</v>
      </c>
      <c r="R15" s="305" t="s">
        <v>533</v>
      </c>
      <c r="S15" s="294" t="s">
        <v>533</v>
      </c>
      <c r="T15" s="302" t="s">
        <v>533</v>
      </c>
      <c r="U15" s="317">
        <v>1.6</v>
      </c>
      <c r="V15" s="298" t="s">
        <v>589</v>
      </c>
      <c r="W15" s="290" t="s">
        <v>533</v>
      </c>
      <c r="X15" s="298" t="s">
        <v>533</v>
      </c>
      <c r="Y15" s="290" t="s">
        <v>533</v>
      </c>
      <c r="Z15" s="298" t="s">
        <v>533</v>
      </c>
      <c r="AA15" s="295">
        <v>131</v>
      </c>
      <c r="AB15" s="305" t="s">
        <v>557</v>
      </c>
      <c r="AC15" s="294" t="s">
        <v>533</v>
      </c>
      <c r="AD15" s="305" t="s">
        <v>533</v>
      </c>
      <c r="AE15" s="294" t="s">
        <v>533</v>
      </c>
      <c r="AF15" s="302" t="s">
        <v>533</v>
      </c>
      <c r="AG15" s="317">
        <v>40</v>
      </c>
      <c r="AH15" s="298" t="s">
        <v>590</v>
      </c>
      <c r="AI15" s="290" t="s">
        <v>533</v>
      </c>
      <c r="AJ15" s="298" t="s">
        <v>533</v>
      </c>
      <c r="AK15" s="290" t="s">
        <v>533</v>
      </c>
      <c r="AL15" s="296" t="s">
        <v>533</v>
      </c>
      <c r="AM15" s="317">
        <v>22.9</v>
      </c>
      <c r="AN15" s="298" t="s">
        <v>575</v>
      </c>
      <c r="AO15" s="290" t="s">
        <v>533</v>
      </c>
      <c r="AP15" s="298" t="s">
        <v>533</v>
      </c>
      <c r="AQ15" s="290" t="s">
        <v>533</v>
      </c>
      <c r="AR15" s="298" t="s">
        <v>533</v>
      </c>
    </row>
    <row r="16" spans="1:44" x14ac:dyDescent="0.2">
      <c r="A16" s="94" t="s">
        <v>342</v>
      </c>
      <c r="B16" s="94" t="s">
        <v>471</v>
      </c>
      <c r="C16" s="118">
        <v>59</v>
      </c>
      <c r="D16" s="125" t="s">
        <v>612</v>
      </c>
      <c r="E16" s="119">
        <v>64</v>
      </c>
      <c r="F16" s="125" t="s">
        <v>539</v>
      </c>
      <c r="G16" s="119" t="s">
        <v>533</v>
      </c>
      <c r="H16" s="126" t="s">
        <v>533</v>
      </c>
      <c r="I16" s="351">
        <v>12.8</v>
      </c>
      <c r="J16" s="353" t="s">
        <v>546</v>
      </c>
      <c r="K16" s="351">
        <v>13.1</v>
      </c>
      <c r="L16" s="353" t="s">
        <v>545</v>
      </c>
      <c r="M16" s="351" t="s">
        <v>533</v>
      </c>
      <c r="N16" s="353" t="s">
        <v>533</v>
      </c>
      <c r="O16" s="293">
        <v>43</v>
      </c>
      <c r="P16" s="304" t="s">
        <v>536</v>
      </c>
      <c r="Q16" s="292">
        <v>43</v>
      </c>
      <c r="R16" s="304" t="s">
        <v>539</v>
      </c>
      <c r="S16" s="292" t="s">
        <v>533</v>
      </c>
      <c r="T16" s="301" t="s">
        <v>533</v>
      </c>
      <c r="U16" s="319">
        <v>2.1</v>
      </c>
      <c r="V16" s="299" t="s">
        <v>583</v>
      </c>
      <c r="W16" s="291">
        <v>2.0410919568999999</v>
      </c>
      <c r="X16" s="299" t="s">
        <v>539</v>
      </c>
      <c r="Y16" s="291" t="s">
        <v>533</v>
      </c>
      <c r="Z16" s="299" t="s">
        <v>533</v>
      </c>
      <c r="AA16" s="293">
        <v>131</v>
      </c>
      <c r="AB16" s="304" t="s">
        <v>557</v>
      </c>
      <c r="AC16" s="292">
        <v>131</v>
      </c>
      <c r="AD16" s="304" t="s">
        <v>532</v>
      </c>
      <c r="AE16" s="292" t="s">
        <v>533</v>
      </c>
      <c r="AF16" s="301" t="s">
        <v>533</v>
      </c>
      <c r="AG16" s="319">
        <v>39.4</v>
      </c>
      <c r="AH16" s="299" t="s">
        <v>608</v>
      </c>
      <c r="AI16" s="291">
        <v>39.6</v>
      </c>
      <c r="AJ16" s="299" t="s">
        <v>575</v>
      </c>
      <c r="AK16" s="291" t="s">
        <v>533</v>
      </c>
      <c r="AL16" s="297" t="s">
        <v>533</v>
      </c>
      <c r="AM16" s="319">
        <v>21.8</v>
      </c>
      <c r="AN16" s="299" t="s">
        <v>863</v>
      </c>
      <c r="AO16" s="291">
        <v>21.4</v>
      </c>
      <c r="AP16" s="299" t="s">
        <v>576</v>
      </c>
      <c r="AQ16" s="291" t="s">
        <v>533</v>
      </c>
      <c r="AR16" s="299" t="s">
        <v>533</v>
      </c>
    </row>
    <row r="17" spans="1:44" x14ac:dyDescent="0.2">
      <c r="A17" s="93" t="s">
        <v>511</v>
      </c>
      <c r="B17" s="93" t="s">
        <v>471</v>
      </c>
      <c r="C17" s="117">
        <v>59</v>
      </c>
      <c r="D17" s="121" t="s">
        <v>582</v>
      </c>
      <c r="E17" s="115" t="s">
        <v>533</v>
      </c>
      <c r="F17" s="121" t="s">
        <v>533</v>
      </c>
      <c r="G17" s="115" t="s">
        <v>533</v>
      </c>
      <c r="H17" s="124" t="s">
        <v>533</v>
      </c>
      <c r="I17" s="294">
        <v>12.9</v>
      </c>
      <c r="J17" s="298" t="s">
        <v>568</v>
      </c>
      <c r="K17" s="294" t="s">
        <v>533</v>
      </c>
      <c r="L17" s="298" t="s">
        <v>533</v>
      </c>
      <c r="M17" s="294" t="s">
        <v>533</v>
      </c>
      <c r="N17" s="298" t="s">
        <v>533</v>
      </c>
      <c r="O17" s="295">
        <v>43</v>
      </c>
      <c r="P17" s="305" t="s">
        <v>583</v>
      </c>
      <c r="Q17" s="294" t="s">
        <v>533</v>
      </c>
      <c r="R17" s="305" t="s">
        <v>533</v>
      </c>
      <c r="S17" s="294" t="s">
        <v>533</v>
      </c>
      <c r="T17" s="302" t="s">
        <v>533</v>
      </c>
      <c r="U17" s="317">
        <v>2</v>
      </c>
      <c r="V17" s="298" t="s">
        <v>544</v>
      </c>
      <c r="W17" s="290" t="s">
        <v>533</v>
      </c>
      <c r="X17" s="298" t="s">
        <v>533</v>
      </c>
      <c r="Y17" s="290" t="s">
        <v>533</v>
      </c>
      <c r="Z17" s="298" t="s">
        <v>533</v>
      </c>
      <c r="AA17" s="295">
        <v>132</v>
      </c>
      <c r="AB17" s="305" t="s">
        <v>539</v>
      </c>
      <c r="AC17" s="294" t="s">
        <v>533</v>
      </c>
      <c r="AD17" s="305" t="s">
        <v>533</v>
      </c>
      <c r="AE17" s="294" t="s">
        <v>533</v>
      </c>
      <c r="AF17" s="302" t="s">
        <v>533</v>
      </c>
      <c r="AG17" s="317">
        <v>40.1</v>
      </c>
      <c r="AH17" s="298" t="s">
        <v>581</v>
      </c>
      <c r="AI17" s="290" t="s">
        <v>533</v>
      </c>
      <c r="AJ17" s="298" t="s">
        <v>533</v>
      </c>
      <c r="AK17" s="290" t="s">
        <v>533</v>
      </c>
      <c r="AL17" s="296" t="s">
        <v>533</v>
      </c>
      <c r="AM17" s="317">
        <v>21.6</v>
      </c>
      <c r="AN17" s="298" t="s">
        <v>858</v>
      </c>
      <c r="AO17" s="290" t="s">
        <v>533</v>
      </c>
      <c r="AP17" s="298" t="s">
        <v>533</v>
      </c>
      <c r="AQ17" s="290" t="s">
        <v>533</v>
      </c>
      <c r="AR17" s="298" t="s">
        <v>533</v>
      </c>
    </row>
    <row r="18" spans="1:44" x14ac:dyDescent="0.2">
      <c r="A18" s="94" t="s">
        <v>657</v>
      </c>
      <c r="B18" s="94" t="s">
        <v>324</v>
      </c>
      <c r="C18" s="118">
        <v>59</v>
      </c>
      <c r="D18" s="125" t="s">
        <v>565</v>
      </c>
      <c r="E18" s="119" t="s">
        <v>533</v>
      </c>
      <c r="F18" s="125" t="s">
        <v>533</v>
      </c>
      <c r="G18" s="119" t="s">
        <v>533</v>
      </c>
      <c r="H18" s="126" t="s">
        <v>533</v>
      </c>
      <c r="I18" s="351">
        <v>12.7</v>
      </c>
      <c r="J18" s="353" t="s">
        <v>546</v>
      </c>
      <c r="K18" s="351" t="s">
        <v>533</v>
      </c>
      <c r="L18" s="353" t="s">
        <v>533</v>
      </c>
      <c r="M18" s="351" t="s">
        <v>533</v>
      </c>
      <c r="N18" s="353" t="s">
        <v>533</v>
      </c>
      <c r="O18" s="293">
        <v>43</v>
      </c>
      <c r="P18" s="304" t="s">
        <v>538</v>
      </c>
      <c r="Q18" s="292" t="s">
        <v>533</v>
      </c>
      <c r="R18" s="304" t="s">
        <v>533</v>
      </c>
      <c r="S18" s="292" t="s">
        <v>533</v>
      </c>
      <c r="T18" s="301" t="s">
        <v>533</v>
      </c>
      <c r="U18" s="319">
        <v>1.9</v>
      </c>
      <c r="V18" s="299" t="s">
        <v>556</v>
      </c>
      <c r="W18" s="291" t="s">
        <v>533</v>
      </c>
      <c r="X18" s="299" t="s">
        <v>533</v>
      </c>
      <c r="Y18" s="291" t="s">
        <v>533</v>
      </c>
      <c r="Z18" s="299" t="s">
        <v>533</v>
      </c>
      <c r="AA18" s="293">
        <v>130</v>
      </c>
      <c r="AB18" s="304" t="s">
        <v>536</v>
      </c>
      <c r="AC18" s="292" t="s">
        <v>533</v>
      </c>
      <c r="AD18" s="304" t="s">
        <v>533</v>
      </c>
      <c r="AE18" s="292" t="s">
        <v>533</v>
      </c>
      <c r="AF18" s="301" t="s">
        <v>533</v>
      </c>
      <c r="AG18" s="319">
        <v>39.5</v>
      </c>
      <c r="AH18" s="299" t="s">
        <v>574</v>
      </c>
      <c r="AI18" s="291" t="s">
        <v>533</v>
      </c>
      <c r="AJ18" s="299" t="s">
        <v>533</v>
      </c>
      <c r="AK18" s="291" t="s">
        <v>533</v>
      </c>
      <c r="AL18" s="297" t="s">
        <v>533</v>
      </c>
      <c r="AM18" s="319">
        <v>21.8</v>
      </c>
      <c r="AN18" s="299" t="s">
        <v>864</v>
      </c>
      <c r="AO18" s="291" t="s">
        <v>533</v>
      </c>
      <c r="AP18" s="299" t="s">
        <v>533</v>
      </c>
      <c r="AQ18" s="291" t="s">
        <v>533</v>
      </c>
      <c r="AR18" s="299" t="s">
        <v>533</v>
      </c>
    </row>
    <row r="19" spans="1:44" x14ac:dyDescent="0.2">
      <c r="A19" s="93" t="s">
        <v>508</v>
      </c>
      <c r="B19" s="93" t="s">
        <v>324</v>
      </c>
      <c r="C19" s="117">
        <v>59</v>
      </c>
      <c r="D19" s="121" t="s">
        <v>582</v>
      </c>
      <c r="E19" s="115" t="s">
        <v>533</v>
      </c>
      <c r="F19" s="121" t="s">
        <v>533</v>
      </c>
      <c r="G19" s="115" t="s">
        <v>533</v>
      </c>
      <c r="H19" s="124" t="s">
        <v>533</v>
      </c>
      <c r="I19" s="294">
        <v>13.1</v>
      </c>
      <c r="J19" s="298" t="s">
        <v>539</v>
      </c>
      <c r="K19" s="294" t="s">
        <v>533</v>
      </c>
      <c r="L19" s="298" t="s">
        <v>533</v>
      </c>
      <c r="M19" s="294" t="s">
        <v>533</v>
      </c>
      <c r="N19" s="298" t="s">
        <v>533</v>
      </c>
      <c r="O19" s="295">
        <v>40</v>
      </c>
      <c r="P19" s="305" t="s">
        <v>542</v>
      </c>
      <c r="Q19" s="294" t="s">
        <v>533</v>
      </c>
      <c r="R19" s="305" t="s">
        <v>533</v>
      </c>
      <c r="S19" s="294" t="s">
        <v>533</v>
      </c>
      <c r="T19" s="302" t="s">
        <v>533</v>
      </c>
      <c r="U19" s="317">
        <v>1.7</v>
      </c>
      <c r="V19" s="298" t="s">
        <v>586</v>
      </c>
      <c r="W19" s="290" t="s">
        <v>533</v>
      </c>
      <c r="X19" s="298" t="s">
        <v>533</v>
      </c>
      <c r="Y19" s="290" t="s">
        <v>533</v>
      </c>
      <c r="Z19" s="298" t="s">
        <v>533</v>
      </c>
      <c r="AA19" s="295">
        <v>124</v>
      </c>
      <c r="AB19" s="305" t="s">
        <v>547</v>
      </c>
      <c r="AC19" s="294" t="s">
        <v>533</v>
      </c>
      <c r="AD19" s="305" t="s">
        <v>533</v>
      </c>
      <c r="AE19" s="294" t="s">
        <v>533</v>
      </c>
      <c r="AF19" s="302" t="s">
        <v>533</v>
      </c>
      <c r="AG19" s="317">
        <v>41.2</v>
      </c>
      <c r="AH19" s="298" t="s">
        <v>561</v>
      </c>
      <c r="AI19" s="290" t="s">
        <v>533</v>
      </c>
      <c r="AJ19" s="298" t="s">
        <v>533</v>
      </c>
      <c r="AK19" s="290" t="s">
        <v>533</v>
      </c>
      <c r="AL19" s="296" t="s">
        <v>533</v>
      </c>
      <c r="AM19" s="317">
        <v>22.1</v>
      </c>
      <c r="AN19" s="298" t="s">
        <v>610</v>
      </c>
      <c r="AO19" s="290" t="s">
        <v>533</v>
      </c>
      <c r="AP19" s="298" t="s">
        <v>533</v>
      </c>
      <c r="AQ19" s="290" t="s">
        <v>533</v>
      </c>
      <c r="AR19" s="298" t="s">
        <v>533</v>
      </c>
    </row>
    <row r="20" spans="1:44" x14ac:dyDescent="0.2">
      <c r="A20" s="94" t="s">
        <v>510</v>
      </c>
      <c r="B20" s="94" t="s">
        <v>471</v>
      </c>
      <c r="C20" s="118">
        <v>58</v>
      </c>
      <c r="D20" s="125" t="s">
        <v>534</v>
      </c>
      <c r="E20" s="119">
        <v>62</v>
      </c>
      <c r="F20" s="125" t="s">
        <v>585</v>
      </c>
      <c r="G20" s="119">
        <v>60</v>
      </c>
      <c r="H20" s="126" t="s">
        <v>532</v>
      </c>
      <c r="I20" s="351">
        <v>12.8</v>
      </c>
      <c r="J20" s="353" t="s">
        <v>546</v>
      </c>
      <c r="K20" s="351">
        <v>13.1</v>
      </c>
      <c r="L20" s="353" t="s">
        <v>545</v>
      </c>
      <c r="M20" s="351">
        <v>12.5</v>
      </c>
      <c r="N20" s="353" t="s">
        <v>539</v>
      </c>
      <c r="O20" s="293">
        <v>42</v>
      </c>
      <c r="P20" s="304" t="s">
        <v>576</v>
      </c>
      <c r="Q20" s="292">
        <v>43</v>
      </c>
      <c r="R20" s="304" t="s">
        <v>539</v>
      </c>
      <c r="S20" s="292">
        <v>44</v>
      </c>
      <c r="T20" s="301" t="s">
        <v>532</v>
      </c>
      <c r="U20" s="319">
        <v>1.9</v>
      </c>
      <c r="V20" s="299" t="s">
        <v>592</v>
      </c>
      <c r="W20" s="291">
        <v>1.9365817359999999</v>
      </c>
      <c r="X20" s="299" t="s">
        <v>545</v>
      </c>
      <c r="Y20" s="291">
        <v>1.9372378148</v>
      </c>
      <c r="Z20" s="299" t="s">
        <v>532</v>
      </c>
      <c r="AA20" s="293">
        <v>127</v>
      </c>
      <c r="AB20" s="304" t="s">
        <v>535</v>
      </c>
      <c r="AC20" s="292">
        <v>128</v>
      </c>
      <c r="AD20" s="304" t="s">
        <v>550</v>
      </c>
      <c r="AE20" s="292">
        <v>125</v>
      </c>
      <c r="AF20" s="301" t="s">
        <v>588</v>
      </c>
      <c r="AG20" s="319">
        <v>39.9</v>
      </c>
      <c r="AH20" s="299" t="s">
        <v>593</v>
      </c>
      <c r="AI20" s="291">
        <v>39.5</v>
      </c>
      <c r="AJ20" s="299" t="s">
        <v>575</v>
      </c>
      <c r="AK20" s="291" t="s">
        <v>533</v>
      </c>
      <c r="AL20" s="297" t="s">
        <v>533</v>
      </c>
      <c r="AM20" s="319">
        <v>21.8</v>
      </c>
      <c r="AN20" s="299" t="s">
        <v>862</v>
      </c>
      <c r="AO20" s="291">
        <v>21.3</v>
      </c>
      <c r="AP20" s="299" t="s">
        <v>564</v>
      </c>
      <c r="AQ20" s="291" t="s">
        <v>533</v>
      </c>
      <c r="AR20" s="299" t="s">
        <v>533</v>
      </c>
    </row>
    <row r="21" spans="1:44" x14ac:dyDescent="0.2">
      <c r="A21" s="92" t="s">
        <v>517</v>
      </c>
      <c r="B21" s="93" t="s">
        <v>324</v>
      </c>
      <c r="C21" s="117">
        <v>58</v>
      </c>
      <c r="D21" s="121" t="s">
        <v>596</v>
      </c>
      <c r="E21" s="115" t="s">
        <v>533</v>
      </c>
      <c r="F21" s="121" t="s">
        <v>533</v>
      </c>
      <c r="G21" s="115" t="s">
        <v>533</v>
      </c>
      <c r="H21" s="124" t="s">
        <v>533</v>
      </c>
      <c r="I21" s="294">
        <v>13</v>
      </c>
      <c r="J21" s="298" t="s">
        <v>561</v>
      </c>
      <c r="K21" s="294" t="s">
        <v>533</v>
      </c>
      <c r="L21" s="298" t="s">
        <v>533</v>
      </c>
      <c r="M21" s="294" t="s">
        <v>533</v>
      </c>
      <c r="N21" s="298" t="s">
        <v>533</v>
      </c>
      <c r="O21" s="295">
        <v>42</v>
      </c>
      <c r="P21" s="305" t="s">
        <v>578</v>
      </c>
      <c r="Q21" s="294" t="s">
        <v>533</v>
      </c>
      <c r="R21" s="305" t="s">
        <v>533</v>
      </c>
      <c r="S21" s="294" t="s">
        <v>533</v>
      </c>
      <c r="T21" s="302" t="s">
        <v>533</v>
      </c>
      <c r="U21" s="317">
        <v>1.6</v>
      </c>
      <c r="V21" s="298" t="s">
        <v>589</v>
      </c>
      <c r="W21" s="290" t="s">
        <v>533</v>
      </c>
      <c r="X21" s="298" t="s">
        <v>533</v>
      </c>
      <c r="Y21" s="290" t="s">
        <v>533</v>
      </c>
      <c r="Z21" s="298" t="s">
        <v>533</v>
      </c>
      <c r="AA21" s="295">
        <v>131</v>
      </c>
      <c r="AB21" s="305" t="s">
        <v>577</v>
      </c>
      <c r="AC21" s="294" t="s">
        <v>533</v>
      </c>
      <c r="AD21" s="305" t="s">
        <v>533</v>
      </c>
      <c r="AE21" s="294" t="s">
        <v>533</v>
      </c>
      <c r="AF21" s="302" t="s">
        <v>533</v>
      </c>
      <c r="AG21" s="317">
        <v>40.200000000000003</v>
      </c>
      <c r="AH21" s="298" t="s">
        <v>621</v>
      </c>
      <c r="AI21" s="290" t="s">
        <v>533</v>
      </c>
      <c r="AJ21" s="298" t="s">
        <v>533</v>
      </c>
      <c r="AK21" s="290" t="s">
        <v>533</v>
      </c>
      <c r="AL21" s="296" t="s">
        <v>533</v>
      </c>
      <c r="AM21" s="317">
        <v>22.1</v>
      </c>
      <c r="AN21" s="298" t="s">
        <v>866</v>
      </c>
      <c r="AO21" s="290" t="s">
        <v>533</v>
      </c>
      <c r="AP21" s="298" t="s">
        <v>533</v>
      </c>
      <c r="AQ21" s="290" t="s">
        <v>533</v>
      </c>
      <c r="AR21" s="298" t="s">
        <v>533</v>
      </c>
    </row>
    <row r="22" spans="1:44" x14ac:dyDescent="0.2">
      <c r="A22" s="94" t="s">
        <v>518</v>
      </c>
      <c r="B22" s="94" t="s">
        <v>471</v>
      </c>
      <c r="C22" s="118">
        <v>58</v>
      </c>
      <c r="D22" s="125" t="s">
        <v>596</v>
      </c>
      <c r="E22" s="119" t="s">
        <v>533</v>
      </c>
      <c r="F22" s="125" t="s">
        <v>533</v>
      </c>
      <c r="G22" s="119" t="s">
        <v>533</v>
      </c>
      <c r="H22" s="126" t="s">
        <v>533</v>
      </c>
      <c r="I22" s="351">
        <v>12.8</v>
      </c>
      <c r="J22" s="353" t="s">
        <v>625</v>
      </c>
      <c r="K22" s="351" t="s">
        <v>533</v>
      </c>
      <c r="L22" s="353" t="s">
        <v>533</v>
      </c>
      <c r="M22" s="351" t="s">
        <v>533</v>
      </c>
      <c r="N22" s="353" t="s">
        <v>533</v>
      </c>
      <c r="O22" s="293">
        <v>37</v>
      </c>
      <c r="P22" s="304" t="s">
        <v>605</v>
      </c>
      <c r="Q22" s="292" t="s">
        <v>533</v>
      </c>
      <c r="R22" s="304" t="s">
        <v>533</v>
      </c>
      <c r="S22" s="292" t="s">
        <v>533</v>
      </c>
      <c r="T22" s="301" t="s">
        <v>533</v>
      </c>
      <c r="U22" s="319">
        <v>1</v>
      </c>
      <c r="V22" s="299" t="s">
        <v>626</v>
      </c>
      <c r="W22" s="291" t="s">
        <v>533</v>
      </c>
      <c r="X22" s="299" t="s">
        <v>533</v>
      </c>
      <c r="Y22" s="291" t="s">
        <v>533</v>
      </c>
      <c r="Z22" s="299" t="s">
        <v>533</v>
      </c>
      <c r="AA22" s="293">
        <v>126</v>
      </c>
      <c r="AB22" s="304" t="s">
        <v>537</v>
      </c>
      <c r="AC22" s="292" t="s">
        <v>533</v>
      </c>
      <c r="AD22" s="304" t="s">
        <v>533</v>
      </c>
      <c r="AE22" s="292" t="s">
        <v>533</v>
      </c>
      <c r="AF22" s="301" t="s">
        <v>533</v>
      </c>
      <c r="AG22" s="319">
        <v>40.200000000000003</v>
      </c>
      <c r="AH22" s="299" t="s">
        <v>589</v>
      </c>
      <c r="AI22" s="291" t="s">
        <v>533</v>
      </c>
      <c r="AJ22" s="299" t="s">
        <v>533</v>
      </c>
      <c r="AK22" s="291" t="s">
        <v>533</v>
      </c>
      <c r="AL22" s="297" t="s">
        <v>533</v>
      </c>
      <c r="AM22" s="319">
        <v>22.6</v>
      </c>
      <c r="AN22" s="299" t="s">
        <v>586</v>
      </c>
      <c r="AO22" s="291" t="s">
        <v>533</v>
      </c>
      <c r="AP22" s="299" t="s">
        <v>533</v>
      </c>
      <c r="AQ22" s="291" t="s">
        <v>533</v>
      </c>
      <c r="AR22" s="299" t="s">
        <v>533</v>
      </c>
    </row>
    <row r="23" spans="1:44" x14ac:dyDescent="0.2">
      <c r="A23" s="93" t="s">
        <v>514</v>
      </c>
      <c r="B23" s="93" t="s">
        <v>471</v>
      </c>
      <c r="C23" s="117">
        <v>58</v>
      </c>
      <c r="D23" s="121" t="s">
        <v>790</v>
      </c>
      <c r="E23" s="115" t="s">
        <v>533</v>
      </c>
      <c r="F23" s="121" t="s">
        <v>533</v>
      </c>
      <c r="G23" s="115" t="s">
        <v>533</v>
      </c>
      <c r="H23" s="124" t="s">
        <v>533</v>
      </c>
      <c r="I23" s="294">
        <v>13</v>
      </c>
      <c r="J23" s="298" t="s">
        <v>561</v>
      </c>
      <c r="K23" s="294" t="s">
        <v>533</v>
      </c>
      <c r="L23" s="298" t="s">
        <v>533</v>
      </c>
      <c r="M23" s="294" t="s">
        <v>533</v>
      </c>
      <c r="N23" s="298" t="s">
        <v>533</v>
      </c>
      <c r="O23" s="295">
        <v>39</v>
      </c>
      <c r="P23" s="305" t="s">
        <v>616</v>
      </c>
      <c r="Q23" s="294" t="s">
        <v>533</v>
      </c>
      <c r="R23" s="305" t="s">
        <v>533</v>
      </c>
      <c r="S23" s="294" t="s">
        <v>533</v>
      </c>
      <c r="T23" s="302" t="s">
        <v>533</v>
      </c>
      <c r="U23" s="317">
        <v>1.8</v>
      </c>
      <c r="V23" s="298" t="s">
        <v>609</v>
      </c>
      <c r="W23" s="290" t="s">
        <v>533</v>
      </c>
      <c r="X23" s="298" t="s">
        <v>533</v>
      </c>
      <c r="Y23" s="290" t="s">
        <v>533</v>
      </c>
      <c r="Z23" s="298" t="s">
        <v>533</v>
      </c>
      <c r="AA23" s="295">
        <v>123</v>
      </c>
      <c r="AB23" s="305" t="s">
        <v>541</v>
      </c>
      <c r="AC23" s="294" t="s">
        <v>533</v>
      </c>
      <c r="AD23" s="305" t="s">
        <v>533</v>
      </c>
      <c r="AE23" s="294" t="s">
        <v>533</v>
      </c>
      <c r="AF23" s="302" t="s">
        <v>533</v>
      </c>
      <c r="AG23" s="317">
        <v>40.6</v>
      </c>
      <c r="AH23" s="298" t="s">
        <v>592</v>
      </c>
      <c r="AI23" s="290" t="s">
        <v>533</v>
      </c>
      <c r="AJ23" s="298" t="s">
        <v>533</v>
      </c>
      <c r="AK23" s="290" t="s">
        <v>533</v>
      </c>
      <c r="AL23" s="296" t="s">
        <v>533</v>
      </c>
      <c r="AM23" s="317">
        <v>22.4</v>
      </c>
      <c r="AN23" s="298" t="s">
        <v>634</v>
      </c>
      <c r="AO23" s="290" t="s">
        <v>533</v>
      </c>
      <c r="AP23" s="298" t="s">
        <v>533</v>
      </c>
      <c r="AQ23" s="290" t="s">
        <v>533</v>
      </c>
      <c r="AR23" s="298" t="s">
        <v>533</v>
      </c>
    </row>
    <row r="24" spans="1:44" x14ac:dyDescent="0.2">
      <c r="A24" s="94" t="s">
        <v>519</v>
      </c>
      <c r="B24" s="94" t="s">
        <v>471</v>
      </c>
      <c r="C24" s="118">
        <v>58</v>
      </c>
      <c r="D24" s="125" t="s">
        <v>790</v>
      </c>
      <c r="E24" s="119" t="s">
        <v>533</v>
      </c>
      <c r="F24" s="125" t="s">
        <v>533</v>
      </c>
      <c r="G24" s="119" t="s">
        <v>533</v>
      </c>
      <c r="H24" s="126" t="s">
        <v>533</v>
      </c>
      <c r="I24" s="351">
        <v>13.5</v>
      </c>
      <c r="J24" s="353" t="s">
        <v>532</v>
      </c>
      <c r="K24" s="351" t="s">
        <v>533</v>
      </c>
      <c r="L24" s="353" t="s">
        <v>533</v>
      </c>
      <c r="M24" s="351" t="s">
        <v>533</v>
      </c>
      <c r="N24" s="353" t="s">
        <v>533</v>
      </c>
      <c r="O24" s="293">
        <v>44</v>
      </c>
      <c r="P24" s="304" t="s">
        <v>561</v>
      </c>
      <c r="Q24" s="292" t="s">
        <v>533</v>
      </c>
      <c r="R24" s="304" t="s">
        <v>533</v>
      </c>
      <c r="S24" s="292" t="s">
        <v>533</v>
      </c>
      <c r="T24" s="301" t="s">
        <v>533</v>
      </c>
      <c r="U24" s="319">
        <v>1.7</v>
      </c>
      <c r="V24" s="299" t="s">
        <v>560</v>
      </c>
      <c r="W24" s="291" t="s">
        <v>533</v>
      </c>
      <c r="X24" s="299" t="s">
        <v>533</v>
      </c>
      <c r="Y24" s="291" t="s">
        <v>533</v>
      </c>
      <c r="Z24" s="299" t="s">
        <v>533</v>
      </c>
      <c r="AA24" s="293">
        <v>132</v>
      </c>
      <c r="AB24" s="304" t="s">
        <v>532</v>
      </c>
      <c r="AC24" s="292" t="s">
        <v>533</v>
      </c>
      <c r="AD24" s="304" t="s">
        <v>533</v>
      </c>
      <c r="AE24" s="292" t="s">
        <v>533</v>
      </c>
      <c r="AF24" s="301" t="s">
        <v>533</v>
      </c>
      <c r="AG24" s="319">
        <v>39.799999999999997</v>
      </c>
      <c r="AH24" s="299" t="s">
        <v>562</v>
      </c>
      <c r="AI24" s="291" t="s">
        <v>533</v>
      </c>
      <c r="AJ24" s="299" t="s">
        <v>533</v>
      </c>
      <c r="AK24" s="291" t="s">
        <v>533</v>
      </c>
      <c r="AL24" s="297" t="s">
        <v>533</v>
      </c>
      <c r="AM24" s="319">
        <v>22.9</v>
      </c>
      <c r="AN24" s="299" t="s">
        <v>569</v>
      </c>
      <c r="AO24" s="291" t="s">
        <v>533</v>
      </c>
      <c r="AP24" s="299" t="s">
        <v>533</v>
      </c>
      <c r="AQ24" s="291" t="s">
        <v>533</v>
      </c>
      <c r="AR24" s="299" t="s">
        <v>533</v>
      </c>
    </row>
    <row r="25" spans="1:44" x14ac:dyDescent="0.2">
      <c r="A25" s="92" t="s">
        <v>1294</v>
      </c>
      <c r="B25" s="93" t="s">
        <v>324</v>
      </c>
      <c r="C25" s="117">
        <v>58</v>
      </c>
      <c r="D25" s="121" t="s">
        <v>596</v>
      </c>
      <c r="E25" s="115" t="s">
        <v>533</v>
      </c>
      <c r="F25" s="121" t="s">
        <v>533</v>
      </c>
      <c r="G25" s="115" t="s">
        <v>533</v>
      </c>
      <c r="H25" s="124" t="s">
        <v>533</v>
      </c>
      <c r="I25" s="294">
        <v>12.8</v>
      </c>
      <c r="J25" s="298" t="s">
        <v>625</v>
      </c>
      <c r="K25" s="294" t="s">
        <v>533</v>
      </c>
      <c r="L25" s="298" t="s">
        <v>533</v>
      </c>
      <c r="M25" s="294" t="s">
        <v>533</v>
      </c>
      <c r="N25" s="298" t="s">
        <v>533</v>
      </c>
      <c r="O25" s="295">
        <v>39</v>
      </c>
      <c r="P25" s="305" t="s">
        <v>567</v>
      </c>
      <c r="Q25" s="294" t="s">
        <v>533</v>
      </c>
      <c r="R25" s="305" t="s">
        <v>533</v>
      </c>
      <c r="S25" s="294" t="s">
        <v>533</v>
      </c>
      <c r="T25" s="302" t="s">
        <v>533</v>
      </c>
      <c r="U25" s="317">
        <v>1.9</v>
      </c>
      <c r="V25" s="298" t="s">
        <v>627</v>
      </c>
      <c r="W25" s="290" t="s">
        <v>533</v>
      </c>
      <c r="X25" s="298" t="s">
        <v>533</v>
      </c>
      <c r="Y25" s="290" t="s">
        <v>533</v>
      </c>
      <c r="Z25" s="298" t="s">
        <v>533</v>
      </c>
      <c r="AA25" s="295">
        <v>126</v>
      </c>
      <c r="AB25" s="305" t="s">
        <v>559</v>
      </c>
      <c r="AC25" s="294" t="s">
        <v>533</v>
      </c>
      <c r="AD25" s="305" t="s">
        <v>533</v>
      </c>
      <c r="AE25" s="294" t="s">
        <v>533</v>
      </c>
      <c r="AF25" s="302" t="s">
        <v>533</v>
      </c>
      <c r="AG25" s="317">
        <v>39.1</v>
      </c>
      <c r="AH25" s="298" t="s">
        <v>547</v>
      </c>
      <c r="AI25" s="290" t="s">
        <v>533</v>
      </c>
      <c r="AJ25" s="298" t="s">
        <v>533</v>
      </c>
      <c r="AK25" s="290" t="s">
        <v>533</v>
      </c>
      <c r="AL25" s="296" t="s">
        <v>533</v>
      </c>
      <c r="AM25" s="317">
        <v>22.7</v>
      </c>
      <c r="AN25" s="298" t="s">
        <v>680</v>
      </c>
      <c r="AO25" s="290" t="s">
        <v>533</v>
      </c>
      <c r="AP25" s="298" t="s">
        <v>533</v>
      </c>
      <c r="AQ25" s="290" t="s">
        <v>533</v>
      </c>
      <c r="AR25" s="298" t="s">
        <v>533</v>
      </c>
    </row>
    <row r="26" spans="1:44" x14ac:dyDescent="0.2">
      <c r="A26" s="94" t="s">
        <v>392</v>
      </c>
      <c r="B26" s="94" t="s">
        <v>471</v>
      </c>
      <c r="C26" s="118">
        <v>57</v>
      </c>
      <c r="D26" s="125" t="s">
        <v>607</v>
      </c>
      <c r="E26" s="119">
        <v>62</v>
      </c>
      <c r="F26" s="125" t="s">
        <v>585</v>
      </c>
      <c r="G26" s="119">
        <v>58</v>
      </c>
      <c r="H26" s="126" t="s">
        <v>539</v>
      </c>
      <c r="I26" s="351">
        <v>12.7</v>
      </c>
      <c r="J26" s="353" t="s">
        <v>546</v>
      </c>
      <c r="K26" s="351">
        <v>13</v>
      </c>
      <c r="L26" s="353" t="s">
        <v>545</v>
      </c>
      <c r="M26" s="351">
        <v>13</v>
      </c>
      <c r="N26" s="353" t="s">
        <v>532</v>
      </c>
      <c r="O26" s="293">
        <v>43</v>
      </c>
      <c r="P26" s="304" t="s">
        <v>583</v>
      </c>
      <c r="Q26" s="292">
        <v>43</v>
      </c>
      <c r="R26" s="304" t="s">
        <v>539</v>
      </c>
      <c r="S26" s="292">
        <v>43</v>
      </c>
      <c r="T26" s="301" t="s">
        <v>532</v>
      </c>
      <c r="U26" s="319">
        <v>2</v>
      </c>
      <c r="V26" s="299" t="s">
        <v>617</v>
      </c>
      <c r="W26" s="291">
        <v>2.0316362063</v>
      </c>
      <c r="X26" s="299" t="s">
        <v>539</v>
      </c>
      <c r="Y26" s="291">
        <v>1.9601025151</v>
      </c>
      <c r="Z26" s="299" t="s">
        <v>532</v>
      </c>
      <c r="AA26" s="293">
        <v>131</v>
      </c>
      <c r="AB26" s="304" t="s">
        <v>555</v>
      </c>
      <c r="AC26" s="292">
        <v>131</v>
      </c>
      <c r="AD26" s="304" t="s">
        <v>539</v>
      </c>
      <c r="AE26" s="292">
        <v>126</v>
      </c>
      <c r="AF26" s="301" t="s">
        <v>532</v>
      </c>
      <c r="AG26" s="319">
        <v>39.9</v>
      </c>
      <c r="AH26" s="299" t="s">
        <v>618</v>
      </c>
      <c r="AI26" s="291">
        <v>40</v>
      </c>
      <c r="AJ26" s="299" t="s">
        <v>554</v>
      </c>
      <c r="AK26" s="291" t="s">
        <v>533</v>
      </c>
      <c r="AL26" s="297" t="s">
        <v>533</v>
      </c>
      <c r="AM26" s="319">
        <v>21.8</v>
      </c>
      <c r="AN26" s="299" t="s">
        <v>856</v>
      </c>
      <c r="AO26" s="291">
        <v>21.3</v>
      </c>
      <c r="AP26" s="299" t="s">
        <v>604</v>
      </c>
      <c r="AQ26" s="291" t="s">
        <v>533</v>
      </c>
      <c r="AR26" s="299" t="s">
        <v>533</v>
      </c>
    </row>
    <row r="27" spans="1:44" x14ac:dyDescent="0.2">
      <c r="A27" s="93" t="s">
        <v>515</v>
      </c>
      <c r="B27" s="93" t="s">
        <v>324</v>
      </c>
      <c r="C27" s="117">
        <v>57</v>
      </c>
      <c r="D27" s="121" t="s">
        <v>607</v>
      </c>
      <c r="E27" s="115" t="s">
        <v>533</v>
      </c>
      <c r="F27" s="121" t="s">
        <v>533</v>
      </c>
      <c r="G27" s="115" t="s">
        <v>533</v>
      </c>
      <c r="H27" s="124" t="s">
        <v>533</v>
      </c>
      <c r="I27" s="294">
        <v>12.9</v>
      </c>
      <c r="J27" s="298" t="s">
        <v>625</v>
      </c>
      <c r="K27" s="294" t="s">
        <v>533</v>
      </c>
      <c r="L27" s="298" t="s">
        <v>533</v>
      </c>
      <c r="M27" s="294" t="s">
        <v>533</v>
      </c>
      <c r="N27" s="298" t="s">
        <v>533</v>
      </c>
      <c r="O27" s="295">
        <v>42</v>
      </c>
      <c r="P27" s="305" t="s">
        <v>578</v>
      </c>
      <c r="Q27" s="294" t="s">
        <v>533</v>
      </c>
      <c r="R27" s="305" t="s">
        <v>533</v>
      </c>
      <c r="S27" s="294" t="s">
        <v>533</v>
      </c>
      <c r="T27" s="302" t="s">
        <v>533</v>
      </c>
      <c r="U27" s="317">
        <v>2</v>
      </c>
      <c r="V27" s="298" t="s">
        <v>544</v>
      </c>
      <c r="W27" s="290" t="s">
        <v>533</v>
      </c>
      <c r="X27" s="298" t="s">
        <v>533</v>
      </c>
      <c r="Y27" s="290" t="s">
        <v>533</v>
      </c>
      <c r="Z27" s="298" t="s">
        <v>533</v>
      </c>
      <c r="AA27" s="295">
        <v>130</v>
      </c>
      <c r="AB27" s="305" t="s">
        <v>583</v>
      </c>
      <c r="AC27" s="294" t="s">
        <v>533</v>
      </c>
      <c r="AD27" s="305" t="s">
        <v>533</v>
      </c>
      <c r="AE27" s="294" t="s">
        <v>533</v>
      </c>
      <c r="AF27" s="302" t="s">
        <v>533</v>
      </c>
      <c r="AG27" s="317">
        <v>39.799999999999997</v>
      </c>
      <c r="AH27" s="298" t="s">
        <v>620</v>
      </c>
      <c r="AI27" s="290" t="s">
        <v>533</v>
      </c>
      <c r="AJ27" s="298" t="s">
        <v>533</v>
      </c>
      <c r="AK27" s="290" t="s">
        <v>533</v>
      </c>
      <c r="AL27" s="296" t="s">
        <v>533</v>
      </c>
      <c r="AM27" s="317">
        <v>21.9</v>
      </c>
      <c r="AN27" s="298" t="s">
        <v>865</v>
      </c>
      <c r="AO27" s="290" t="s">
        <v>533</v>
      </c>
      <c r="AP27" s="298" t="s">
        <v>533</v>
      </c>
      <c r="AQ27" s="290" t="s">
        <v>533</v>
      </c>
      <c r="AR27" s="298" t="s">
        <v>533</v>
      </c>
    </row>
    <row r="28" spans="1:44" x14ac:dyDescent="0.2">
      <c r="A28" s="94" t="s">
        <v>516</v>
      </c>
      <c r="B28" s="94" t="s">
        <v>45</v>
      </c>
      <c r="C28" s="118">
        <v>57</v>
      </c>
      <c r="D28" s="125" t="s">
        <v>627</v>
      </c>
      <c r="E28" s="119" t="s">
        <v>533</v>
      </c>
      <c r="F28" s="125" t="s">
        <v>533</v>
      </c>
      <c r="G28" s="119" t="s">
        <v>533</v>
      </c>
      <c r="H28" s="126" t="s">
        <v>533</v>
      </c>
      <c r="I28" s="351">
        <v>12.6</v>
      </c>
      <c r="J28" s="353" t="s">
        <v>617</v>
      </c>
      <c r="K28" s="351" t="s">
        <v>533</v>
      </c>
      <c r="L28" s="353" t="s">
        <v>533</v>
      </c>
      <c r="M28" s="351" t="s">
        <v>533</v>
      </c>
      <c r="N28" s="353" t="s">
        <v>533</v>
      </c>
      <c r="O28" s="293">
        <v>42</v>
      </c>
      <c r="P28" s="304" t="s">
        <v>685</v>
      </c>
      <c r="Q28" s="292" t="s">
        <v>533</v>
      </c>
      <c r="R28" s="304" t="s">
        <v>533</v>
      </c>
      <c r="S28" s="292" t="s">
        <v>533</v>
      </c>
      <c r="T28" s="301" t="s">
        <v>533</v>
      </c>
      <c r="U28" s="319">
        <v>2.2000000000000002</v>
      </c>
      <c r="V28" s="299" t="s">
        <v>554</v>
      </c>
      <c r="W28" s="291" t="s">
        <v>533</v>
      </c>
      <c r="X28" s="299" t="s">
        <v>533</v>
      </c>
      <c r="Y28" s="291" t="s">
        <v>533</v>
      </c>
      <c r="Z28" s="299" t="s">
        <v>533</v>
      </c>
      <c r="AA28" s="293">
        <v>127</v>
      </c>
      <c r="AB28" s="304" t="s">
        <v>623</v>
      </c>
      <c r="AC28" s="292" t="s">
        <v>533</v>
      </c>
      <c r="AD28" s="304" t="s">
        <v>533</v>
      </c>
      <c r="AE28" s="292" t="s">
        <v>533</v>
      </c>
      <c r="AF28" s="301" t="s">
        <v>533</v>
      </c>
      <c r="AG28" s="319">
        <v>40.6</v>
      </c>
      <c r="AH28" s="299" t="s">
        <v>592</v>
      </c>
      <c r="AI28" s="291" t="s">
        <v>533</v>
      </c>
      <c r="AJ28" s="299" t="s">
        <v>533</v>
      </c>
      <c r="AK28" s="291" t="s">
        <v>533</v>
      </c>
      <c r="AL28" s="297" t="s">
        <v>533</v>
      </c>
      <c r="AM28" s="319">
        <v>22.7</v>
      </c>
      <c r="AN28" s="299" t="s">
        <v>576</v>
      </c>
      <c r="AO28" s="291" t="s">
        <v>533</v>
      </c>
      <c r="AP28" s="299" t="s">
        <v>533</v>
      </c>
      <c r="AQ28" s="291" t="s">
        <v>533</v>
      </c>
      <c r="AR28" s="299" t="s">
        <v>533</v>
      </c>
    </row>
    <row r="29" spans="1:44" x14ac:dyDescent="0.2">
      <c r="A29" s="93" t="s">
        <v>524</v>
      </c>
      <c r="B29" s="93" t="s">
        <v>324</v>
      </c>
      <c r="C29" s="117">
        <v>57</v>
      </c>
      <c r="D29" s="121" t="s">
        <v>615</v>
      </c>
      <c r="E29" s="115" t="s">
        <v>533</v>
      </c>
      <c r="F29" s="121" t="s">
        <v>533</v>
      </c>
      <c r="G29" s="115" t="s">
        <v>533</v>
      </c>
      <c r="H29" s="124" t="s">
        <v>533</v>
      </c>
      <c r="I29" s="294">
        <v>13.1</v>
      </c>
      <c r="J29" s="298" t="s">
        <v>545</v>
      </c>
      <c r="K29" s="294" t="s">
        <v>533</v>
      </c>
      <c r="L29" s="298" t="s">
        <v>533</v>
      </c>
      <c r="M29" s="294" t="s">
        <v>533</v>
      </c>
      <c r="N29" s="298" t="s">
        <v>533</v>
      </c>
      <c r="O29" s="295">
        <v>37</v>
      </c>
      <c r="P29" s="305" t="s">
        <v>630</v>
      </c>
      <c r="Q29" s="294" t="s">
        <v>533</v>
      </c>
      <c r="R29" s="305" t="s">
        <v>533</v>
      </c>
      <c r="S29" s="294" t="s">
        <v>533</v>
      </c>
      <c r="T29" s="302" t="s">
        <v>533</v>
      </c>
      <c r="U29" s="317">
        <v>1.7</v>
      </c>
      <c r="V29" s="298" t="s">
        <v>560</v>
      </c>
      <c r="W29" s="290" t="s">
        <v>533</v>
      </c>
      <c r="X29" s="298" t="s">
        <v>533</v>
      </c>
      <c r="Y29" s="290" t="s">
        <v>533</v>
      </c>
      <c r="Z29" s="298" t="s">
        <v>533</v>
      </c>
      <c r="AA29" s="295">
        <v>126</v>
      </c>
      <c r="AB29" s="305" t="s">
        <v>537</v>
      </c>
      <c r="AC29" s="294" t="s">
        <v>533</v>
      </c>
      <c r="AD29" s="305" t="s">
        <v>533</v>
      </c>
      <c r="AE29" s="294" t="s">
        <v>533</v>
      </c>
      <c r="AF29" s="302" t="s">
        <v>533</v>
      </c>
      <c r="AG29" s="317">
        <v>41</v>
      </c>
      <c r="AH29" s="298" t="s">
        <v>536</v>
      </c>
      <c r="AI29" s="290" t="s">
        <v>533</v>
      </c>
      <c r="AJ29" s="298" t="s">
        <v>533</v>
      </c>
      <c r="AK29" s="290" t="s">
        <v>533</v>
      </c>
      <c r="AL29" s="296" t="s">
        <v>533</v>
      </c>
      <c r="AM29" s="317">
        <v>23.1</v>
      </c>
      <c r="AN29" s="298" t="s">
        <v>554</v>
      </c>
      <c r="AO29" s="290" t="s">
        <v>533</v>
      </c>
      <c r="AP29" s="298" t="s">
        <v>533</v>
      </c>
      <c r="AQ29" s="290" t="s">
        <v>533</v>
      </c>
      <c r="AR29" s="298" t="s">
        <v>533</v>
      </c>
    </row>
    <row r="30" spans="1:44" x14ac:dyDescent="0.2">
      <c r="A30" s="94" t="s">
        <v>1295</v>
      </c>
      <c r="B30" s="94" t="s">
        <v>324</v>
      </c>
      <c r="C30" s="118">
        <v>57</v>
      </c>
      <c r="D30" s="125" t="s">
        <v>627</v>
      </c>
      <c r="E30" s="119" t="s">
        <v>533</v>
      </c>
      <c r="F30" s="125" t="s">
        <v>533</v>
      </c>
      <c r="G30" s="119" t="s">
        <v>533</v>
      </c>
      <c r="H30" s="126" t="s">
        <v>533</v>
      </c>
      <c r="I30" s="351">
        <v>12.9</v>
      </c>
      <c r="J30" s="353" t="s">
        <v>625</v>
      </c>
      <c r="K30" s="351" t="s">
        <v>533</v>
      </c>
      <c r="L30" s="353" t="s">
        <v>533</v>
      </c>
      <c r="M30" s="351" t="s">
        <v>533</v>
      </c>
      <c r="N30" s="353" t="s">
        <v>533</v>
      </c>
      <c r="O30" s="293">
        <v>42</v>
      </c>
      <c r="P30" s="304" t="s">
        <v>576</v>
      </c>
      <c r="Q30" s="292" t="s">
        <v>533</v>
      </c>
      <c r="R30" s="304" t="s">
        <v>533</v>
      </c>
      <c r="S30" s="292" t="s">
        <v>533</v>
      </c>
      <c r="T30" s="301" t="s">
        <v>533</v>
      </c>
      <c r="U30" s="319">
        <v>2.1</v>
      </c>
      <c r="V30" s="299" t="s">
        <v>536</v>
      </c>
      <c r="W30" s="291" t="s">
        <v>533</v>
      </c>
      <c r="X30" s="299" t="s">
        <v>533</v>
      </c>
      <c r="Y30" s="291" t="s">
        <v>533</v>
      </c>
      <c r="Z30" s="299" t="s">
        <v>533</v>
      </c>
      <c r="AA30" s="293">
        <v>130</v>
      </c>
      <c r="AB30" s="304" t="s">
        <v>625</v>
      </c>
      <c r="AC30" s="292" t="s">
        <v>533</v>
      </c>
      <c r="AD30" s="304" t="s">
        <v>533</v>
      </c>
      <c r="AE30" s="292" t="s">
        <v>533</v>
      </c>
      <c r="AF30" s="301" t="s">
        <v>533</v>
      </c>
      <c r="AG30" s="319">
        <v>39.700000000000003</v>
      </c>
      <c r="AH30" s="299" t="s">
        <v>642</v>
      </c>
      <c r="AI30" s="291" t="s">
        <v>533</v>
      </c>
      <c r="AJ30" s="299" t="s">
        <v>533</v>
      </c>
      <c r="AK30" s="291" t="s">
        <v>533</v>
      </c>
      <c r="AL30" s="297" t="s">
        <v>533</v>
      </c>
      <c r="AM30" s="319">
        <v>21.9</v>
      </c>
      <c r="AN30" s="299" t="s">
        <v>865</v>
      </c>
      <c r="AO30" s="291" t="s">
        <v>533</v>
      </c>
      <c r="AP30" s="299" t="s">
        <v>533</v>
      </c>
      <c r="AQ30" s="291" t="s">
        <v>533</v>
      </c>
      <c r="AR30" s="299" t="s">
        <v>533</v>
      </c>
    </row>
    <row r="31" spans="1:44" x14ac:dyDescent="0.2">
      <c r="A31" s="93" t="s">
        <v>422</v>
      </c>
      <c r="B31" s="93" t="s">
        <v>45</v>
      </c>
      <c r="C31" s="117">
        <v>56</v>
      </c>
      <c r="D31" s="121" t="s">
        <v>614</v>
      </c>
      <c r="E31" s="115">
        <v>59</v>
      </c>
      <c r="F31" s="121" t="s">
        <v>575</v>
      </c>
      <c r="G31" s="115">
        <v>57</v>
      </c>
      <c r="H31" s="124" t="s">
        <v>545</v>
      </c>
      <c r="I31" s="294">
        <v>12.5</v>
      </c>
      <c r="J31" s="298" t="s">
        <v>580</v>
      </c>
      <c r="K31" s="294">
        <v>12.8</v>
      </c>
      <c r="L31" s="298" t="s">
        <v>553</v>
      </c>
      <c r="M31" s="294">
        <v>12.5</v>
      </c>
      <c r="N31" s="298" t="s">
        <v>539</v>
      </c>
      <c r="O31" s="295">
        <v>38</v>
      </c>
      <c r="P31" s="305" t="s">
        <v>602</v>
      </c>
      <c r="Q31" s="294">
        <v>38</v>
      </c>
      <c r="R31" s="305" t="s">
        <v>601</v>
      </c>
      <c r="S31" s="294">
        <v>39</v>
      </c>
      <c r="T31" s="302" t="s">
        <v>588</v>
      </c>
      <c r="U31" s="317">
        <v>1.4</v>
      </c>
      <c r="V31" s="298" t="s">
        <v>603</v>
      </c>
      <c r="W31" s="290">
        <v>1.3373283330000001</v>
      </c>
      <c r="X31" s="298" t="s">
        <v>604</v>
      </c>
      <c r="Y31" s="290">
        <v>1.2453719380999999</v>
      </c>
      <c r="Z31" s="298" t="s">
        <v>594</v>
      </c>
      <c r="AA31" s="295">
        <v>125</v>
      </c>
      <c r="AB31" s="305" t="s">
        <v>600</v>
      </c>
      <c r="AC31" s="294">
        <v>126</v>
      </c>
      <c r="AD31" s="305" t="s">
        <v>601</v>
      </c>
      <c r="AE31" s="294">
        <v>121</v>
      </c>
      <c r="AF31" s="302" t="s">
        <v>594</v>
      </c>
      <c r="AG31" s="317">
        <v>38.9</v>
      </c>
      <c r="AH31" s="298" t="s">
        <v>605</v>
      </c>
      <c r="AI31" s="290">
        <v>38.4</v>
      </c>
      <c r="AJ31" s="298" t="s">
        <v>606</v>
      </c>
      <c r="AK31" s="290" t="s">
        <v>533</v>
      </c>
      <c r="AL31" s="296" t="s">
        <v>533</v>
      </c>
      <c r="AM31" s="317">
        <v>22.9</v>
      </c>
      <c r="AN31" s="298" t="s">
        <v>575</v>
      </c>
      <c r="AO31" s="290">
        <v>22.3</v>
      </c>
      <c r="AP31" s="298" t="s">
        <v>532</v>
      </c>
      <c r="AQ31" s="290" t="s">
        <v>533</v>
      </c>
      <c r="AR31" s="298" t="s">
        <v>533</v>
      </c>
    </row>
    <row r="32" spans="1:44" x14ac:dyDescent="0.2">
      <c r="A32" s="94" t="s">
        <v>401</v>
      </c>
      <c r="B32" s="94" t="s">
        <v>324</v>
      </c>
      <c r="C32" s="118">
        <v>56</v>
      </c>
      <c r="D32" s="125" t="s">
        <v>614</v>
      </c>
      <c r="E32" s="119">
        <v>58</v>
      </c>
      <c r="F32" s="125" t="s">
        <v>575</v>
      </c>
      <c r="G32" s="119" t="s">
        <v>533</v>
      </c>
      <c r="H32" s="126" t="s">
        <v>533</v>
      </c>
      <c r="I32" s="351">
        <v>13</v>
      </c>
      <c r="J32" s="353" t="s">
        <v>561</v>
      </c>
      <c r="K32" s="351">
        <v>13.2</v>
      </c>
      <c r="L32" s="353" t="s">
        <v>532</v>
      </c>
      <c r="M32" s="351" t="s">
        <v>533</v>
      </c>
      <c r="N32" s="353" t="s">
        <v>533</v>
      </c>
      <c r="O32" s="293">
        <v>44</v>
      </c>
      <c r="P32" s="304" t="s">
        <v>568</v>
      </c>
      <c r="Q32" s="292">
        <v>43</v>
      </c>
      <c r="R32" s="304" t="s">
        <v>539</v>
      </c>
      <c r="S32" s="292" t="s">
        <v>533</v>
      </c>
      <c r="T32" s="301" t="s">
        <v>533</v>
      </c>
      <c r="U32" s="319">
        <v>1.7</v>
      </c>
      <c r="V32" s="299" t="s">
        <v>609</v>
      </c>
      <c r="W32" s="291">
        <v>1.7037445051</v>
      </c>
      <c r="X32" s="299" t="s">
        <v>536</v>
      </c>
      <c r="Y32" s="291" t="s">
        <v>533</v>
      </c>
      <c r="Z32" s="299" t="s">
        <v>533</v>
      </c>
      <c r="AA32" s="293">
        <v>128</v>
      </c>
      <c r="AB32" s="304" t="s">
        <v>624</v>
      </c>
      <c r="AC32" s="292">
        <v>129</v>
      </c>
      <c r="AD32" s="304" t="s">
        <v>554</v>
      </c>
      <c r="AE32" s="292" t="s">
        <v>533</v>
      </c>
      <c r="AF32" s="301" t="s">
        <v>533</v>
      </c>
      <c r="AG32" s="319">
        <v>39.6</v>
      </c>
      <c r="AH32" s="299" t="s">
        <v>631</v>
      </c>
      <c r="AI32" s="291">
        <v>39.299999999999997</v>
      </c>
      <c r="AJ32" s="299" t="s">
        <v>632</v>
      </c>
      <c r="AK32" s="291" t="s">
        <v>533</v>
      </c>
      <c r="AL32" s="297" t="s">
        <v>533</v>
      </c>
      <c r="AM32" s="319">
        <v>22.2</v>
      </c>
      <c r="AN32" s="299" t="s">
        <v>844</v>
      </c>
      <c r="AO32" s="291">
        <v>21.5</v>
      </c>
      <c r="AP32" s="299" t="s">
        <v>580</v>
      </c>
      <c r="AQ32" s="291" t="s">
        <v>533</v>
      </c>
      <c r="AR32" s="299" t="s">
        <v>533</v>
      </c>
    </row>
    <row r="33" spans="1:44" x14ac:dyDescent="0.2">
      <c r="A33" s="93" t="s">
        <v>413</v>
      </c>
      <c r="B33" s="93" t="s">
        <v>351</v>
      </c>
      <c r="C33" s="117">
        <v>56</v>
      </c>
      <c r="D33" s="121" t="s">
        <v>595</v>
      </c>
      <c r="E33" s="115">
        <v>57</v>
      </c>
      <c r="F33" s="121" t="s">
        <v>580</v>
      </c>
      <c r="G33" s="115" t="s">
        <v>533</v>
      </c>
      <c r="H33" s="124" t="s">
        <v>533</v>
      </c>
      <c r="I33" s="294">
        <v>12.9</v>
      </c>
      <c r="J33" s="298" t="s">
        <v>625</v>
      </c>
      <c r="K33" s="294">
        <v>13.1</v>
      </c>
      <c r="L33" s="298" t="s">
        <v>545</v>
      </c>
      <c r="M33" s="294" t="s">
        <v>533</v>
      </c>
      <c r="N33" s="298" t="s">
        <v>533</v>
      </c>
      <c r="O33" s="295">
        <v>42</v>
      </c>
      <c r="P33" s="305" t="s">
        <v>633</v>
      </c>
      <c r="Q33" s="294">
        <v>41</v>
      </c>
      <c r="R33" s="305" t="s">
        <v>553</v>
      </c>
      <c r="S33" s="294" t="s">
        <v>533</v>
      </c>
      <c r="T33" s="302" t="s">
        <v>533</v>
      </c>
      <c r="U33" s="317">
        <v>1.4</v>
      </c>
      <c r="V33" s="298" t="s">
        <v>634</v>
      </c>
      <c r="W33" s="290">
        <v>1.6471704293</v>
      </c>
      <c r="X33" s="298" t="s">
        <v>569</v>
      </c>
      <c r="Y33" s="290" t="s">
        <v>533</v>
      </c>
      <c r="Z33" s="298" t="s">
        <v>533</v>
      </c>
      <c r="AA33" s="295">
        <v>125</v>
      </c>
      <c r="AB33" s="305" t="s">
        <v>600</v>
      </c>
      <c r="AC33" s="294">
        <v>126</v>
      </c>
      <c r="AD33" s="305" t="s">
        <v>632</v>
      </c>
      <c r="AE33" s="294" t="s">
        <v>533</v>
      </c>
      <c r="AF33" s="302" t="s">
        <v>533</v>
      </c>
      <c r="AG33" s="317">
        <v>40.700000000000003</v>
      </c>
      <c r="AH33" s="298" t="s">
        <v>635</v>
      </c>
      <c r="AI33" s="290">
        <v>40.4</v>
      </c>
      <c r="AJ33" s="298" t="s">
        <v>585</v>
      </c>
      <c r="AK33" s="290" t="s">
        <v>533</v>
      </c>
      <c r="AL33" s="296" t="s">
        <v>533</v>
      </c>
      <c r="AM33" s="317">
        <v>22.7</v>
      </c>
      <c r="AN33" s="298" t="s">
        <v>619</v>
      </c>
      <c r="AO33" s="290">
        <v>22.2</v>
      </c>
      <c r="AP33" s="298" t="s">
        <v>539</v>
      </c>
      <c r="AQ33" s="290" t="s">
        <v>533</v>
      </c>
      <c r="AR33" s="298" t="s">
        <v>533</v>
      </c>
    </row>
    <row r="34" spans="1:44" x14ac:dyDescent="0.2">
      <c r="A34" s="94" t="s">
        <v>523</v>
      </c>
      <c r="B34" s="94" t="s">
        <v>324</v>
      </c>
      <c r="C34" s="118">
        <v>56</v>
      </c>
      <c r="D34" s="125" t="s">
        <v>595</v>
      </c>
      <c r="E34" s="119" t="s">
        <v>533</v>
      </c>
      <c r="F34" s="125" t="s">
        <v>533</v>
      </c>
      <c r="G34" s="119" t="s">
        <v>533</v>
      </c>
      <c r="H34" s="126" t="s">
        <v>533</v>
      </c>
      <c r="I34" s="351">
        <v>13</v>
      </c>
      <c r="J34" s="353" t="s">
        <v>561</v>
      </c>
      <c r="K34" s="351" t="s">
        <v>533</v>
      </c>
      <c r="L34" s="353" t="s">
        <v>533</v>
      </c>
      <c r="M34" s="351" t="s">
        <v>533</v>
      </c>
      <c r="N34" s="353" t="s">
        <v>533</v>
      </c>
      <c r="O34" s="293">
        <v>42</v>
      </c>
      <c r="P34" s="304" t="s">
        <v>619</v>
      </c>
      <c r="Q34" s="292" t="s">
        <v>533</v>
      </c>
      <c r="R34" s="304" t="s">
        <v>533</v>
      </c>
      <c r="S34" s="292" t="s">
        <v>533</v>
      </c>
      <c r="T34" s="301" t="s">
        <v>533</v>
      </c>
      <c r="U34" s="319">
        <v>2</v>
      </c>
      <c r="V34" s="299" t="s">
        <v>617</v>
      </c>
      <c r="W34" s="291" t="s">
        <v>533</v>
      </c>
      <c r="X34" s="299" t="s">
        <v>533</v>
      </c>
      <c r="Y34" s="291" t="s">
        <v>533</v>
      </c>
      <c r="Z34" s="299" t="s">
        <v>533</v>
      </c>
      <c r="AA34" s="293">
        <v>130</v>
      </c>
      <c r="AB34" s="304" t="s">
        <v>583</v>
      </c>
      <c r="AC34" s="292" t="s">
        <v>533</v>
      </c>
      <c r="AD34" s="304" t="s">
        <v>533</v>
      </c>
      <c r="AE34" s="292" t="s">
        <v>533</v>
      </c>
      <c r="AF34" s="301" t="s">
        <v>533</v>
      </c>
      <c r="AG34" s="319">
        <v>40</v>
      </c>
      <c r="AH34" s="299" t="s">
        <v>590</v>
      </c>
      <c r="AI34" s="291" t="s">
        <v>533</v>
      </c>
      <c r="AJ34" s="299" t="s">
        <v>533</v>
      </c>
      <c r="AK34" s="291" t="s">
        <v>533</v>
      </c>
      <c r="AL34" s="297" t="s">
        <v>533</v>
      </c>
      <c r="AM34" s="319">
        <v>22.1</v>
      </c>
      <c r="AN34" s="299" t="s">
        <v>868</v>
      </c>
      <c r="AO34" s="291" t="s">
        <v>533</v>
      </c>
      <c r="AP34" s="299" t="s">
        <v>533</v>
      </c>
      <c r="AQ34" s="291" t="s">
        <v>533</v>
      </c>
      <c r="AR34" s="299" t="s">
        <v>533</v>
      </c>
    </row>
    <row r="35" spans="1:44" x14ac:dyDescent="0.2">
      <c r="A35" s="93" t="s">
        <v>512</v>
      </c>
      <c r="B35" s="93" t="s">
        <v>324</v>
      </c>
      <c r="C35" s="117">
        <v>56</v>
      </c>
      <c r="D35" s="121" t="s">
        <v>615</v>
      </c>
      <c r="E35" s="115" t="s">
        <v>533</v>
      </c>
      <c r="F35" s="121" t="s">
        <v>533</v>
      </c>
      <c r="G35" s="115" t="s">
        <v>533</v>
      </c>
      <c r="H35" s="124" t="s">
        <v>533</v>
      </c>
      <c r="I35" s="290">
        <v>12.9</v>
      </c>
      <c r="J35" s="298" t="s">
        <v>625</v>
      </c>
      <c r="K35" s="290" t="s">
        <v>533</v>
      </c>
      <c r="L35" s="298" t="s">
        <v>533</v>
      </c>
      <c r="M35" s="290" t="s">
        <v>533</v>
      </c>
      <c r="N35" s="298" t="s">
        <v>533</v>
      </c>
      <c r="O35" s="295">
        <v>46</v>
      </c>
      <c r="P35" s="305" t="s">
        <v>532</v>
      </c>
      <c r="Q35" s="294" t="s">
        <v>533</v>
      </c>
      <c r="R35" s="305" t="s">
        <v>533</v>
      </c>
      <c r="S35" s="294" t="s">
        <v>533</v>
      </c>
      <c r="T35" s="302" t="s">
        <v>533</v>
      </c>
      <c r="U35" s="317">
        <v>1.8</v>
      </c>
      <c r="V35" s="298" t="s">
        <v>609</v>
      </c>
      <c r="W35" s="290" t="s">
        <v>533</v>
      </c>
      <c r="X35" s="298" t="s">
        <v>533</v>
      </c>
      <c r="Y35" s="290" t="s">
        <v>533</v>
      </c>
      <c r="Z35" s="298" t="s">
        <v>533</v>
      </c>
      <c r="AA35" s="295">
        <v>130</v>
      </c>
      <c r="AB35" s="305" t="s">
        <v>538</v>
      </c>
      <c r="AC35" s="294" t="s">
        <v>533</v>
      </c>
      <c r="AD35" s="305" t="s">
        <v>533</v>
      </c>
      <c r="AE35" s="294" t="s">
        <v>533</v>
      </c>
      <c r="AF35" s="302" t="s">
        <v>533</v>
      </c>
      <c r="AG35" s="317">
        <v>39.4</v>
      </c>
      <c r="AH35" s="298" t="s">
        <v>610</v>
      </c>
      <c r="AI35" s="290" t="s">
        <v>533</v>
      </c>
      <c r="AJ35" s="298" t="s">
        <v>533</v>
      </c>
      <c r="AK35" s="290" t="s">
        <v>533</v>
      </c>
      <c r="AL35" s="296" t="s">
        <v>533</v>
      </c>
      <c r="AM35" s="317">
        <v>23.7</v>
      </c>
      <c r="AN35" s="298" t="s">
        <v>532</v>
      </c>
      <c r="AO35" s="290" t="s">
        <v>533</v>
      </c>
      <c r="AP35" s="298" t="s">
        <v>533</v>
      </c>
      <c r="AQ35" s="290" t="s">
        <v>533</v>
      </c>
      <c r="AR35" s="298" t="s">
        <v>533</v>
      </c>
    </row>
    <row r="36" spans="1:44" x14ac:dyDescent="0.2">
      <c r="A36" s="94" t="s">
        <v>520</v>
      </c>
      <c r="B36" s="94" t="s">
        <v>324</v>
      </c>
      <c r="C36" s="118">
        <v>56</v>
      </c>
      <c r="D36" s="125" t="s">
        <v>595</v>
      </c>
      <c r="E36" s="119" t="s">
        <v>533</v>
      </c>
      <c r="F36" s="125" t="s">
        <v>533</v>
      </c>
      <c r="G36" s="119" t="s">
        <v>533</v>
      </c>
      <c r="H36" s="126" t="s">
        <v>533</v>
      </c>
      <c r="I36" s="390">
        <v>12.9</v>
      </c>
      <c r="J36" s="353" t="s">
        <v>625</v>
      </c>
      <c r="K36" s="390" t="s">
        <v>533</v>
      </c>
      <c r="L36" s="353" t="s">
        <v>533</v>
      </c>
      <c r="M36" s="390" t="s">
        <v>533</v>
      </c>
      <c r="N36" s="353" t="s">
        <v>533</v>
      </c>
      <c r="O36" s="293">
        <v>42</v>
      </c>
      <c r="P36" s="304" t="s">
        <v>580</v>
      </c>
      <c r="Q36" s="292" t="s">
        <v>533</v>
      </c>
      <c r="R36" s="304" t="s">
        <v>533</v>
      </c>
      <c r="S36" s="292" t="s">
        <v>533</v>
      </c>
      <c r="T36" s="301" t="s">
        <v>533</v>
      </c>
      <c r="U36" s="319">
        <v>1.5</v>
      </c>
      <c r="V36" s="299" t="s">
        <v>551</v>
      </c>
      <c r="W36" s="291" t="s">
        <v>533</v>
      </c>
      <c r="X36" s="299" t="s">
        <v>533</v>
      </c>
      <c r="Y36" s="291" t="s">
        <v>533</v>
      </c>
      <c r="Z36" s="299" t="s">
        <v>533</v>
      </c>
      <c r="AA36" s="293">
        <v>129</v>
      </c>
      <c r="AB36" s="304" t="s">
        <v>619</v>
      </c>
      <c r="AC36" s="292" t="s">
        <v>533</v>
      </c>
      <c r="AD36" s="304" t="s">
        <v>533</v>
      </c>
      <c r="AE36" s="292" t="s">
        <v>533</v>
      </c>
      <c r="AF36" s="301" t="s">
        <v>533</v>
      </c>
      <c r="AG36" s="319">
        <v>40.799999999999997</v>
      </c>
      <c r="AH36" s="299" t="s">
        <v>617</v>
      </c>
      <c r="AI36" s="291" t="s">
        <v>533</v>
      </c>
      <c r="AJ36" s="299" t="s">
        <v>533</v>
      </c>
      <c r="AK36" s="291" t="s">
        <v>533</v>
      </c>
      <c r="AL36" s="297" t="s">
        <v>533</v>
      </c>
      <c r="AM36" s="319">
        <v>21.9</v>
      </c>
      <c r="AN36" s="299" t="s">
        <v>865</v>
      </c>
      <c r="AO36" s="291" t="s">
        <v>533</v>
      </c>
      <c r="AP36" s="299" t="s">
        <v>533</v>
      </c>
      <c r="AQ36" s="291" t="s">
        <v>533</v>
      </c>
      <c r="AR36" s="299" t="s">
        <v>533</v>
      </c>
    </row>
    <row r="37" spans="1:44" x14ac:dyDescent="0.2">
      <c r="A37" s="93" t="s">
        <v>513</v>
      </c>
      <c r="B37" s="93" t="s">
        <v>324</v>
      </c>
      <c r="C37" s="117">
        <v>56</v>
      </c>
      <c r="D37" s="121" t="s">
        <v>615</v>
      </c>
      <c r="E37" s="115" t="s">
        <v>533</v>
      </c>
      <c r="F37" s="121" t="s">
        <v>533</v>
      </c>
      <c r="G37" s="115" t="s">
        <v>533</v>
      </c>
      <c r="H37" s="124" t="s">
        <v>533</v>
      </c>
      <c r="I37" s="290">
        <v>12.9</v>
      </c>
      <c r="J37" s="298" t="s">
        <v>625</v>
      </c>
      <c r="K37" s="290" t="s">
        <v>533</v>
      </c>
      <c r="L37" s="298" t="s">
        <v>533</v>
      </c>
      <c r="M37" s="290" t="s">
        <v>533</v>
      </c>
      <c r="N37" s="298" t="s">
        <v>533</v>
      </c>
      <c r="O37" s="295">
        <v>44</v>
      </c>
      <c r="P37" s="305" t="s">
        <v>568</v>
      </c>
      <c r="Q37" s="294" t="s">
        <v>533</v>
      </c>
      <c r="R37" s="305" t="s">
        <v>533</v>
      </c>
      <c r="S37" s="294" t="s">
        <v>533</v>
      </c>
      <c r="T37" s="302" t="s">
        <v>533</v>
      </c>
      <c r="U37" s="317">
        <v>1.7</v>
      </c>
      <c r="V37" s="298" t="s">
        <v>609</v>
      </c>
      <c r="W37" s="290" t="s">
        <v>533</v>
      </c>
      <c r="X37" s="298" t="s">
        <v>533</v>
      </c>
      <c r="Y37" s="290" t="s">
        <v>533</v>
      </c>
      <c r="Z37" s="298" t="s">
        <v>533</v>
      </c>
      <c r="AA37" s="295">
        <v>128</v>
      </c>
      <c r="AB37" s="305" t="s">
        <v>613</v>
      </c>
      <c r="AC37" s="294" t="s">
        <v>533</v>
      </c>
      <c r="AD37" s="305" t="s">
        <v>533</v>
      </c>
      <c r="AE37" s="294" t="s">
        <v>533</v>
      </c>
      <c r="AF37" s="302" t="s">
        <v>533</v>
      </c>
      <c r="AG37" s="317">
        <v>40.4</v>
      </c>
      <c r="AH37" s="298" t="s">
        <v>614</v>
      </c>
      <c r="AI37" s="290" t="s">
        <v>533</v>
      </c>
      <c r="AJ37" s="298" t="s">
        <v>533</v>
      </c>
      <c r="AK37" s="290" t="s">
        <v>533</v>
      </c>
      <c r="AL37" s="296" t="s">
        <v>533</v>
      </c>
      <c r="AM37" s="317">
        <v>21.6</v>
      </c>
      <c r="AN37" s="298" t="s">
        <v>867</v>
      </c>
      <c r="AO37" s="290" t="s">
        <v>533</v>
      </c>
      <c r="AP37" s="298" t="s">
        <v>533</v>
      </c>
      <c r="AQ37" s="290" t="s">
        <v>533</v>
      </c>
      <c r="AR37" s="298" t="s">
        <v>533</v>
      </c>
    </row>
    <row r="38" spans="1:44" x14ac:dyDescent="0.2">
      <c r="A38" s="94" t="s">
        <v>359</v>
      </c>
      <c r="B38" s="94" t="s">
        <v>324</v>
      </c>
      <c r="C38" s="118">
        <v>55</v>
      </c>
      <c r="D38" s="125" t="s">
        <v>572</v>
      </c>
      <c r="E38" s="119">
        <v>59</v>
      </c>
      <c r="F38" s="125" t="s">
        <v>553</v>
      </c>
      <c r="G38" s="119">
        <v>57</v>
      </c>
      <c r="H38" s="126" t="s">
        <v>545</v>
      </c>
      <c r="I38" s="390">
        <v>13</v>
      </c>
      <c r="J38" s="353" t="s">
        <v>561</v>
      </c>
      <c r="K38" s="390">
        <v>13.1</v>
      </c>
      <c r="L38" s="353" t="s">
        <v>545</v>
      </c>
      <c r="M38" s="390">
        <v>12.5</v>
      </c>
      <c r="N38" s="353" t="s">
        <v>588</v>
      </c>
      <c r="O38" s="293">
        <v>42</v>
      </c>
      <c r="P38" s="304" t="s">
        <v>578</v>
      </c>
      <c r="Q38" s="292">
        <v>42</v>
      </c>
      <c r="R38" s="304" t="s">
        <v>585</v>
      </c>
      <c r="S38" s="292">
        <v>43</v>
      </c>
      <c r="T38" s="301" t="s">
        <v>532</v>
      </c>
      <c r="U38" s="319">
        <v>1.6</v>
      </c>
      <c r="V38" s="299" t="s">
        <v>589</v>
      </c>
      <c r="W38" s="291">
        <v>1.8049751938</v>
      </c>
      <c r="X38" s="299" t="s">
        <v>568</v>
      </c>
      <c r="Y38" s="291">
        <v>1.6027447929</v>
      </c>
      <c r="Z38" s="299" t="s">
        <v>588</v>
      </c>
      <c r="AA38" s="293">
        <v>128</v>
      </c>
      <c r="AB38" s="304" t="s">
        <v>622</v>
      </c>
      <c r="AC38" s="292">
        <v>129</v>
      </c>
      <c r="AD38" s="304" t="s">
        <v>554</v>
      </c>
      <c r="AE38" s="292">
        <v>125</v>
      </c>
      <c r="AF38" s="301" t="s">
        <v>588</v>
      </c>
      <c r="AG38" s="319">
        <v>41.3</v>
      </c>
      <c r="AH38" s="299" t="s">
        <v>561</v>
      </c>
      <c r="AI38" s="291">
        <v>40.9</v>
      </c>
      <c r="AJ38" s="299" t="s">
        <v>539</v>
      </c>
      <c r="AK38" s="291" t="s">
        <v>533</v>
      </c>
      <c r="AL38" s="297" t="s">
        <v>533</v>
      </c>
      <c r="AM38" s="319">
        <v>21.9</v>
      </c>
      <c r="AN38" s="299" t="s">
        <v>869</v>
      </c>
      <c r="AO38" s="291">
        <v>21.5</v>
      </c>
      <c r="AP38" s="299" t="s">
        <v>580</v>
      </c>
      <c r="AQ38" s="291" t="s">
        <v>533</v>
      </c>
      <c r="AR38" s="299" t="s">
        <v>533</v>
      </c>
    </row>
    <row r="39" spans="1:44" x14ac:dyDescent="0.2">
      <c r="A39" s="93" t="s">
        <v>521</v>
      </c>
      <c r="B39" s="93" t="s">
        <v>368</v>
      </c>
      <c r="C39" s="117">
        <v>55</v>
      </c>
      <c r="D39" s="121" t="s">
        <v>572</v>
      </c>
      <c r="E39" s="115">
        <v>58</v>
      </c>
      <c r="F39" s="121" t="s">
        <v>569</v>
      </c>
      <c r="G39" s="115" t="s">
        <v>533</v>
      </c>
      <c r="H39" s="124" t="s">
        <v>533</v>
      </c>
      <c r="I39" s="290">
        <v>13</v>
      </c>
      <c r="J39" s="298" t="s">
        <v>561</v>
      </c>
      <c r="K39" s="290">
        <v>13.2</v>
      </c>
      <c r="L39" s="298" t="s">
        <v>539</v>
      </c>
      <c r="M39" s="290" t="s">
        <v>533</v>
      </c>
      <c r="N39" s="298" t="s">
        <v>533</v>
      </c>
      <c r="O39" s="295">
        <v>38</v>
      </c>
      <c r="P39" s="305" t="s">
        <v>602</v>
      </c>
      <c r="Q39" s="294">
        <v>38</v>
      </c>
      <c r="R39" s="305" t="s">
        <v>601</v>
      </c>
      <c r="S39" s="294" t="s">
        <v>533</v>
      </c>
      <c r="T39" s="302" t="s">
        <v>533</v>
      </c>
      <c r="U39" s="317">
        <v>1.7</v>
      </c>
      <c r="V39" s="298" t="s">
        <v>560</v>
      </c>
      <c r="W39" s="290">
        <v>1.8037460613</v>
      </c>
      <c r="X39" s="298" t="s">
        <v>568</v>
      </c>
      <c r="Y39" s="290" t="s">
        <v>533</v>
      </c>
      <c r="Z39" s="298" t="s">
        <v>533</v>
      </c>
      <c r="AA39" s="295">
        <v>126</v>
      </c>
      <c r="AB39" s="305" t="s">
        <v>537</v>
      </c>
      <c r="AC39" s="294">
        <v>126</v>
      </c>
      <c r="AD39" s="305" t="s">
        <v>632</v>
      </c>
      <c r="AE39" s="294" t="s">
        <v>533</v>
      </c>
      <c r="AF39" s="302" t="s">
        <v>533</v>
      </c>
      <c r="AG39" s="317">
        <v>40.6</v>
      </c>
      <c r="AH39" s="298" t="s">
        <v>592</v>
      </c>
      <c r="AI39" s="290">
        <v>40.5</v>
      </c>
      <c r="AJ39" s="298" t="s">
        <v>545</v>
      </c>
      <c r="AK39" s="290" t="s">
        <v>533</v>
      </c>
      <c r="AL39" s="296" t="s">
        <v>533</v>
      </c>
      <c r="AM39" s="317">
        <v>22.9</v>
      </c>
      <c r="AN39" s="298" t="s">
        <v>569</v>
      </c>
      <c r="AO39" s="290">
        <v>22.3</v>
      </c>
      <c r="AP39" s="298" t="s">
        <v>532</v>
      </c>
      <c r="AQ39" s="290" t="s">
        <v>533</v>
      </c>
      <c r="AR39" s="298" t="s">
        <v>533</v>
      </c>
    </row>
    <row r="40" spans="1:44" x14ac:dyDescent="0.2">
      <c r="A40" s="94" t="s">
        <v>411</v>
      </c>
      <c r="B40" s="94" t="s">
        <v>351</v>
      </c>
      <c r="C40" s="118">
        <v>55</v>
      </c>
      <c r="D40" s="125" t="s">
        <v>572</v>
      </c>
      <c r="E40" s="119">
        <v>55</v>
      </c>
      <c r="F40" s="125" t="s">
        <v>653</v>
      </c>
      <c r="G40" s="119" t="s">
        <v>533</v>
      </c>
      <c r="H40" s="126" t="s">
        <v>533</v>
      </c>
      <c r="I40" s="390">
        <v>12.8</v>
      </c>
      <c r="J40" s="353" t="s">
        <v>546</v>
      </c>
      <c r="K40" s="390">
        <v>13.2</v>
      </c>
      <c r="L40" s="353" t="s">
        <v>539</v>
      </c>
      <c r="M40" s="390" t="s">
        <v>533</v>
      </c>
      <c r="N40" s="353" t="s">
        <v>533</v>
      </c>
      <c r="O40" s="293">
        <v>41</v>
      </c>
      <c r="P40" s="304" t="s">
        <v>551</v>
      </c>
      <c r="Q40" s="292">
        <v>40</v>
      </c>
      <c r="R40" s="304" t="s">
        <v>571</v>
      </c>
      <c r="S40" s="292" t="s">
        <v>533</v>
      </c>
      <c r="T40" s="301" t="s">
        <v>533</v>
      </c>
      <c r="U40" s="319">
        <v>1.7</v>
      </c>
      <c r="V40" s="299" t="s">
        <v>560</v>
      </c>
      <c r="W40" s="291">
        <v>1.7817758144</v>
      </c>
      <c r="X40" s="299" t="s">
        <v>625</v>
      </c>
      <c r="Y40" s="291" t="s">
        <v>533</v>
      </c>
      <c r="Z40" s="299" t="s">
        <v>533</v>
      </c>
      <c r="AA40" s="293">
        <v>129</v>
      </c>
      <c r="AB40" s="304" t="s">
        <v>635</v>
      </c>
      <c r="AC40" s="292">
        <v>130</v>
      </c>
      <c r="AD40" s="304" t="s">
        <v>585</v>
      </c>
      <c r="AE40" s="292" t="s">
        <v>533</v>
      </c>
      <c r="AF40" s="301" t="s">
        <v>533</v>
      </c>
      <c r="AG40" s="319">
        <v>41</v>
      </c>
      <c r="AH40" s="299" t="s">
        <v>536</v>
      </c>
      <c r="AI40" s="291">
        <v>40.1</v>
      </c>
      <c r="AJ40" s="299" t="s">
        <v>553</v>
      </c>
      <c r="AK40" s="291" t="s">
        <v>533</v>
      </c>
      <c r="AL40" s="297" t="s">
        <v>533</v>
      </c>
      <c r="AM40" s="319">
        <v>22.4</v>
      </c>
      <c r="AN40" s="299" t="s">
        <v>846</v>
      </c>
      <c r="AO40" s="291">
        <v>22.3</v>
      </c>
      <c r="AP40" s="299" t="s">
        <v>539</v>
      </c>
      <c r="AQ40" s="291" t="s">
        <v>533</v>
      </c>
      <c r="AR40" s="299" t="s">
        <v>533</v>
      </c>
    </row>
    <row r="41" spans="1:44" x14ac:dyDescent="0.2">
      <c r="A41" s="93" t="s">
        <v>414</v>
      </c>
      <c r="B41" s="93" t="s">
        <v>351</v>
      </c>
      <c r="C41" s="117">
        <v>55</v>
      </c>
      <c r="D41" s="121" t="s">
        <v>589</v>
      </c>
      <c r="E41" s="115">
        <v>57</v>
      </c>
      <c r="F41" s="121" t="s">
        <v>538</v>
      </c>
      <c r="G41" s="115" t="s">
        <v>533</v>
      </c>
      <c r="H41" s="124" t="s">
        <v>533</v>
      </c>
      <c r="I41" s="290">
        <v>13</v>
      </c>
      <c r="J41" s="298" t="s">
        <v>561</v>
      </c>
      <c r="K41" s="290">
        <v>13.1</v>
      </c>
      <c r="L41" s="298" t="s">
        <v>545</v>
      </c>
      <c r="M41" s="290" t="s">
        <v>533</v>
      </c>
      <c r="N41" s="298" t="s">
        <v>533</v>
      </c>
      <c r="O41" s="295">
        <v>39</v>
      </c>
      <c r="P41" s="305" t="s">
        <v>616</v>
      </c>
      <c r="Q41" s="294">
        <v>38</v>
      </c>
      <c r="R41" s="305" t="s">
        <v>606</v>
      </c>
      <c r="S41" s="294" t="s">
        <v>533</v>
      </c>
      <c r="T41" s="302" t="s">
        <v>533</v>
      </c>
      <c r="U41" s="317">
        <v>2.4</v>
      </c>
      <c r="V41" s="298" t="s">
        <v>585</v>
      </c>
      <c r="W41" s="290">
        <v>2.0644597258999999</v>
      </c>
      <c r="X41" s="298" t="s">
        <v>539</v>
      </c>
      <c r="Y41" s="290" t="s">
        <v>533</v>
      </c>
      <c r="Z41" s="298" t="s">
        <v>533</v>
      </c>
      <c r="AA41" s="295">
        <v>125</v>
      </c>
      <c r="AB41" s="305" t="s">
        <v>608</v>
      </c>
      <c r="AC41" s="294">
        <v>125</v>
      </c>
      <c r="AD41" s="305" t="s">
        <v>573</v>
      </c>
      <c r="AE41" s="294" t="s">
        <v>533</v>
      </c>
      <c r="AF41" s="302" t="s">
        <v>533</v>
      </c>
      <c r="AG41" s="317">
        <v>41.3</v>
      </c>
      <c r="AH41" s="298" t="s">
        <v>561</v>
      </c>
      <c r="AI41" s="290">
        <v>40.1</v>
      </c>
      <c r="AJ41" s="298" t="s">
        <v>554</v>
      </c>
      <c r="AK41" s="290" t="s">
        <v>533</v>
      </c>
      <c r="AL41" s="296" t="s">
        <v>533</v>
      </c>
      <c r="AM41" s="317">
        <v>22.2</v>
      </c>
      <c r="AN41" s="298" t="s">
        <v>574</v>
      </c>
      <c r="AO41" s="290">
        <v>22.2</v>
      </c>
      <c r="AP41" s="298" t="s">
        <v>545</v>
      </c>
      <c r="AQ41" s="290" t="s">
        <v>533</v>
      </c>
      <c r="AR41" s="298" t="s">
        <v>533</v>
      </c>
    </row>
    <row r="42" spans="1:44" x14ac:dyDescent="0.2">
      <c r="A42" s="94" t="s">
        <v>425</v>
      </c>
      <c r="B42" s="94" t="s">
        <v>324</v>
      </c>
      <c r="C42" s="118">
        <v>55</v>
      </c>
      <c r="D42" s="125" t="s">
        <v>543</v>
      </c>
      <c r="E42" s="119">
        <v>57</v>
      </c>
      <c r="F42" s="125" t="s">
        <v>538</v>
      </c>
      <c r="G42" s="119" t="s">
        <v>533</v>
      </c>
      <c r="H42" s="126" t="s">
        <v>533</v>
      </c>
      <c r="I42" s="390">
        <v>12.8</v>
      </c>
      <c r="J42" s="353" t="s">
        <v>546</v>
      </c>
      <c r="K42" s="390">
        <v>13.1</v>
      </c>
      <c r="L42" s="353" t="s">
        <v>545</v>
      </c>
      <c r="M42" s="390" t="s">
        <v>533</v>
      </c>
      <c r="N42" s="353" t="s">
        <v>533</v>
      </c>
      <c r="O42" s="293">
        <v>41</v>
      </c>
      <c r="P42" s="304" t="s">
        <v>714</v>
      </c>
      <c r="Q42" s="292">
        <v>41</v>
      </c>
      <c r="R42" s="304" t="s">
        <v>550</v>
      </c>
      <c r="S42" s="292" t="s">
        <v>533</v>
      </c>
      <c r="T42" s="301" t="s">
        <v>533</v>
      </c>
      <c r="U42" s="319">
        <v>2.1</v>
      </c>
      <c r="V42" s="299" t="s">
        <v>583</v>
      </c>
      <c r="W42" s="291">
        <v>2.0201197523999999</v>
      </c>
      <c r="X42" s="299" t="s">
        <v>539</v>
      </c>
      <c r="Y42" s="291" t="s">
        <v>533</v>
      </c>
      <c r="Z42" s="299" t="s">
        <v>533</v>
      </c>
      <c r="AA42" s="293">
        <v>124</v>
      </c>
      <c r="AB42" s="304" t="s">
        <v>547</v>
      </c>
      <c r="AC42" s="292">
        <v>124</v>
      </c>
      <c r="AD42" s="304" t="s">
        <v>652</v>
      </c>
      <c r="AE42" s="292">
        <v>120</v>
      </c>
      <c r="AF42" s="301" t="s">
        <v>599</v>
      </c>
      <c r="AG42" s="319">
        <v>40.4</v>
      </c>
      <c r="AH42" s="299" t="s">
        <v>609</v>
      </c>
      <c r="AI42" s="291">
        <v>40</v>
      </c>
      <c r="AJ42" s="299" t="s">
        <v>554</v>
      </c>
      <c r="AK42" s="291" t="s">
        <v>533</v>
      </c>
      <c r="AL42" s="297" t="s">
        <v>533</v>
      </c>
      <c r="AM42" s="319">
        <v>21.5</v>
      </c>
      <c r="AN42" s="299" t="s">
        <v>860</v>
      </c>
      <c r="AO42" s="291">
        <v>21.1</v>
      </c>
      <c r="AP42" s="299" t="s">
        <v>639</v>
      </c>
      <c r="AQ42" s="291" t="s">
        <v>533</v>
      </c>
      <c r="AR42" s="299" t="s">
        <v>533</v>
      </c>
    </row>
    <row r="43" spans="1:44" x14ac:dyDescent="0.2">
      <c r="A43" s="93" t="s">
        <v>378</v>
      </c>
      <c r="B43" s="93" t="s">
        <v>45</v>
      </c>
      <c r="C43" s="117">
        <v>54</v>
      </c>
      <c r="D43" s="121" t="s">
        <v>641</v>
      </c>
      <c r="E43" s="115">
        <v>56</v>
      </c>
      <c r="F43" s="121" t="s">
        <v>573</v>
      </c>
      <c r="G43" s="115">
        <v>55</v>
      </c>
      <c r="H43" s="124" t="s">
        <v>585</v>
      </c>
      <c r="I43" s="290">
        <v>13</v>
      </c>
      <c r="J43" s="298" t="s">
        <v>561</v>
      </c>
      <c r="K43" s="290">
        <v>13</v>
      </c>
      <c r="L43" s="298" t="s">
        <v>545</v>
      </c>
      <c r="M43" s="290">
        <v>12.7</v>
      </c>
      <c r="N43" s="298" t="s">
        <v>539</v>
      </c>
      <c r="O43" s="295">
        <v>35</v>
      </c>
      <c r="P43" s="305" t="s">
        <v>644</v>
      </c>
      <c r="Q43" s="294">
        <v>36</v>
      </c>
      <c r="R43" s="305" t="s">
        <v>653</v>
      </c>
      <c r="S43" s="294">
        <v>37</v>
      </c>
      <c r="T43" s="302" t="s">
        <v>594</v>
      </c>
      <c r="U43" s="317">
        <v>1</v>
      </c>
      <c r="V43" s="298" t="s">
        <v>654</v>
      </c>
      <c r="W43" s="290">
        <v>1.1243008942999999</v>
      </c>
      <c r="X43" s="298" t="s">
        <v>639</v>
      </c>
      <c r="Y43" s="290">
        <v>1.1501579370999999</v>
      </c>
      <c r="Z43" s="298" t="s">
        <v>594</v>
      </c>
      <c r="AA43" s="295">
        <v>124</v>
      </c>
      <c r="AB43" s="305" t="s">
        <v>629</v>
      </c>
      <c r="AC43" s="294">
        <v>125</v>
      </c>
      <c r="AD43" s="305" t="s">
        <v>573</v>
      </c>
      <c r="AE43" s="294">
        <v>121</v>
      </c>
      <c r="AF43" s="302" t="s">
        <v>594</v>
      </c>
      <c r="AG43" s="317">
        <v>41.9</v>
      </c>
      <c r="AH43" s="298" t="s">
        <v>539</v>
      </c>
      <c r="AI43" s="290">
        <v>41.1</v>
      </c>
      <c r="AJ43" s="298" t="s">
        <v>532</v>
      </c>
      <c r="AK43" s="290" t="s">
        <v>533</v>
      </c>
      <c r="AL43" s="296" t="s">
        <v>533</v>
      </c>
      <c r="AM43" s="317">
        <v>21.7</v>
      </c>
      <c r="AN43" s="298" t="s">
        <v>833</v>
      </c>
      <c r="AO43" s="290">
        <v>21.8</v>
      </c>
      <c r="AP43" s="298" t="s">
        <v>575</v>
      </c>
      <c r="AQ43" s="290" t="s">
        <v>533</v>
      </c>
      <c r="AR43" s="298" t="s">
        <v>533</v>
      </c>
    </row>
    <row r="44" spans="1:44" x14ac:dyDescent="0.2">
      <c r="A44" s="94" t="s">
        <v>379</v>
      </c>
      <c r="B44" s="94" t="s">
        <v>437</v>
      </c>
      <c r="C44" s="118">
        <v>54</v>
      </c>
      <c r="D44" s="125" t="s">
        <v>796</v>
      </c>
      <c r="E44" s="119">
        <v>57</v>
      </c>
      <c r="F44" s="125" t="s">
        <v>538</v>
      </c>
      <c r="G44" s="119">
        <v>55</v>
      </c>
      <c r="H44" s="126" t="s">
        <v>585</v>
      </c>
      <c r="I44" s="390">
        <v>12.9</v>
      </c>
      <c r="J44" s="353" t="s">
        <v>625</v>
      </c>
      <c r="K44" s="390">
        <v>13.1</v>
      </c>
      <c r="L44" s="353" t="s">
        <v>539</v>
      </c>
      <c r="M44" s="390">
        <v>12.7</v>
      </c>
      <c r="N44" s="353" t="s">
        <v>539</v>
      </c>
      <c r="O44" s="293">
        <v>38</v>
      </c>
      <c r="P44" s="304" t="s">
        <v>630</v>
      </c>
      <c r="Q44" s="292">
        <v>38</v>
      </c>
      <c r="R44" s="304" t="s">
        <v>606</v>
      </c>
      <c r="S44" s="292">
        <v>39</v>
      </c>
      <c r="T44" s="301" t="s">
        <v>588</v>
      </c>
      <c r="U44" s="319">
        <v>1.6</v>
      </c>
      <c r="V44" s="299" t="s">
        <v>543</v>
      </c>
      <c r="W44" s="291">
        <v>1.6391729762</v>
      </c>
      <c r="X44" s="299" t="s">
        <v>569</v>
      </c>
      <c r="Y44" s="291">
        <v>1.6071996041000001</v>
      </c>
      <c r="Z44" s="299" t="s">
        <v>588</v>
      </c>
      <c r="AA44" s="293">
        <v>127</v>
      </c>
      <c r="AB44" s="304" t="s">
        <v>651</v>
      </c>
      <c r="AC44" s="292">
        <v>128</v>
      </c>
      <c r="AD44" s="304" t="s">
        <v>571</v>
      </c>
      <c r="AE44" s="292" t="s">
        <v>533</v>
      </c>
      <c r="AF44" s="301" t="s">
        <v>533</v>
      </c>
      <c r="AG44" s="319">
        <v>39</v>
      </c>
      <c r="AH44" s="299" t="s">
        <v>541</v>
      </c>
      <c r="AI44" s="291">
        <v>38.1</v>
      </c>
      <c r="AJ44" s="299" t="s">
        <v>606</v>
      </c>
      <c r="AK44" s="291" t="s">
        <v>533</v>
      </c>
      <c r="AL44" s="297" t="s">
        <v>533</v>
      </c>
      <c r="AM44" s="319">
        <v>22.3</v>
      </c>
      <c r="AN44" s="299" t="s">
        <v>643</v>
      </c>
      <c r="AO44" s="291">
        <v>22.3</v>
      </c>
      <c r="AP44" s="299" t="s">
        <v>532</v>
      </c>
      <c r="AQ44" s="291" t="s">
        <v>533</v>
      </c>
      <c r="AR44" s="299" t="s">
        <v>533</v>
      </c>
    </row>
    <row r="45" spans="1:44" x14ac:dyDescent="0.2">
      <c r="A45" s="93" t="s">
        <v>427</v>
      </c>
      <c r="B45" s="93" t="s">
        <v>471</v>
      </c>
      <c r="C45" s="117">
        <v>54</v>
      </c>
      <c r="D45" s="121" t="s">
        <v>562</v>
      </c>
      <c r="E45" s="115">
        <v>59</v>
      </c>
      <c r="F45" s="121" t="s">
        <v>554</v>
      </c>
      <c r="G45" s="115" t="s">
        <v>533</v>
      </c>
      <c r="H45" s="124" t="s">
        <v>533</v>
      </c>
      <c r="I45" s="290">
        <v>12.8</v>
      </c>
      <c r="J45" s="298" t="s">
        <v>625</v>
      </c>
      <c r="K45" s="290">
        <v>13</v>
      </c>
      <c r="L45" s="298" t="s">
        <v>545</v>
      </c>
      <c r="M45" s="290" t="s">
        <v>533</v>
      </c>
      <c r="N45" s="298" t="s">
        <v>533</v>
      </c>
      <c r="O45" s="295">
        <v>38</v>
      </c>
      <c r="P45" s="305" t="s">
        <v>602</v>
      </c>
      <c r="Q45" s="294">
        <v>39</v>
      </c>
      <c r="R45" s="305" t="s">
        <v>563</v>
      </c>
      <c r="S45" s="294" t="s">
        <v>533</v>
      </c>
      <c r="T45" s="302" t="s">
        <v>533</v>
      </c>
      <c r="U45" s="317">
        <v>1.9</v>
      </c>
      <c r="V45" s="298" t="s">
        <v>556</v>
      </c>
      <c r="W45" s="290">
        <v>1.9537915232</v>
      </c>
      <c r="X45" s="298" t="s">
        <v>545</v>
      </c>
      <c r="Y45" s="290" t="s">
        <v>533</v>
      </c>
      <c r="Z45" s="298" t="s">
        <v>533</v>
      </c>
      <c r="AA45" s="295">
        <v>127</v>
      </c>
      <c r="AB45" s="305" t="s">
        <v>623</v>
      </c>
      <c r="AC45" s="294" t="s">
        <v>533</v>
      </c>
      <c r="AD45" s="305" t="s">
        <v>533</v>
      </c>
      <c r="AE45" s="294" t="s">
        <v>533</v>
      </c>
      <c r="AF45" s="302" t="s">
        <v>533</v>
      </c>
      <c r="AG45" s="317">
        <v>39.1</v>
      </c>
      <c r="AH45" s="298" t="s">
        <v>547</v>
      </c>
      <c r="AI45" s="290">
        <v>39.1</v>
      </c>
      <c r="AJ45" s="298" t="s">
        <v>632</v>
      </c>
      <c r="AK45" s="290" t="s">
        <v>533</v>
      </c>
      <c r="AL45" s="296" t="s">
        <v>533</v>
      </c>
      <c r="AM45" s="317">
        <v>22.8</v>
      </c>
      <c r="AN45" s="298" t="s">
        <v>538</v>
      </c>
      <c r="AO45" s="290">
        <v>22</v>
      </c>
      <c r="AP45" s="298" t="s">
        <v>561</v>
      </c>
      <c r="AQ45" s="290" t="s">
        <v>533</v>
      </c>
      <c r="AR45" s="298" t="s">
        <v>533</v>
      </c>
    </row>
    <row r="46" spans="1:44" x14ac:dyDescent="0.2">
      <c r="A46" s="94" t="s">
        <v>525</v>
      </c>
      <c r="B46" s="94" t="s">
        <v>45</v>
      </c>
      <c r="C46" s="118">
        <v>54</v>
      </c>
      <c r="D46" s="125" t="s">
        <v>796</v>
      </c>
      <c r="E46" s="119" t="s">
        <v>533</v>
      </c>
      <c r="F46" s="125" t="s">
        <v>533</v>
      </c>
      <c r="G46" s="119" t="s">
        <v>533</v>
      </c>
      <c r="H46" s="126" t="s">
        <v>533</v>
      </c>
      <c r="I46" s="390">
        <v>12.6</v>
      </c>
      <c r="J46" s="353" t="s">
        <v>538</v>
      </c>
      <c r="K46" s="390" t="s">
        <v>533</v>
      </c>
      <c r="L46" s="353" t="s">
        <v>533</v>
      </c>
      <c r="M46" s="390" t="s">
        <v>533</v>
      </c>
      <c r="N46" s="353" t="s">
        <v>533</v>
      </c>
      <c r="O46" s="293">
        <v>41</v>
      </c>
      <c r="P46" s="304" t="s">
        <v>685</v>
      </c>
      <c r="Q46" s="292" t="s">
        <v>533</v>
      </c>
      <c r="R46" s="304" t="s">
        <v>533</v>
      </c>
      <c r="S46" s="292" t="s">
        <v>533</v>
      </c>
      <c r="T46" s="301" t="s">
        <v>533</v>
      </c>
      <c r="U46" s="319">
        <v>2.2000000000000002</v>
      </c>
      <c r="V46" s="299" t="s">
        <v>554</v>
      </c>
      <c r="W46" s="291" t="s">
        <v>533</v>
      </c>
      <c r="X46" s="299" t="s">
        <v>533</v>
      </c>
      <c r="Y46" s="291" t="s">
        <v>533</v>
      </c>
      <c r="Z46" s="299" t="s">
        <v>533</v>
      </c>
      <c r="AA46" s="293">
        <v>123</v>
      </c>
      <c r="AB46" s="304" t="s">
        <v>605</v>
      </c>
      <c r="AC46" s="292" t="s">
        <v>533</v>
      </c>
      <c r="AD46" s="304" t="s">
        <v>533</v>
      </c>
      <c r="AE46" s="292" t="s">
        <v>533</v>
      </c>
      <c r="AF46" s="301" t="s">
        <v>533</v>
      </c>
      <c r="AG46" s="319">
        <v>39.299999999999997</v>
      </c>
      <c r="AH46" s="299" t="s">
        <v>649</v>
      </c>
      <c r="AI46" s="291" t="s">
        <v>533</v>
      </c>
      <c r="AJ46" s="299" t="s">
        <v>533</v>
      </c>
      <c r="AK46" s="291" t="s">
        <v>533</v>
      </c>
      <c r="AL46" s="297" t="s">
        <v>533</v>
      </c>
      <c r="AM46" s="319">
        <v>23.3</v>
      </c>
      <c r="AN46" s="299" t="s">
        <v>585</v>
      </c>
      <c r="AO46" s="291" t="s">
        <v>533</v>
      </c>
      <c r="AP46" s="299" t="s">
        <v>533</v>
      </c>
      <c r="AQ46" s="291" t="s">
        <v>533</v>
      </c>
      <c r="AR46" s="299" t="s">
        <v>533</v>
      </c>
    </row>
    <row r="47" spans="1:44" x14ac:dyDescent="0.2">
      <c r="A47" s="93" t="s">
        <v>522</v>
      </c>
      <c r="B47" s="93" t="s">
        <v>351</v>
      </c>
      <c r="C47" s="117">
        <v>53</v>
      </c>
      <c r="D47" s="121" t="s">
        <v>643</v>
      </c>
      <c r="E47" s="115" t="s">
        <v>533</v>
      </c>
      <c r="F47" s="121" t="s">
        <v>533</v>
      </c>
      <c r="G47" s="115" t="s">
        <v>533</v>
      </c>
      <c r="H47" s="124" t="s">
        <v>533</v>
      </c>
      <c r="I47" s="290">
        <v>12.6</v>
      </c>
      <c r="J47" s="298" t="s">
        <v>538</v>
      </c>
      <c r="K47" s="290" t="s">
        <v>533</v>
      </c>
      <c r="L47" s="298" t="s">
        <v>533</v>
      </c>
      <c r="M47" s="290" t="s">
        <v>533</v>
      </c>
      <c r="N47" s="298" t="s">
        <v>533</v>
      </c>
      <c r="O47" s="295">
        <v>33</v>
      </c>
      <c r="P47" s="305" t="s">
        <v>640</v>
      </c>
      <c r="Q47" s="294" t="s">
        <v>533</v>
      </c>
      <c r="R47" s="305" t="s">
        <v>533</v>
      </c>
      <c r="S47" s="294" t="s">
        <v>533</v>
      </c>
      <c r="T47" s="302" t="s">
        <v>533</v>
      </c>
      <c r="U47" s="317">
        <v>1.2</v>
      </c>
      <c r="V47" s="298" t="s">
        <v>549</v>
      </c>
      <c r="W47" s="290" t="s">
        <v>533</v>
      </c>
      <c r="X47" s="298" t="s">
        <v>533</v>
      </c>
      <c r="Y47" s="290" t="s">
        <v>533</v>
      </c>
      <c r="Z47" s="298" t="s">
        <v>533</v>
      </c>
      <c r="AA47" s="295">
        <v>123</v>
      </c>
      <c r="AB47" s="305" t="s">
        <v>644</v>
      </c>
      <c r="AC47" s="294">
        <v>123</v>
      </c>
      <c r="AD47" s="305" t="s">
        <v>645</v>
      </c>
      <c r="AE47" s="294">
        <v>119</v>
      </c>
      <c r="AF47" s="302" t="s">
        <v>599</v>
      </c>
      <c r="AG47" s="317">
        <v>39.9</v>
      </c>
      <c r="AH47" s="298" t="s">
        <v>641</v>
      </c>
      <c r="AI47" s="290" t="s">
        <v>533</v>
      </c>
      <c r="AJ47" s="298" t="s">
        <v>533</v>
      </c>
      <c r="AK47" s="290" t="s">
        <v>533</v>
      </c>
      <c r="AL47" s="296" t="s">
        <v>533</v>
      </c>
      <c r="AM47" s="317">
        <v>22.5</v>
      </c>
      <c r="AN47" s="298" t="s">
        <v>543</v>
      </c>
      <c r="AO47" s="290" t="s">
        <v>533</v>
      </c>
      <c r="AP47" s="298" t="s">
        <v>533</v>
      </c>
      <c r="AQ47" s="290" t="s">
        <v>533</v>
      </c>
      <c r="AR47" s="298" t="s">
        <v>533</v>
      </c>
    </row>
    <row r="48" spans="1:44" x14ac:dyDescent="0.2">
      <c r="A48" s="94" t="s">
        <v>376</v>
      </c>
      <c r="B48" s="94" t="s">
        <v>45</v>
      </c>
      <c r="C48" s="118">
        <v>52</v>
      </c>
      <c r="D48" s="125" t="s">
        <v>650</v>
      </c>
      <c r="E48" s="119">
        <v>55</v>
      </c>
      <c r="F48" s="125" t="s">
        <v>753</v>
      </c>
      <c r="G48" s="119">
        <v>54</v>
      </c>
      <c r="H48" s="126" t="s">
        <v>594</v>
      </c>
      <c r="I48" s="390">
        <v>12.9</v>
      </c>
      <c r="J48" s="353" t="s">
        <v>625</v>
      </c>
      <c r="K48" s="390">
        <v>12.9</v>
      </c>
      <c r="L48" s="353" t="s">
        <v>545</v>
      </c>
      <c r="M48" s="390">
        <v>12.8</v>
      </c>
      <c r="N48" s="353" t="s">
        <v>539</v>
      </c>
      <c r="O48" s="293">
        <v>37</v>
      </c>
      <c r="P48" s="304" t="s">
        <v>646</v>
      </c>
      <c r="Q48" s="292">
        <v>37</v>
      </c>
      <c r="R48" s="304" t="s">
        <v>606</v>
      </c>
      <c r="S48" s="292">
        <v>38</v>
      </c>
      <c r="T48" s="301" t="s">
        <v>588</v>
      </c>
      <c r="U48" s="319">
        <v>1.5</v>
      </c>
      <c r="V48" s="299" t="s">
        <v>551</v>
      </c>
      <c r="W48" s="291">
        <v>1.5237142576</v>
      </c>
      <c r="X48" s="299" t="s">
        <v>580</v>
      </c>
      <c r="Y48" s="291">
        <v>1.5587494662000001</v>
      </c>
      <c r="Z48" s="299" t="s">
        <v>588</v>
      </c>
      <c r="AA48" s="293">
        <v>125</v>
      </c>
      <c r="AB48" s="304" t="s">
        <v>650</v>
      </c>
      <c r="AC48" s="292" t="s">
        <v>533</v>
      </c>
      <c r="AD48" s="304" t="s">
        <v>533</v>
      </c>
      <c r="AE48" s="292" t="s">
        <v>533</v>
      </c>
      <c r="AF48" s="301" t="s">
        <v>533</v>
      </c>
      <c r="AG48" s="319">
        <v>40.6</v>
      </c>
      <c r="AH48" s="299" t="s">
        <v>592</v>
      </c>
      <c r="AI48" s="291">
        <v>40.1</v>
      </c>
      <c r="AJ48" s="299" t="s">
        <v>553</v>
      </c>
      <c r="AK48" s="291" t="s">
        <v>533</v>
      </c>
      <c r="AL48" s="297" t="s">
        <v>533</v>
      </c>
      <c r="AM48" s="319">
        <v>22.8</v>
      </c>
      <c r="AN48" s="299" t="s">
        <v>580</v>
      </c>
      <c r="AO48" s="291">
        <v>22.4</v>
      </c>
      <c r="AP48" s="299" t="s">
        <v>532</v>
      </c>
      <c r="AQ48" s="291" t="s">
        <v>533</v>
      </c>
      <c r="AR48" s="299" t="s">
        <v>533</v>
      </c>
    </row>
    <row r="49" spans="1:44" x14ac:dyDescent="0.2">
      <c r="A49" s="93" t="s">
        <v>526</v>
      </c>
      <c r="B49" s="93" t="s">
        <v>351</v>
      </c>
      <c r="C49" s="117">
        <v>52</v>
      </c>
      <c r="D49" s="121" t="s">
        <v>986</v>
      </c>
      <c r="E49" s="115" t="s">
        <v>533</v>
      </c>
      <c r="F49" s="121" t="s">
        <v>533</v>
      </c>
      <c r="G49" s="115" t="s">
        <v>533</v>
      </c>
      <c r="H49" s="124" t="s">
        <v>533</v>
      </c>
      <c r="I49" s="290">
        <v>12.8</v>
      </c>
      <c r="J49" s="298" t="s">
        <v>546</v>
      </c>
      <c r="K49" s="290" t="s">
        <v>533</v>
      </c>
      <c r="L49" s="298" t="s">
        <v>533</v>
      </c>
      <c r="M49" s="290" t="s">
        <v>533</v>
      </c>
      <c r="N49" s="298" t="s">
        <v>533</v>
      </c>
      <c r="O49" s="295">
        <v>37</v>
      </c>
      <c r="P49" s="305" t="s">
        <v>646</v>
      </c>
      <c r="Q49" s="294" t="s">
        <v>533</v>
      </c>
      <c r="R49" s="305" t="s">
        <v>533</v>
      </c>
      <c r="S49" s="294" t="s">
        <v>533</v>
      </c>
      <c r="T49" s="302" t="s">
        <v>533</v>
      </c>
      <c r="U49" s="317">
        <v>1.3</v>
      </c>
      <c r="V49" s="298" t="s">
        <v>567</v>
      </c>
      <c r="W49" s="290" t="s">
        <v>533</v>
      </c>
      <c r="X49" s="298" t="s">
        <v>533</v>
      </c>
      <c r="Y49" s="290" t="s">
        <v>533</v>
      </c>
      <c r="Z49" s="298" t="s">
        <v>533</v>
      </c>
      <c r="AA49" s="295">
        <v>124</v>
      </c>
      <c r="AB49" s="305" t="s">
        <v>541</v>
      </c>
      <c r="AC49" s="294" t="s">
        <v>533</v>
      </c>
      <c r="AD49" s="305" t="s">
        <v>533</v>
      </c>
      <c r="AE49" s="294" t="s">
        <v>533</v>
      </c>
      <c r="AF49" s="302" t="s">
        <v>533</v>
      </c>
      <c r="AG49" s="317">
        <v>42.5</v>
      </c>
      <c r="AH49" s="298" t="s">
        <v>532</v>
      </c>
      <c r="AI49" s="290" t="s">
        <v>533</v>
      </c>
      <c r="AJ49" s="298" t="s">
        <v>533</v>
      </c>
      <c r="AK49" s="290" t="s">
        <v>533</v>
      </c>
      <c r="AL49" s="296" t="s">
        <v>533</v>
      </c>
      <c r="AM49" s="317">
        <v>22</v>
      </c>
      <c r="AN49" s="298" t="s">
        <v>869</v>
      </c>
      <c r="AO49" s="290" t="s">
        <v>533</v>
      </c>
      <c r="AP49" s="298" t="s">
        <v>533</v>
      </c>
      <c r="AQ49" s="290" t="s">
        <v>533</v>
      </c>
      <c r="AR49" s="298" t="s">
        <v>533</v>
      </c>
    </row>
    <row r="50" spans="1:44" x14ac:dyDescent="0.2">
      <c r="A50" s="94" t="s">
        <v>528</v>
      </c>
      <c r="B50" s="94" t="s">
        <v>324</v>
      </c>
      <c r="C50" s="118">
        <v>51</v>
      </c>
      <c r="D50" s="125" t="s">
        <v>616</v>
      </c>
      <c r="E50" s="119" t="s">
        <v>533</v>
      </c>
      <c r="F50" s="125" t="s">
        <v>533</v>
      </c>
      <c r="G50" s="119" t="s">
        <v>533</v>
      </c>
      <c r="H50" s="126" t="s">
        <v>533</v>
      </c>
      <c r="I50" s="390">
        <v>12.5</v>
      </c>
      <c r="J50" s="353" t="s">
        <v>573</v>
      </c>
      <c r="K50" s="390" t="s">
        <v>533</v>
      </c>
      <c r="L50" s="353" t="s">
        <v>533</v>
      </c>
      <c r="M50" s="390" t="s">
        <v>533</v>
      </c>
      <c r="N50" s="353" t="s">
        <v>533</v>
      </c>
      <c r="O50" s="293">
        <v>43</v>
      </c>
      <c r="P50" s="304" t="s">
        <v>536</v>
      </c>
      <c r="Q50" s="292" t="s">
        <v>533</v>
      </c>
      <c r="R50" s="304" t="s">
        <v>533</v>
      </c>
      <c r="S50" s="292" t="s">
        <v>533</v>
      </c>
      <c r="T50" s="301" t="s">
        <v>533</v>
      </c>
      <c r="U50" s="319">
        <v>2.4</v>
      </c>
      <c r="V50" s="299" t="s">
        <v>585</v>
      </c>
      <c r="W50" s="291" t="s">
        <v>533</v>
      </c>
      <c r="X50" s="299" t="s">
        <v>533</v>
      </c>
      <c r="Y50" s="291" t="s">
        <v>533</v>
      </c>
      <c r="Z50" s="299" t="s">
        <v>533</v>
      </c>
      <c r="AA50" s="293">
        <v>124</v>
      </c>
      <c r="AB50" s="304" t="s">
        <v>547</v>
      </c>
      <c r="AC50" s="292" t="s">
        <v>533</v>
      </c>
      <c r="AD50" s="304" t="s">
        <v>533</v>
      </c>
      <c r="AE50" s="292" t="s">
        <v>533</v>
      </c>
      <c r="AF50" s="301" t="s">
        <v>533</v>
      </c>
      <c r="AG50" s="319">
        <v>39.9</v>
      </c>
      <c r="AH50" s="299" t="s">
        <v>618</v>
      </c>
      <c r="AI50" s="291" t="s">
        <v>533</v>
      </c>
      <c r="AJ50" s="299" t="s">
        <v>533</v>
      </c>
      <c r="AK50" s="291" t="s">
        <v>533</v>
      </c>
      <c r="AL50" s="297" t="s">
        <v>533</v>
      </c>
      <c r="AM50" s="319">
        <v>22.4</v>
      </c>
      <c r="AN50" s="299" t="s">
        <v>796</v>
      </c>
      <c r="AO50" s="291" t="s">
        <v>533</v>
      </c>
      <c r="AP50" s="299" t="s">
        <v>533</v>
      </c>
      <c r="AQ50" s="291" t="s">
        <v>533</v>
      </c>
      <c r="AR50" s="299" t="s">
        <v>533</v>
      </c>
    </row>
    <row r="51" spans="1:44" x14ac:dyDescent="0.2">
      <c r="A51" s="93" t="s">
        <v>529</v>
      </c>
      <c r="B51" s="93" t="s">
        <v>324</v>
      </c>
      <c r="C51" s="117">
        <v>50</v>
      </c>
      <c r="D51" s="121" t="s">
        <v>731</v>
      </c>
      <c r="E51" s="115" t="s">
        <v>533</v>
      </c>
      <c r="F51" s="121" t="s">
        <v>533</v>
      </c>
      <c r="G51" s="115" t="s">
        <v>533</v>
      </c>
      <c r="H51" s="124" t="s">
        <v>533</v>
      </c>
      <c r="I51" s="290">
        <v>13</v>
      </c>
      <c r="J51" s="298" t="s">
        <v>561</v>
      </c>
      <c r="K51" s="290" t="s">
        <v>533</v>
      </c>
      <c r="L51" s="298" t="s">
        <v>533</v>
      </c>
      <c r="M51" s="290" t="s">
        <v>533</v>
      </c>
      <c r="N51" s="298" t="s">
        <v>533</v>
      </c>
      <c r="O51" s="295">
        <v>40</v>
      </c>
      <c r="P51" s="305" t="s">
        <v>651</v>
      </c>
      <c r="Q51" s="294" t="s">
        <v>533</v>
      </c>
      <c r="R51" s="305" t="s">
        <v>533</v>
      </c>
      <c r="S51" s="294" t="s">
        <v>533</v>
      </c>
      <c r="T51" s="302" t="s">
        <v>533</v>
      </c>
      <c r="U51" s="317">
        <v>1.4</v>
      </c>
      <c r="V51" s="298" t="s">
        <v>537</v>
      </c>
      <c r="W51" s="290" t="s">
        <v>533</v>
      </c>
      <c r="X51" s="298" t="s">
        <v>533</v>
      </c>
      <c r="Y51" s="290" t="s">
        <v>533</v>
      </c>
      <c r="Z51" s="298" t="s">
        <v>533</v>
      </c>
      <c r="AA51" s="295"/>
      <c r="AB51" s="305"/>
      <c r="AC51" s="294"/>
      <c r="AD51" s="305"/>
      <c r="AE51" s="294"/>
      <c r="AF51" s="302"/>
      <c r="AG51" s="317">
        <v>38.6</v>
      </c>
      <c r="AH51" s="298" t="s">
        <v>644</v>
      </c>
      <c r="AI51" s="290" t="s">
        <v>533</v>
      </c>
      <c r="AJ51" s="298" t="s">
        <v>533</v>
      </c>
      <c r="AK51" s="290" t="s">
        <v>533</v>
      </c>
      <c r="AL51" s="296" t="s">
        <v>533</v>
      </c>
      <c r="AM51" s="317">
        <v>23.4</v>
      </c>
      <c r="AN51" s="298" t="s">
        <v>539</v>
      </c>
      <c r="AO51" s="290" t="s">
        <v>533</v>
      </c>
      <c r="AP51" s="298" t="s">
        <v>533</v>
      </c>
      <c r="AQ51" s="290" t="s">
        <v>533</v>
      </c>
      <c r="AR51" s="298" t="s">
        <v>533</v>
      </c>
    </row>
    <row r="52" spans="1:44" x14ac:dyDescent="0.2">
      <c r="A52" s="94" t="s">
        <v>527</v>
      </c>
      <c r="B52" s="94" t="s">
        <v>471</v>
      </c>
      <c r="C52" s="118">
        <v>50</v>
      </c>
      <c r="D52" s="125" t="s">
        <v>735</v>
      </c>
      <c r="E52" s="119" t="s">
        <v>533</v>
      </c>
      <c r="F52" s="125" t="s">
        <v>533</v>
      </c>
      <c r="G52" s="119" t="s">
        <v>533</v>
      </c>
      <c r="H52" s="126" t="s">
        <v>533</v>
      </c>
      <c r="I52" s="390">
        <v>12.8</v>
      </c>
      <c r="J52" s="353" t="s">
        <v>546</v>
      </c>
      <c r="K52" s="390" t="s">
        <v>533</v>
      </c>
      <c r="L52" s="353" t="s">
        <v>533</v>
      </c>
      <c r="M52" s="390" t="s">
        <v>533</v>
      </c>
      <c r="N52" s="353" t="s">
        <v>533</v>
      </c>
      <c r="O52" s="293">
        <v>44</v>
      </c>
      <c r="P52" s="304" t="s">
        <v>557</v>
      </c>
      <c r="Q52" s="292" t="s">
        <v>533</v>
      </c>
      <c r="R52" s="304" t="s">
        <v>533</v>
      </c>
      <c r="S52" s="292" t="s">
        <v>533</v>
      </c>
      <c r="T52" s="301" t="s">
        <v>533</v>
      </c>
      <c r="U52" s="319">
        <v>2.7</v>
      </c>
      <c r="V52" s="299" t="s">
        <v>539</v>
      </c>
      <c r="W52" s="291" t="s">
        <v>533</v>
      </c>
      <c r="X52" s="299" t="s">
        <v>533</v>
      </c>
      <c r="Y52" s="291" t="s">
        <v>533</v>
      </c>
      <c r="Z52" s="299" t="s">
        <v>533</v>
      </c>
      <c r="AA52" s="293">
        <v>128</v>
      </c>
      <c r="AB52" s="304" t="s">
        <v>570</v>
      </c>
      <c r="AC52" s="292" t="s">
        <v>533</v>
      </c>
      <c r="AD52" s="304" t="s">
        <v>533</v>
      </c>
      <c r="AE52" s="292" t="s">
        <v>533</v>
      </c>
      <c r="AF52" s="301" t="s">
        <v>533</v>
      </c>
      <c r="AG52" s="319">
        <v>40</v>
      </c>
      <c r="AH52" s="299" t="s">
        <v>590</v>
      </c>
      <c r="AI52" s="291" t="s">
        <v>533</v>
      </c>
      <c r="AJ52" s="299" t="s">
        <v>533</v>
      </c>
      <c r="AK52" s="291" t="s">
        <v>533</v>
      </c>
      <c r="AL52" s="297" t="s">
        <v>533</v>
      </c>
      <c r="AM52" s="319">
        <v>22.7</v>
      </c>
      <c r="AN52" s="299" t="s">
        <v>578</v>
      </c>
      <c r="AO52" s="291" t="s">
        <v>533</v>
      </c>
      <c r="AP52" s="299" t="s">
        <v>533</v>
      </c>
      <c r="AQ52" s="291" t="s">
        <v>533</v>
      </c>
      <c r="AR52" s="299" t="s">
        <v>533</v>
      </c>
    </row>
    <row r="53" spans="1:44" x14ac:dyDescent="0.2">
      <c r="A53" s="93" t="s">
        <v>531</v>
      </c>
      <c r="B53" s="93" t="s">
        <v>351</v>
      </c>
      <c r="C53" s="117">
        <v>46</v>
      </c>
      <c r="D53" s="121" t="s">
        <v>987</v>
      </c>
      <c r="E53" s="115" t="s">
        <v>533</v>
      </c>
      <c r="F53" s="121" t="s">
        <v>533</v>
      </c>
      <c r="G53" s="115" t="s">
        <v>533</v>
      </c>
      <c r="H53" s="124" t="s">
        <v>533</v>
      </c>
      <c r="I53" s="290">
        <v>12.4</v>
      </c>
      <c r="J53" s="298" t="s">
        <v>753</v>
      </c>
      <c r="K53" s="290" t="s">
        <v>533</v>
      </c>
      <c r="L53" s="298" t="s">
        <v>533</v>
      </c>
      <c r="M53" s="290" t="s">
        <v>533</v>
      </c>
      <c r="N53" s="298" t="s">
        <v>533</v>
      </c>
      <c r="O53" s="295">
        <v>42</v>
      </c>
      <c r="P53" s="305" t="s">
        <v>624</v>
      </c>
      <c r="Q53" s="294" t="s">
        <v>533</v>
      </c>
      <c r="R53" s="305" t="s">
        <v>533</v>
      </c>
      <c r="S53" s="294" t="s">
        <v>533</v>
      </c>
      <c r="T53" s="302" t="s">
        <v>533</v>
      </c>
      <c r="U53" s="317">
        <v>2.1</v>
      </c>
      <c r="V53" s="298" t="s">
        <v>536</v>
      </c>
      <c r="W53" s="290" t="s">
        <v>533</v>
      </c>
      <c r="X53" s="298" t="s">
        <v>533</v>
      </c>
      <c r="Y53" s="290" t="s">
        <v>533</v>
      </c>
      <c r="Z53" s="298" t="s">
        <v>533</v>
      </c>
      <c r="AA53" s="295">
        <v>124</v>
      </c>
      <c r="AB53" s="305" t="s">
        <v>629</v>
      </c>
      <c r="AC53" s="294" t="s">
        <v>533</v>
      </c>
      <c r="AD53" s="305" t="s">
        <v>533</v>
      </c>
      <c r="AE53" s="294" t="s">
        <v>533</v>
      </c>
      <c r="AF53" s="302" t="s">
        <v>533</v>
      </c>
      <c r="AG53" s="317">
        <v>40.700000000000003</v>
      </c>
      <c r="AH53" s="298" t="s">
        <v>556</v>
      </c>
      <c r="AI53" s="290" t="s">
        <v>533</v>
      </c>
      <c r="AJ53" s="298" t="s">
        <v>533</v>
      </c>
      <c r="AK53" s="290" t="s">
        <v>533</v>
      </c>
      <c r="AL53" s="296" t="s">
        <v>533</v>
      </c>
      <c r="AM53" s="317">
        <v>23.1</v>
      </c>
      <c r="AN53" s="298" t="s">
        <v>553</v>
      </c>
      <c r="AO53" s="290" t="s">
        <v>533</v>
      </c>
      <c r="AP53" s="298" t="s">
        <v>533</v>
      </c>
      <c r="AQ53" s="290" t="s">
        <v>533</v>
      </c>
      <c r="AR53" s="298" t="s">
        <v>533</v>
      </c>
    </row>
    <row r="54" spans="1:44" x14ac:dyDescent="0.2">
      <c r="A54" s="94" t="s">
        <v>530</v>
      </c>
      <c r="B54" s="94" t="s">
        <v>351</v>
      </c>
      <c r="C54" s="118">
        <v>46</v>
      </c>
      <c r="D54" s="125" t="s">
        <v>987</v>
      </c>
      <c r="E54" s="119" t="s">
        <v>533</v>
      </c>
      <c r="F54" s="125" t="s">
        <v>533</v>
      </c>
      <c r="G54" s="119" t="s">
        <v>533</v>
      </c>
      <c r="H54" s="126" t="s">
        <v>533</v>
      </c>
      <c r="I54" s="390">
        <v>12.9</v>
      </c>
      <c r="J54" s="353" t="s">
        <v>625</v>
      </c>
      <c r="K54" s="390" t="s">
        <v>533</v>
      </c>
      <c r="L54" s="353" t="s">
        <v>533</v>
      </c>
      <c r="M54" s="390" t="s">
        <v>533</v>
      </c>
      <c r="N54" s="353" t="s">
        <v>533</v>
      </c>
      <c r="O54" s="293">
        <v>42</v>
      </c>
      <c r="P54" s="304" t="s">
        <v>622</v>
      </c>
      <c r="Q54" s="292" t="s">
        <v>533</v>
      </c>
      <c r="R54" s="304" t="s">
        <v>533</v>
      </c>
      <c r="S54" s="292" t="s">
        <v>533</v>
      </c>
      <c r="T54" s="301" t="s">
        <v>533</v>
      </c>
      <c r="U54" s="319">
        <v>3.1</v>
      </c>
      <c r="V54" s="299" t="s">
        <v>532</v>
      </c>
      <c r="W54" s="291" t="s">
        <v>533</v>
      </c>
      <c r="X54" s="299" t="s">
        <v>533</v>
      </c>
      <c r="Y54" s="291" t="s">
        <v>533</v>
      </c>
      <c r="Z54" s="299" t="s">
        <v>533</v>
      </c>
      <c r="AA54" s="293">
        <v>131</v>
      </c>
      <c r="AB54" s="304" t="s">
        <v>557</v>
      </c>
      <c r="AC54" s="292" t="s">
        <v>533</v>
      </c>
      <c r="AD54" s="304" t="s">
        <v>533</v>
      </c>
      <c r="AE54" s="292" t="s">
        <v>533</v>
      </c>
      <c r="AF54" s="301" t="s">
        <v>533</v>
      </c>
      <c r="AG54" s="319">
        <v>41.6</v>
      </c>
      <c r="AH54" s="299" t="s">
        <v>585</v>
      </c>
      <c r="AI54" s="291" t="s">
        <v>533</v>
      </c>
      <c r="AJ54" s="299" t="s">
        <v>533</v>
      </c>
      <c r="AK54" s="291" t="s">
        <v>533</v>
      </c>
      <c r="AL54" s="297" t="s">
        <v>533</v>
      </c>
      <c r="AM54" s="319">
        <v>22.6</v>
      </c>
      <c r="AN54" s="299" t="s">
        <v>870</v>
      </c>
      <c r="AO54" s="291" t="s">
        <v>533</v>
      </c>
      <c r="AP54" s="299" t="s">
        <v>533</v>
      </c>
      <c r="AQ54" s="291" t="s">
        <v>533</v>
      </c>
      <c r="AR54" s="299" t="s">
        <v>533</v>
      </c>
    </row>
    <row r="55" spans="1:44" ht="12.75" customHeight="1" x14ac:dyDescent="0.2">
      <c r="A55" s="368" t="s">
        <v>12</v>
      </c>
      <c r="B55" s="341"/>
      <c r="C55" s="558">
        <f>AVERAGE(C5:C54)</f>
        <v>56.4</v>
      </c>
      <c r="D55" s="559"/>
      <c r="E55" s="559">
        <f>AVERAGE(E5:E54)</f>
        <v>60</v>
      </c>
      <c r="F55" s="559"/>
      <c r="G55" s="559">
        <f>AVERAGE(G5:G54)</f>
        <v>56.571428571428569</v>
      </c>
      <c r="H55" s="560"/>
      <c r="I55" s="555">
        <f>AVERAGE(I5:I54)</f>
        <v>12.845999999999997</v>
      </c>
      <c r="J55" s="556"/>
      <c r="K55" s="556">
        <f>AVERAGE(K5:K54)</f>
        <v>13.038095238095236</v>
      </c>
      <c r="L55" s="556"/>
      <c r="M55" s="556">
        <f>AVERAGE(M5:M54)</f>
        <v>12.671428571428573</v>
      </c>
      <c r="N55" s="574"/>
      <c r="O55" s="558">
        <f>AVERAGE(O5:O54)</f>
        <v>41</v>
      </c>
      <c r="P55" s="559"/>
      <c r="Q55" s="559">
        <f>AVERAGE(Q5:Q54)</f>
        <v>40.523809523809526</v>
      </c>
      <c r="R55" s="559"/>
      <c r="S55" s="559">
        <f>AVERAGE(S5:S54)</f>
        <v>40.428571428571431</v>
      </c>
      <c r="T55" s="560"/>
      <c r="U55" s="582">
        <f>AVERAGE(U5:U54)</f>
        <v>1.8020000000000005</v>
      </c>
      <c r="V55" s="557"/>
      <c r="W55" s="557">
        <f>AVERAGE(W5:W54)</f>
        <v>1.7459148848047619</v>
      </c>
      <c r="X55" s="557"/>
      <c r="Y55" s="557">
        <f>AVERAGE(Y5:Y54)</f>
        <v>1.5802234383285716</v>
      </c>
      <c r="Z55" s="557"/>
      <c r="AA55" s="558">
        <f>AVERAGE(AA5:AA54)</f>
        <v>127.44897959183673</v>
      </c>
      <c r="AB55" s="559"/>
      <c r="AC55" s="559">
        <f>AVERAGE(AC5:AC54)</f>
        <v>127.3</v>
      </c>
      <c r="AD55" s="559"/>
      <c r="AE55" s="559">
        <f>AVERAGE(AE5:AE54)</f>
        <v>122.42857142857143</v>
      </c>
      <c r="AF55" s="560"/>
      <c r="AG55" s="582">
        <f>AVERAGE(AG5:AG54)</f>
        <v>40.248000000000005</v>
      </c>
      <c r="AH55" s="557"/>
      <c r="AI55" s="557">
        <f>AVERAGE(AI5:AI54)</f>
        <v>39.82380952380953</v>
      </c>
      <c r="AJ55" s="557"/>
      <c r="AK55" s="557" t="s">
        <v>855</v>
      </c>
      <c r="AL55" s="624"/>
      <c r="AM55" s="582">
        <f>AVERAGE(AM5:AM54)</f>
        <v>22.281999999999996</v>
      </c>
      <c r="AN55" s="557"/>
      <c r="AO55" s="557">
        <f>AVERAGE(AO5:AO54)</f>
        <v>21.771428571428572</v>
      </c>
      <c r="AP55" s="557"/>
      <c r="AQ55" s="557" t="s">
        <v>855</v>
      </c>
      <c r="AR55" s="557"/>
    </row>
    <row r="56" spans="1:44" ht="12.75" customHeight="1" x14ac:dyDescent="0.2">
      <c r="A56" s="98" t="s">
        <v>113</v>
      </c>
      <c r="B56" s="101"/>
      <c r="C56" s="578">
        <v>4.7629000000000001</v>
      </c>
      <c r="D56" s="576"/>
      <c r="E56" s="576">
        <v>5.1304999999999996</v>
      </c>
      <c r="F56" s="576"/>
      <c r="G56" s="576">
        <v>3.5167000000000002</v>
      </c>
      <c r="H56" s="577"/>
      <c r="I56" s="553">
        <v>0.4</v>
      </c>
      <c r="J56" s="554"/>
      <c r="K56" s="554">
        <v>0.4</v>
      </c>
      <c r="L56" s="554"/>
      <c r="M56" s="554">
        <v>0.47</v>
      </c>
      <c r="N56" s="575"/>
      <c r="O56" s="578">
        <v>3.7854000000000001</v>
      </c>
      <c r="P56" s="576"/>
      <c r="Q56" s="576">
        <v>3.1898</v>
      </c>
      <c r="R56" s="576"/>
      <c r="S56" s="576">
        <v>2.1486000000000001</v>
      </c>
      <c r="T56" s="577"/>
      <c r="U56" s="553">
        <v>0.3039</v>
      </c>
      <c r="V56" s="554"/>
      <c r="W56" s="554">
        <v>0.27500000000000002</v>
      </c>
      <c r="X56" s="554"/>
      <c r="Y56" s="554">
        <v>0.2848</v>
      </c>
      <c r="Z56" s="554"/>
      <c r="AA56" s="578">
        <v>3.4750999999999999</v>
      </c>
      <c r="AB56" s="576"/>
      <c r="AC56" s="576">
        <v>2.1640999999999999</v>
      </c>
      <c r="AD56" s="576"/>
      <c r="AE56" s="576">
        <v>4.2816999999999998</v>
      </c>
      <c r="AF56" s="577"/>
      <c r="AG56" s="553">
        <v>0.27</v>
      </c>
      <c r="AH56" s="554"/>
      <c r="AI56" s="554">
        <v>0.45700000000000002</v>
      </c>
      <c r="AJ56" s="554"/>
      <c r="AK56" s="554" t="s">
        <v>855</v>
      </c>
      <c r="AL56" s="575"/>
      <c r="AM56" s="553">
        <v>0.11600000000000001</v>
      </c>
      <c r="AN56" s="554"/>
      <c r="AO56" s="554">
        <v>0.3881</v>
      </c>
      <c r="AP56" s="554"/>
      <c r="AQ56" s="554" t="s">
        <v>855</v>
      </c>
      <c r="AR56" s="554"/>
    </row>
    <row r="57" spans="1:44" ht="12.75" customHeight="1" x14ac:dyDescent="0.25">
      <c r="A57" s="99" t="s">
        <v>66</v>
      </c>
      <c r="B57" s="47"/>
      <c r="C57" s="570">
        <v>3.76</v>
      </c>
      <c r="D57" s="568"/>
      <c r="E57" s="568">
        <v>2.78</v>
      </c>
      <c r="F57" s="568"/>
      <c r="G57" s="568">
        <v>3.23</v>
      </c>
      <c r="H57" s="569"/>
      <c r="I57" s="571">
        <v>0.5</v>
      </c>
      <c r="J57" s="566"/>
      <c r="K57" s="566" t="s">
        <v>474</v>
      </c>
      <c r="L57" s="566"/>
      <c r="M57" s="566">
        <v>0.45</v>
      </c>
      <c r="N57" s="567"/>
      <c r="O57" s="570">
        <v>1.49</v>
      </c>
      <c r="P57" s="568"/>
      <c r="Q57" s="568">
        <v>1.1499999999999999</v>
      </c>
      <c r="R57" s="568"/>
      <c r="S57" s="568">
        <v>1.52</v>
      </c>
      <c r="T57" s="569"/>
      <c r="U57" s="571">
        <v>0.45</v>
      </c>
      <c r="V57" s="566"/>
      <c r="W57" s="566">
        <v>0.28000000000000003</v>
      </c>
      <c r="X57" s="566"/>
      <c r="Y57" s="566">
        <v>0.24</v>
      </c>
      <c r="Z57" s="566"/>
      <c r="AA57" s="570">
        <v>1.78</v>
      </c>
      <c r="AB57" s="568"/>
      <c r="AC57" s="568">
        <v>1.26</v>
      </c>
      <c r="AD57" s="568"/>
      <c r="AE57" s="568">
        <v>0.96</v>
      </c>
      <c r="AF57" s="569"/>
      <c r="AG57" s="571">
        <v>0.73</v>
      </c>
      <c r="AH57" s="566"/>
      <c r="AI57" s="566">
        <v>0.63</v>
      </c>
      <c r="AJ57" s="566"/>
      <c r="AK57" s="566" t="s">
        <v>855</v>
      </c>
      <c r="AL57" s="567"/>
      <c r="AM57" s="571">
        <v>0.28999999999999998</v>
      </c>
      <c r="AN57" s="566"/>
      <c r="AO57" s="566">
        <v>0.35</v>
      </c>
      <c r="AP57" s="566"/>
      <c r="AQ57" s="566" t="s">
        <v>855</v>
      </c>
      <c r="AR57" s="566"/>
    </row>
    <row r="58" spans="1:44" ht="12.75" customHeight="1" x14ac:dyDescent="0.2">
      <c r="A58" s="99" t="s">
        <v>114</v>
      </c>
      <c r="B58" s="47"/>
      <c r="C58" s="570">
        <v>11.084289929000001</v>
      </c>
      <c r="D58" s="568"/>
      <c r="E58" s="568">
        <v>10.514752742000001</v>
      </c>
      <c r="F58" s="568"/>
      <c r="G58" s="568">
        <v>11</v>
      </c>
      <c r="H58" s="569"/>
      <c r="I58" s="570">
        <v>6</v>
      </c>
      <c r="J58" s="568"/>
      <c r="K58" s="568">
        <v>6.1935910498000002</v>
      </c>
      <c r="L58" s="568"/>
      <c r="M58" s="568">
        <v>10</v>
      </c>
      <c r="N58" s="569"/>
      <c r="O58" s="570">
        <v>5.4312133692</v>
      </c>
      <c r="P58" s="568"/>
      <c r="Q58" s="568">
        <v>5.8730519209000001</v>
      </c>
      <c r="R58" s="568"/>
      <c r="S58" s="568">
        <v>9.8284213837000003</v>
      </c>
      <c r="T58" s="569"/>
      <c r="U58" s="570" t="s">
        <v>855</v>
      </c>
      <c r="V58" s="568"/>
      <c r="W58" s="568" t="s">
        <v>855</v>
      </c>
      <c r="X58" s="568"/>
      <c r="Y58" s="568" t="s">
        <v>855</v>
      </c>
      <c r="Z58" s="568"/>
      <c r="AA58" s="570">
        <v>2.1119572463999998</v>
      </c>
      <c r="AB58" s="568"/>
      <c r="AC58" s="568">
        <v>2.1327981914</v>
      </c>
      <c r="AD58" s="568"/>
      <c r="AE58" s="568">
        <v>1.7010507977</v>
      </c>
      <c r="AF58" s="569"/>
      <c r="AG58" s="570">
        <v>1.1216347324</v>
      </c>
      <c r="AH58" s="568"/>
      <c r="AI58" s="568">
        <v>1.3509390554</v>
      </c>
      <c r="AJ58" s="568"/>
      <c r="AK58" s="568" t="s">
        <v>855</v>
      </c>
      <c r="AL58" s="569"/>
      <c r="AM58" s="570">
        <v>0.81421240660000005</v>
      </c>
      <c r="AN58" s="568"/>
      <c r="AO58" s="568">
        <v>1.4016679988</v>
      </c>
      <c r="AP58" s="568"/>
      <c r="AQ58" s="568" t="s">
        <v>855</v>
      </c>
      <c r="AR58" s="568"/>
    </row>
    <row r="59" spans="1:44" ht="13.5" thickBot="1" x14ac:dyDescent="0.25">
      <c r="A59" s="346" t="s">
        <v>477</v>
      </c>
      <c r="B59" s="347"/>
      <c r="C59" s="572">
        <f>3*7*1</f>
        <v>21</v>
      </c>
      <c r="D59" s="565"/>
      <c r="E59" s="565">
        <f>3*7*2</f>
        <v>42</v>
      </c>
      <c r="F59" s="565"/>
      <c r="G59" s="565">
        <f>3*5*3</f>
        <v>45</v>
      </c>
      <c r="H59" s="573"/>
      <c r="I59" s="572">
        <f>3*7*1</f>
        <v>21</v>
      </c>
      <c r="J59" s="565"/>
      <c r="K59" s="565">
        <f>3*7*2</f>
        <v>42</v>
      </c>
      <c r="L59" s="565"/>
      <c r="M59" s="565">
        <f>3*5*3</f>
        <v>45</v>
      </c>
      <c r="N59" s="573"/>
      <c r="O59" s="572">
        <f>3*6*1</f>
        <v>18</v>
      </c>
      <c r="P59" s="565"/>
      <c r="Q59" s="565">
        <f>3*6*2</f>
        <v>36</v>
      </c>
      <c r="R59" s="565"/>
      <c r="S59" s="565">
        <f>3*5*3</f>
        <v>45</v>
      </c>
      <c r="T59" s="573"/>
      <c r="U59" s="572">
        <f>3*6*1</f>
        <v>18</v>
      </c>
      <c r="V59" s="565"/>
      <c r="W59" s="565">
        <f>3*6*2</f>
        <v>36</v>
      </c>
      <c r="X59" s="565"/>
      <c r="Y59" s="565">
        <f>3*5*3</f>
        <v>45</v>
      </c>
      <c r="Z59" s="565"/>
      <c r="AA59" s="572">
        <f>3*6*1</f>
        <v>18</v>
      </c>
      <c r="AB59" s="565"/>
      <c r="AC59" s="565">
        <f>3*6*2</f>
        <v>36</v>
      </c>
      <c r="AD59" s="565"/>
      <c r="AE59" s="565">
        <f>3*5*3</f>
        <v>45</v>
      </c>
      <c r="AF59" s="573"/>
      <c r="AG59" s="587">
        <f>3*1*1</f>
        <v>3</v>
      </c>
      <c r="AH59" s="583"/>
      <c r="AI59" s="583">
        <v>6</v>
      </c>
      <c r="AJ59" s="583"/>
      <c r="AK59" s="583" t="s">
        <v>855</v>
      </c>
      <c r="AL59" s="625"/>
      <c r="AM59" s="587">
        <v>3</v>
      </c>
      <c r="AN59" s="583"/>
      <c r="AO59" s="583">
        <v>6</v>
      </c>
      <c r="AP59" s="583"/>
      <c r="AQ59" s="583" t="s">
        <v>855</v>
      </c>
      <c r="AR59" s="583"/>
    </row>
    <row r="60" spans="1:44" s="1" customFormat="1" x14ac:dyDescent="0.2">
      <c r="A60" s="10"/>
      <c r="B60" s="10"/>
      <c r="C60" s="15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44"/>
      <c r="P60" s="44"/>
      <c r="Q60" s="44"/>
      <c r="R60" s="44"/>
      <c r="S60" s="44"/>
      <c r="T60" s="44"/>
      <c r="U60" s="16"/>
      <c r="V60" s="16"/>
      <c r="W60" s="16"/>
      <c r="X60" s="16"/>
      <c r="Y60" s="16"/>
      <c r="Z60" s="16"/>
    </row>
    <row r="61" spans="1:44" s="1" customFormat="1" x14ac:dyDescent="0.2">
      <c r="A61" s="14"/>
      <c r="B61" s="10"/>
      <c r="C61" s="14"/>
      <c r="D61" s="14"/>
      <c r="E61" s="14"/>
      <c r="F61" s="14"/>
      <c r="G61" s="14"/>
      <c r="H61" s="14"/>
      <c r="I61" s="44"/>
      <c r="J61" s="44"/>
      <c r="K61" s="44"/>
      <c r="L61" s="44"/>
      <c r="M61" s="44"/>
      <c r="N61" s="44"/>
      <c r="O61" s="174"/>
      <c r="P61" s="174"/>
      <c r="Q61" s="174"/>
      <c r="R61" s="174"/>
      <c r="S61" s="174"/>
      <c r="T61" s="174"/>
      <c r="U61" s="44"/>
      <c r="V61" s="44"/>
      <c r="W61" s="44"/>
      <c r="X61" s="44"/>
      <c r="Y61" s="44"/>
      <c r="Z61" s="5"/>
    </row>
    <row r="62" spans="1:44" s="1" customFormat="1" x14ac:dyDescent="0.2">
      <c r="A62" s="14"/>
      <c r="B62" s="11"/>
      <c r="C62" s="14"/>
      <c r="D62" s="14"/>
      <c r="E62" s="14"/>
      <c r="F62" s="14"/>
      <c r="G62" s="14"/>
      <c r="H62" s="14"/>
      <c r="I62" s="44"/>
      <c r="J62" s="44"/>
      <c r="K62" s="44"/>
      <c r="L62" s="44"/>
      <c r="M62" s="44"/>
      <c r="N62" s="44"/>
      <c r="O62" s="175"/>
      <c r="P62" s="175"/>
      <c r="Q62" s="175"/>
      <c r="R62" s="175"/>
      <c r="S62" s="175"/>
      <c r="T62" s="175"/>
      <c r="U62" s="44"/>
      <c r="V62" s="44"/>
      <c r="W62" s="44"/>
      <c r="X62" s="44"/>
      <c r="Y62" s="44"/>
      <c r="Z62" s="5"/>
    </row>
    <row r="63" spans="1:44" s="1" customFormat="1" x14ac:dyDescent="0.2">
      <c r="A63" s="14"/>
      <c r="B63" s="10"/>
      <c r="C63" s="14"/>
      <c r="D63" s="14"/>
      <c r="E63" s="14"/>
      <c r="F63" s="14"/>
      <c r="G63" s="14"/>
      <c r="H63" s="1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5"/>
    </row>
    <row r="64" spans="1:44" s="1" customFormat="1" x14ac:dyDescent="0.2">
      <c r="A64" s="14"/>
      <c r="B64" s="10"/>
      <c r="C64" s="14"/>
      <c r="D64" s="14"/>
      <c r="E64" s="14"/>
      <c r="F64" s="14"/>
      <c r="G64" s="14"/>
      <c r="H64" s="1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5"/>
    </row>
    <row r="65" spans="1:26" s="1" customFormat="1" x14ac:dyDescent="0.2">
      <c r="A65" s="14"/>
      <c r="B65" s="10"/>
      <c r="C65" s="14"/>
      <c r="D65" s="14"/>
      <c r="E65" s="14"/>
      <c r="F65" s="14"/>
      <c r="G65" s="14"/>
      <c r="H65" s="1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5"/>
    </row>
    <row r="66" spans="1:26" s="1" customFormat="1" x14ac:dyDescent="0.2">
      <c r="A66" s="14"/>
      <c r="B66" s="11"/>
      <c r="C66" s="14"/>
      <c r="D66" s="14"/>
      <c r="E66" s="14"/>
      <c r="F66" s="14"/>
      <c r="G66" s="14"/>
      <c r="H66" s="1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5"/>
    </row>
    <row r="67" spans="1:26" s="1" customFormat="1" x14ac:dyDescent="0.2">
      <c r="A67" s="14"/>
      <c r="B67" s="10"/>
      <c r="C67" s="14"/>
      <c r="D67" s="14"/>
      <c r="E67" s="14"/>
      <c r="F67" s="14"/>
      <c r="G67" s="14"/>
      <c r="H67" s="1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5"/>
    </row>
    <row r="68" spans="1:26" s="1" customFormat="1" x14ac:dyDescent="0.2">
      <c r="A68" s="348"/>
      <c r="B68" s="11"/>
      <c r="C68" s="348"/>
      <c r="D68" s="348"/>
      <c r="E68" s="348"/>
      <c r="F68" s="348"/>
      <c r="G68" s="348"/>
      <c r="H68" s="348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44"/>
      <c r="V68" s="44"/>
      <c r="W68" s="44"/>
      <c r="X68" s="44"/>
      <c r="Y68" s="44"/>
      <c r="Z68" s="5"/>
    </row>
    <row r="69" spans="1:26" x14ac:dyDescent="0.2">
      <c r="A69" s="14"/>
      <c r="B69" s="11"/>
      <c r="C69" s="14"/>
      <c r="D69" s="14"/>
      <c r="E69" s="14"/>
      <c r="F69" s="14"/>
      <c r="G69" s="14"/>
      <c r="H69" s="14"/>
      <c r="U69" s="44"/>
      <c r="V69" s="44"/>
      <c r="W69" s="44"/>
      <c r="X69" s="44"/>
      <c r="Y69" s="44"/>
      <c r="Z69" s="5"/>
    </row>
    <row r="70" spans="1:26" ht="14.25" x14ac:dyDescent="0.2">
      <c r="A70" s="6"/>
      <c r="B70" s="10"/>
      <c r="C70" s="176"/>
      <c r="D70" s="176"/>
      <c r="E70" s="176"/>
      <c r="F70" s="176"/>
      <c r="G70" s="176"/>
      <c r="H70" s="176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6" x14ac:dyDescent="0.2">
      <c r="B71" s="32"/>
    </row>
  </sheetData>
  <mergeCells count="134">
    <mergeCell ref="AK59:AL59"/>
    <mergeCell ref="AM59:AN59"/>
    <mergeCell ref="AO59:AP59"/>
    <mergeCell ref="AQ59:AR59"/>
    <mergeCell ref="AA59:AB59"/>
    <mergeCell ref="AC59:AD59"/>
    <mergeCell ref="AE59:AF59"/>
    <mergeCell ref="AG59:AH59"/>
    <mergeCell ref="AI59:AJ59"/>
    <mergeCell ref="AK57:AL57"/>
    <mergeCell ref="AM57:AN57"/>
    <mergeCell ref="AO57:AP57"/>
    <mergeCell ref="AQ57:AR57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A57:AB57"/>
    <mergeCell ref="AC57:AD57"/>
    <mergeCell ref="AE57:AF57"/>
    <mergeCell ref="AG57:AH57"/>
    <mergeCell ref="AI57:AJ57"/>
    <mergeCell ref="AK55:AL55"/>
    <mergeCell ref="AM55:AN55"/>
    <mergeCell ref="AO55:AP55"/>
    <mergeCell ref="AQ55:AR55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A55:AB55"/>
    <mergeCell ref="AC55:AD55"/>
    <mergeCell ref="AE55:AF55"/>
    <mergeCell ref="AG55:AH55"/>
    <mergeCell ref="AI55:AJ55"/>
    <mergeCell ref="AA2:AF2"/>
    <mergeCell ref="AG2:AL2"/>
    <mergeCell ref="AM2:AR2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Y58:Z58"/>
    <mergeCell ref="O58:P58"/>
    <mergeCell ref="Q58:R58"/>
    <mergeCell ref="S58:T58"/>
    <mergeCell ref="U58:V58"/>
    <mergeCell ref="W58:X58"/>
    <mergeCell ref="O59:P59"/>
    <mergeCell ref="Q59:R59"/>
    <mergeCell ref="S59:T59"/>
    <mergeCell ref="U59:V59"/>
    <mergeCell ref="W59:X59"/>
    <mergeCell ref="Y59:Z59"/>
    <mergeCell ref="C59:D59"/>
    <mergeCell ref="E59:F59"/>
    <mergeCell ref="G59:H59"/>
    <mergeCell ref="I59:J59"/>
    <mergeCell ref="K59:L59"/>
    <mergeCell ref="I58:J58"/>
    <mergeCell ref="K58:L58"/>
    <mergeCell ref="M58:N58"/>
    <mergeCell ref="W57:X57"/>
    <mergeCell ref="C58:D58"/>
    <mergeCell ref="E58:F58"/>
    <mergeCell ref="G58:H58"/>
    <mergeCell ref="M59:N59"/>
    <mergeCell ref="Y57:Z57"/>
    <mergeCell ref="O57:P57"/>
    <mergeCell ref="Q57:R57"/>
    <mergeCell ref="S57:T57"/>
    <mergeCell ref="U57:V57"/>
    <mergeCell ref="M57:N57"/>
    <mergeCell ref="I57:J57"/>
    <mergeCell ref="K57:L57"/>
    <mergeCell ref="C56:D56"/>
    <mergeCell ref="E56:F56"/>
    <mergeCell ref="C57:D57"/>
    <mergeCell ref="E57:F57"/>
    <mergeCell ref="G57:H57"/>
    <mergeCell ref="U56:V56"/>
    <mergeCell ref="W56:X56"/>
    <mergeCell ref="Y56:Z56"/>
    <mergeCell ref="O56:P56"/>
    <mergeCell ref="Q56:R56"/>
    <mergeCell ref="S56:T56"/>
    <mergeCell ref="O55:P55"/>
    <mergeCell ref="Q55:R55"/>
    <mergeCell ref="S55:T55"/>
    <mergeCell ref="U55:V55"/>
    <mergeCell ref="W55:X55"/>
    <mergeCell ref="G56:H56"/>
    <mergeCell ref="I56:J56"/>
    <mergeCell ref="K56:L56"/>
    <mergeCell ref="M56:N56"/>
    <mergeCell ref="Y55:Z55"/>
    <mergeCell ref="M55:N55"/>
    <mergeCell ref="C55:D55"/>
    <mergeCell ref="E55:F55"/>
    <mergeCell ref="G55:H55"/>
    <mergeCell ref="I55:J55"/>
    <mergeCell ref="K55:L55"/>
    <mergeCell ref="A1:Z1"/>
    <mergeCell ref="C3:D3"/>
    <mergeCell ref="E3:F3"/>
    <mergeCell ref="G3:H3"/>
    <mergeCell ref="I3:J3"/>
    <mergeCell ref="K3:L3"/>
    <mergeCell ref="M3:N3"/>
    <mergeCell ref="C2:H2"/>
    <mergeCell ref="I2:N2"/>
    <mergeCell ref="O2:T2"/>
    <mergeCell ref="U2:Z2"/>
    <mergeCell ref="O3:P3"/>
    <mergeCell ref="Q3:R3"/>
    <mergeCell ref="S3:T3"/>
    <mergeCell ref="Y3:Z3"/>
    <mergeCell ref="U3:V3"/>
    <mergeCell ref="W3:X3"/>
  </mergeCells>
  <pageMargins left="0.5" right="0.5" top="0.5" bottom="0.5" header="0.3" footer="0.3"/>
  <pageSetup paperSize="5" scale="9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25</vt:i4>
      </vt:variant>
    </vt:vector>
  </HeadingPairs>
  <TitlesOfParts>
    <vt:vector size="57" baseType="lpstr">
      <vt:lpstr>TOC</vt:lpstr>
      <vt:lpstr>2018 REC Location Info</vt:lpstr>
      <vt:lpstr>2018 County Location Info</vt:lpstr>
      <vt:lpstr>2018 MG-3 Ag</vt:lpstr>
      <vt:lpstr>2018 MG-3 Loc</vt:lpstr>
      <vt:lpstr>2018 MG-3 County</vt:lpstr>
      <vt:lpstr>2018 MG-3 vs Strip Trials</vt:lpstr>
      <vt:lpstr>2018 RR3 Disease</vt:lpstr>
      <vt:lpstr>2018 MG-4E Ag</vt:lpstr>
      <vt:lpstr>2018 MG-4E Loc</vt:lpstr>
      <vt:lpstr>2018 MG-4E County RR</vt:lpstr>
      <vt:lpstr>2018 MG-4E County LL</vt:lpstr>
      <vt:lpstr>2018 MG-4E vs Strip Trials</vt:lpstr>
      <vt:lpstr>2018 RR4E Disease</vt:lpstr>
      <vt:lpstr>2018 LL4E Disease</vt:lpstr>
      <vt:lpstr>2018 MG-4L Ag</vt:lpstr>
      <vt:lpstr>2018 MG-4L Loc</vt:lpstr>
      <vt:lpstr>2018 MG-4L County RR</vt:lpstr>
      <vt:lpstr>2018 MG-4L County LL</vt:lpstr>
      <vt:lpstr>2018 MG-4L vs Strip Trials</vt:lpstr>
      <vt:lpstr>2018 RR4L Disease</vt:lpstr>
      <vt:lpstr>2018 LL4L Disease</vt:lpstr>
      <vt:lpstr>2018 MG-5E Ag</vt:lpstr>
      <vt:lpstr>2018 MG-5E Loc</vt:lpstr>
      <vt:lpstr>2018 MG-5E County RR</vt:lpstr>
      <vt:lpstr>2018 MG-5E vs Strip Trials</vt:lpstr>
      <vt:lpstr>2017 RR5E Disease</vt:lpstr>
      <vt:lpstr>2018 MG-5L Ag</vt:lpstr>
      <vt:lpstr>2018 MG-5L Loc</vt:lpstr>
      <vt:lpstr>2018 Soybean Traits &amp; Entries</vt:lpstr>
      <vt:lpstr>2018 Soybean Company Contacts</vt:lpstr>
      <vt:lpstr>2018 Soybean Trait Abbr</vt:lpstr>
      <vt:lpstr>'2018 County Location Info'!Print_Area</vt:lpstr>
      <vt:lpstr>'2018 MG-3 Ag'!Print_Area</vt:lpstr>
      <vt:lpstr>'2018 MG-3 County'!Print_Area</vt:lpstr>
      <vt:lpstr>'2018 MG-3 Loc'!Print_Area</vt:lpstr>
      <vt:lpstr>'2018 MG-3 vs Strip Trials'!Print_Area</vt:lpstr>
      <vt:lpstr>'2018 MG-4E Ag'!Print_Area</vt:lpstr>
      <vt:lpstr>'2018 MG-4E County LL'!Print_Area</vt:lpstr>
      <vt:lpstr>'2018 MG-4E County RR'!Print_Area</vt:lpstr>
      <vt:lpstr>'2018 MG-4E Loc'!Print_Area</vt:lpstr>
      <vt:lpstr>'2018 MG-4E vs Strip Trials'!Print_Area</vt:lpstr>
      <vt:lpstr>'2018 MG-4L Ag'!Print_Area</vt:lpstr>
      <vt:lpstr>'2018 MG-4L County LL'!Print_Area</vt:lpstr>
      <vt:lpstr>'2018 MG-4L County RR'!Print_Area</vt:lpstr>
      <vt:lpstr>'2018 MG-4L Loc'!Print_Area</vt:lpstr>
      <vt:lpstr>'2018 MG-4L vs Strip Trials'!Print_Area</vt:lpstr>
      <vt:lpstr>'2018 MG-5E Ag'!Print_Area</vt:lpstr>
      <vt:lpstr>'2018 MG-5E County RR'!Print_Area</vt:lpstr>
      <vt:lpstr>'2018 MG-5E Loc'!Print_Area</vt:lpstr>
      <vt:lpstr>'2018 MG-5E vs Strip Trials'!Print_Area</vt:lpstr>
      <vt:lpstr>'2018 MG-5L Ag'!Print_Area</vt:lpstr>
      <vt:lpstr>'2018 MG-5L Loc'!Print_Area</vt:lpstr>
      <vt:lpstr>'2018 REC Location Info'!Print_Area</vt:lpstr>
      <vt:lpstr>'2018 Soybean Company Contacts'!Print_Area</vt:lpstr>
      <vt:lpstr>'2018 Soybean Trait Abbr'!Print_Area</vt:lpstr>
      <vt:lpstr>'2018 Soybean Traits &amp; Entries'!Print_Area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D. Johnson</dc:creator>
  <cp:lastModifiedBy>VRS</cp:lastModifiedBy>
  <cp:lastPrinted>2018-12-13T17:42:02Z</cp:lastPrinted>
  <dcterms:created xsi:type="dcterms:W3CDTF">2003-11-14T13:04:45Z</dcterms:created>
  <dcterms:modified xsi:type="dcterms:W3CDTF">2018-12-17T16:45:06Z</dcterms:modified>
</cp:coreProperties>
</file>